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1-000 - Vedlejší a ostat..." sheetId="2" r:id="rId2"/>
    <sheet name="01-001 - Bourací práce" sheetId="3" r:id="rId3"/>
    <sheet name="01-002 - Stavební část" sheetId="4" r:id="rId4"/>
    <sheet name="01-003 - Interiér" sheetId="5" r:id="rId5"/>
    <sheet name="01-004a - Vnitřní kanalizace" sheetId="6" r:id="rId6"/>
    <sheet name="01-004b - Vnitřní vodovod" sheetId="7" r:id="rId7"/>
    <sheet name="01-005 - Ústřední vytápění" sheetId="8" r:id="rId8"/>
    <sheet name="01-006 - Vzduchotechnika" sheetId="9" r:id="rId9"/>
    <sheet name="01-007 - Silnoproudé rozvody" sheetId="10" r:id="rId10"/>
    <sheet name="01-008 - Slaboproudé rozvody" sheetId="11" r:id="rId11"/>
    <sheet name="01-009 - Měření a regulace" sheetId="12" r:id="rId12"/>
    <sheet name="01-010 - Plyn" sheetId="13" r:id="rId13"/>
    <sheet name="01-011 - Venkovní úpravy" sheetId="14" r:id="rId14"/>
    <sheet name="01-012 - Venkovní kanalizace" sheetId="15" r:id="rId15"/>
    <sheet name="01-013 - Areálové rozvody NN" sheetId="16" r:id="rId16"/>
    <sheet name="01-014 - Gastronomická za..." sheetId="17" r:id="rId17"/>
    <sheet name="Seznam figur" sheetId="18" r:id="rId18"/>
  </sheets>
  <definedNames>
    <definedName name="_xlnm.Print_Area" localSheetId="0">'Rekapitulace stavby'!$D$4:$AO$76,'Rekapitulace stavby'!$C$82:$AQ$113</definedName>
    <definedName name="_xlnm.Print_Titles" localSheetId="0">'Rekapitulace stavby'!$92:$92</definedName>
    <definedName name="_xlnm._FilterDatabase" localSheetId="1" hidden="1">'01-000 - Vedlejší a ostat...'!$C$123:$K$137</definedName>
    <definedName name="_xlnm.Print_Area" localSheetId="1">'01-000 - Vedlejší a ostat...'!$C$4:$J$76,'01-000 - Vedlejší a ostat...'!$C$82:$J$103,'01-000 - Vedlejší a ostat...'!$C$109:$K$137</definedName>
    <definedName name="_xlnm.Print_Titles" localSheetId="1">'01-000 - Vedlejší a ostat...'!$123:$123</definedName>
    <definedName name="_xlnm._FilterDatabase" localSheetId="2" hidden="1">'01-001 - Bourací práce'!$C$134:$K$596</definedName>
    <definedName name="_xlnm.Print_Area" localSheetId="2">'01-001 - Bourací práce'!$C$4:$J$76,'01-001 - Bourací práce'!$C$82:$J$114,'01-001 - Bourací práce'!$C$120:$K$596</definedName>
    <definedName name="_xlnm.Print_Titles" localSheetId="2">'01-001 - Bourací práce'!$134:$134</definedName>
    <definedName name="_xlnm._FilterDatabase" localSheetId="3" hidden="1">'01-002 - Stavební část'!$C$145:$K$2139</definedName>
    <definedName name="_xlnm.Print_Area" localSheetId="3">'01-002 - Stavební část'!$C$4:$J$76,'01-002 - Stavební část'!$C$82:$J$125,'01-002 - Stavební část'!$C$131:$K$2139</definedName>
    <definedName name="_xlnm.Print_Titles" localSheetId="3">'01-002 - Stavební část'!$145:$145</definedName>
    <definedName name="_xlnm._FilterDatabase" localSheetId="4" hidden="1">'01-003 - Interiér'!$C$123:$K$210</definedName>
    <definedName name="_xlnm.Print_Area" localSheetId="4">'01-003 - Interiér'!$C$4:$J$76,'01-003 - Interiér'!$C$82:$J$103,'01-003 - Interiér'!$C$109:$K$210</definedName>
    <definedName name="_xlnm.Print_Titles" localSheetId="4">'01-003 - Interiér'!$123:$123</definedName>
    <definedName name="_xlnm._FilterDatabase" localSheetId="5" hidden="1">'01-004a - Vnitřní kanalizace'!$C$128:$K$276</definedName>
    <definedName name="_xlnm.Print_Area" localSheetId="5">'01-004a - Vnitřní kanalizace'!$C$4:$J$76,'01-004a - Vnitřní kanalizace'!$C$82:$J$106,'01-004a - Vnitřní kanalizace'!$C$112:$K$276</definedName>
    <definedName name="_xlnm.Print_Titles" localSheetId="5">'01-004a - Vnitřní kanalizace'!$128:$128</definedName>
    <definedName name="_xlnm._FilterDatabase" localSheetId="6" hidden="1">'01-004b - Vnitřní vodovod'!$C$131:$K$373</definedName>
    <definedName name="_xlnm.Print_Area" localSheetId="6">'01-004b - Vnitřní vodovod'!$C$4:$J$76,'01-004b - Vnitřní vodovod'!$C$82:$J$109,'01-004b - Vnitřní vodovod'!$C$115:$K$373</definedName>
    <definedName name="_xlnm.Print_Titles" localSheetId="6">'01-004b - Vnitřní vodovod'!$131:$131</definedName>
    <definedName name="_xlnm._FilterDatabase" localSheetId="7" hidden="1">'01-005 - Ústřední vytápění'!$C$129:$K$274</definedName>
    <definedName name="_xlnm.Print_Area" localSheetId="7">'01-005 - Ústřední vytápění'!$C$4:$J$76,'01-005 - Ústřední vytápění'!$C$82:$J$109,'01-005 - Ústřední vytápění'!$C$115:$K$274</definedName>
    <definedName name="_xlnm.Print_Titles" localSheetId="7">'01-005 - Ústřední vytápění'!$129:$129</definedName>
    <definedName name="_xlnm._FilterDatabase" localSheetId="8" hidden="1">'01-006 - Vzduchotechnika'!$C$138:$K$490</definedName>
    <definedName name="_xlnm.Print_Area" localSheetId="8">'01-006 - Vzduchotechnika'!$C$4:$J$76,'01-006 - Vzduchotechnika'!$C$82:$J$118,'01-006 - Vzduchotechnika'!$C$124:$K$490</definedName>
    <definedName name="_xlnm.Print_Titles" localSheetId="8">'01-006 - Vzduchotechnika'!$138:$138</definedName>
    <definedName name="_xlnm._FilterDatabase" localSheetId="9" hidden="1">'01-007 - Silnoproudé rozvody'!$C$127:$K$307</definedName>
    <definedName name="_xlnm.Print_Area" localSheetId="9">'01-007 - Silnoproudé rozvody'!$C$4:$J$76,'01-007 - Silnoproudé rozvody'!$C$82:$J$107,'01-007 - Silnoproudé rozvody'!$C$113:$K$307</definedName>
    <definedName name="_xlnm.Print_Titles" localSheetId="9">'01-007 - Silnoproudé rozvody'!$127:$127</definedName>
    <definedName name="_xlnm._FilterDatabase" localSheetId="10" hidden="1">'01-008 - Slaboproudé rozvody'!$C$128:$K$213</definedName>
    <definedName name="_xlnm.Print_Area" localSheetId="10">'01-008 - Slaboproudé rozvody'!$C$4:$J$76,'01-008 - Slaboproudé rozvody'!$C$82:$J$108,'01-008 - Slaboproudé rozvody'!$C$114:$K$213</definedName>
    <definedName name="_xlnm.Print_Titles" localSheetId="10">'01-008 - Slaboproudé rozvody'!$128:$128</definedName>
    <definedName name="_xlnm._FilterDatabase" localSheetId="11" hidden="1">'01-009 - Měření a regulace'!$C$126:$K$181</definedName>
    <definedName name="_xlnm.Print_Area" localSheetId="11">'01-009 - Měření a regulace'!$C$4:$J$76,'01-009 - Měření a regulace'!$C$82:$J$106,'01-009 - Měření a regulace'!$C$112:$K$181</definedName>
    <definedName name="_xlnm.Print_Titles" localSheetId="11">'01-009 - Měření a regulace'!$126:$126</definedName>
    <definedName name="_xlnm._FilterDatabase" localSheetId="12" hidden="1">'01-010 - Plyn'!$C$121:$K$142</definedName>
    <definedName name="_xlnm.Print_Area" localSheetId="12">'01-010 - Plyn'!$C$4:$J$76,'01-010 - Plyn'!$C$82:$J$101,'01-010 - Plyn'!$C$107:$K$142</definedName>
    <definedName name="_xlnm.Print_Titles" localSheetId="12">'01-010 - Plyn'!$121:$121</definedName>
    <definedName name="_xlnm._FilterDatabase" localSheetId="13" hidden="1">'01-011 - Venkovní úpravy'!$C$137:$K$440</definedName>
    <definedName name="_xlnm.Print_Area" localSheetId="13">'01-011 - Venkovní úpravy'!$C$4:$J$76,'01-011 - Venkovní úpravy'!$C$82:$J$117,'01-011 - Venkovní úpravy'!$C$123:$K$440</definedName>
    <definedName name="_xlnm.Print_Titles" localSheetId="13">'01-011 - Venkovní úpravy'!$137:$137</definedName>
    <definedName name="_xlnm._FilterDatabase" localSheetId="14" hidden="1">'01-012 - Venkovní kanalizace'!$C$132:$K$336</definedName>
    <definedName name="_xlnm.Print_Area" localSheetId="14">'01-012 - Venkovní kanalizace'!$C$4:$J$76,'01-012 - Venkovní kanalizace'!$C$82:$J$112,'01-012 - Venkovní kanalizace'!$C$118:$K$336</definedName>
    <definedName name="_xlnm.Print_Titles" localSheetId="14">'01-012 - Venkovní kanalizace'!$132:$132</definedName>
    <definedName name="_xlnm._FilterDatabase" localSheetId="15" hidden="1">'01-013 - Areálové rozvody NN'!$C$126:$K$172</definedName>
    <definedName name="_xlnm.Print_Area" localSheetId="15">'01-013 - Areálové rozvody NN'!$C$4:$J$76,'01-013 - Areálové rozvody NN'!$C$82:$J$106,'01-013 - Areálové rozvody NN'!$C$112:$K$172</definedName>
    <definedName name="_xlnm.Print_Titles" localSheetId="15">'01-013 - Areálové rozvody NN'!$126:$126</definedName>
    <definedName name="_xlnm._FilterDatabase" localSheetId="16" hidden="1">'01-014 - Gastronomická za...'!$C$140:$K$290</definedName>
    <definedName name="_xlnm.Print_Area" localSheetId="16">'01-014 - Gastronomická za...'!$C$4:$J$76,'01-014 - Gastronomická za...'!$C$82:$J$120,'01-014 - Gastronomická za...'!$C$126:$K$290</definedName>
    <definedName name="_xlnm.Print_Titles" localSheetId="16">'01-014 - Gastronomická za...'!$140:$140</definedName>
    <definedName name="_xlnm.Print_Area" localSheetId="17">'Seznam figur'!$C$4:$G$1156</definedName>
    <definedName name="_xlnm.Print_Titles" localSheetId="17">'Seznam figur'!$9:$9</definedName>
  </definedNames>
  <calcPr/>
</workbook>
</file>

<file path=xl/calcChain.xml><?xml version="1.0" encoding="utf-8"?>
<calcChain xmlns="http://schemas.openxmlformats.org/spreadsheetml/2006/main">
  <c i="18" l="1" r="D7"/>
  <c i="17" r="J39"/>
  <c r="J38"/>
  <c i="1" r="AY112"/>
  <c i="17" r="J37"/>
  <c i="1" r="AX112"/>
  <c i="17" r="BI290"/>
  <c r="BH290"/>
  <c r="BG290"/>
  <c r="BF290"/>
  <c r="T290"/>
  <c r="T289"/>
  <c r="R290"/>
  <c r="R289"/>
  <c r="P290"/>
  <c r="P289"/>
  <c r="BI288"/>
  <c r="BH288"/>
  <c r="BG288"/>
  <c r="BF288"/>
  <c r="T288"/>
  <c r="T287"/>
  <c r="R288"/>
  <c r="R287"/>
  <c r="P288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F137"/>
  <c r="F135"/>
  <c r="E133"/>
  <c r="F93"/>
  <c r="F91"/>
  <c r="E89"/>
  <c r="J26"/>
  <c r="E26"/>
  <c r="J138"/>
  <c r="J25"/>
  <c r="J23"/>
  <c r="E23"/>
  <c r="J137"/>
  <c r="J22"/>
  <c r="J20"/>
  <c r="E20"/>
  <c r="F94"/>
  <c r="J19"/>
  <c r="J14"/>
  <c r="J135"/>
  <c r="E7"/>
  <c r="E129"/>
  <c i="16" r="J39"/>
  <c r="J38"/>
  <c i="1" r="AY111"/>
  <c i="16" r="J37"/>
  <c i="1" r="AX111"/>
  <c i="1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3"/>
  <c r="F121"/>
  <c r="E119"/>
  <c r="F93"/>
  <c r="F91"/>
  <c r="E89"/>
  <c r="J26"/>
  <c r="E26"/>
  <c r="J94"/>
  <c r="J25"/>
  <c r="J23"/>
  <c r="E23"/>
  <c r="J123"/>
  <c r="J22"/>
  <c r="J20"/>
  <c r="E20"/>
  <c r="F124"/>
  <c r="J19"/>
  <c r="J14"/>
  <c r="J91"/>
  <c r="E7"/>
  <c r="E115"/>
  <c i="15" r="J39"/>
  <c r="J38"/>
  <c i="1" r="AY110"/>
  <c i="15" r="J37"/>
  <c i="1" r="AX110"/>
  <c i="15" r="BI336"/>
  <c r="BH336"/>
  <c r="BG336"/>
  <c r="BF336"/>
  <c r="T336"/>
  <c r="T335"/>
  <c r="R336"/>
  <c r="R335"/>
  <c r="P336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9"/>
  <c r="F127"/>
  <c r="E125"/>
  <c r="F93"/>
  <c r="F91"/>
  <c r="E89"/>
  <c r="J26"/>
  <c r="E26"/>
  <c r="J94"/>
  <c r="J25"/>
  <c r="J23"/>
  <c r="E23"/>
  <c r="J93"/>
  <c r="J22"/>
  <c r="J20"/>
  <c r="E20"/>
  <c r="F130"/>
  <c r="J19"/>
  <c r="J14"/>
  <c r="J127"/>
  <c r="E7"/>
  <c r="E121"/>
  <c i="14" r="J39"/>
  <c r="J38"/>
  <c i="1" r="AY109"/>
  <c i="14" r="J37"/>
  <c i="1" r="AX109"/>
  <c i="14" r="BI439"/>
  <c r="BH439"/>
  <c r="BG439"/>
  <c r="BF439"/>
  <c r="T439"/>
  <c r="T438"/>
  <c r="R439"/>
  <c r="R438"/>
  <c r="P439"/>
  <c r="P438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91"/>
  <c r="E7"/>
  <c r="E126"/>
  <c i="13" r="J39"/>
  <c r="J38"/>
  <c i="1" r="AY108"/>
  <c i="13" r="J37"/>
  <c i="1" r="AX108"/>
  <c i="13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116"/>
  <c r="E7"/>
  <c r="E85"/>
  <c i="12" r="J39"/>
  <c r="J38"/>
  <c i="1" r="AY107"/>
  <c i="12" r="J37"/>
  <c i="1" r="AX107"/>
  <c i="12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F123"/>
  <c r="F121"/>
  <c r="E119"/>
  <c r="F93"/>
  <c r="F91"/>
  <c r="E89"/>
  <c r="J26"/>
  <c r="E26"/>
  <c r="J124"/>
  <c r="J25"/>
  <c r="J23"/>
  <c r="E23"/>
  <c r="J123"/>
  <c r="J22"/>
  <c r="J20"/>
  <c r="E20"/>
  <c r="F94"/>
  <c r="J19"/>
  <c r="J14"/>
  <c r="J91"/>
  <c r="E7"/>
  <c r="E115"/>
  <c i="11" r="J39"/>
  <c r="J38"/>
  <c i="1" r="AY106"/>
  <c i="11" r="J37"/>
  <c i="1" r="AX106"/>
  <c i="11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5"/>
  <c r="F123"/>
  <c r="E121"/>
  <c r="F93"/>
  <c r="F91"/>
  <c r="E89"/>
  <c r="J26"/>
  <c r="E26"/>
  <c r="J126"/>
  <c r="J25"/>
  <c r="J23"/>
  <c r="E23"/>
  <c r="J125"/>
  <c r="J22"/>
  <c r="J20"/>
  <c r="E20"/>
  <c r="F94"/>
  <c r="J19"/>
  <c r="J14"/>
  <c r="J123"/>
  <c r="E7"/>
  <c r="E85"/>
  <c i="10" r="J39"/>
  <c r="J38"/>
  <c i="1" r="AY105"/>
  <c i="10" r="J37"/>
  <c i="1" r="AX105"/>
  <c i="10"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T291"/>
  <c r="R292"/>
  <c r="R291"/>
  <c r="P292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4"/>
  <c r="F122"/>
  <c r="E120"/>
  <c r="F93"/>
  <c r="F91"/>
  <c r="E89"/>
  <c r="J26"/>
  <c r="E26"/>
  <c r="J125"/>
  <c r="J25"/>
  <c r="J23"/>
  <c r="E23"/>
  <c r="J124"/>
  <c r="J22"/>
  <c r="J20"/>
  <c r="E20"/>
  <c r="F125"/>
  <c r="J19"/>
  <c r="J14"/>
  <c r="J122"/>
  <c r="E7"/>
  <c r="E116"/>
  <c i="9" r="J39"/>
  <c r="J38"/>
  <c i="1" r="AY104"/>
  <c i="9" r="J37"/>
  <c i="1" r="AX104"/>
  <c i="9"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F135"/>
  <c r="F133"/>
  <c r="E131"/>
  <c r="F93"/>
  <c r="F91"/>
  <c r="E89"/>
  <c r="J26"/>
  <c r="E26"/>
  <c r="J94"/>
  <c r="J25"/>
  <c r="J23"/>
  <c r="E23"/>
  <c r="J135"/>
  <c r="J22"/>
  <c r="J20"/>
  <c r="E20"/>
  <c r="F136"/>
  <c r="J19"/>
  <c r="J14"/>
  <c r="J91"/>
  <c r="E7"/>
  <c r="E85"/>
  <c i="8" r="J39"/>
  <c r="J38"/>
  <c i="1" r="AY103"/>
  <c i="8" r="J37"/>
  <c i="1" r="AX103"/>
  <c i="8"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6"/>
  <c r="F124"/>
  <c r="E122"/>
  <c r="F93"/>
  <c r="F91"/>
  <c r="E89"/>
  <c r="J26"/>
  <c r="E26"/>
  <c r="J127"/>
  <c r="J25"/>
  <c r="J23"/>
  <c r="E23"/>
  <c r="J126"/>
  <c r="J22"/>
  <c r="J20"/>
  <c r="E20"/>
  <c r="F94"/>
  <c r="J19"/>
  <c r="J14"/>
  <c r="J124"/>
  <c r="E7"/>
  <c r="E118"/>
  <c i="7" r="J41"/>
  <c r="J40"/>
  <c i="1" r="AY102"/>
  <c i="7" r="J39"/>
  <c i="1" r="AX102"/>
  <c i="7"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8"/>
  <c r="F126"/>
  <c r="E124"/>
  <c r="F95"/>
  <c r="F93"/>
  <c r="E91"/>
  <c r="J28"/>
  <c r="E28"/>
  <c r="J129"/>
  <c r="J27"/>
  <c r="J25"/>
  <c r="E25"/>
  <c r="J128"/>
  <c r="J24"/>
  <c r="J22"/>
  <c r="E22"/>
  <c r="F96"/>
  <c r="J21"/>
  <c r="J16"/>
  <c r="J126"/>
  <c r="E7"/>
  <c r="E118"/>
  <c i="6" r="J41"/>
  <c r="J40"/>
  <c i="1" r="AY101"/>
  <c i="6" r="J39"/>
  <c i="1" r="AX101"/>
  <c i="6"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5"/>
  <c r="F123"/>
  <c r="E121"/>
  <c r="F95"/>
  <c r="F93"/>
  <c r="E91"/>
  <c r="J28"/>
  <c r="E28"/>
  <c r="J96"/>
  <c r="J27"/>
  <c r="J25"/>
  <c r="E25"/>
  <c r="J125"/>
  <c r="J24"/>
  <c r="J22"/>
  <c r="E22"/>
  <c r="F96"/>
  <c r="J21"/>
  <c r="J16"/>
  <c r="J123"/>
  <c r="E7"/>
  <c r="E85"/>
  <c i="5" r="J39"/>
  <c r="J38"/>
  <c i="1" r="AY99"/>
  <c i="5" r="J37"/>
  <c i="1" r="AX99"/>
  <c i="5"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20"/>
  <c r="F118"/>
  <c r="E116"/>
  <c r="F93"/>
  <c r="F91"/>
  <c r="E89"/>
  <c r="J26"/>
  <c r="E26"/>
  <c r="J121"/>
  <c r="J25"/>
  <c r="J23"/>
  <c r="E23"/>
  <c r="J120"/>
  <c r="J22"/>
  <c r="J20"/>
  <c r="E20"/>
  <c r="F94"/>
  <c r="J19"/>
  <c r="J14"/>
  <c r="J91"/>
  <c r="E7"/>
  <c r="E85"/>
  <c i="4" r="J39"/>
  <c r="J38"/>
  <c i="1" r="AY98"/>
  <c i="4" r="J37"/>
  <c i="1" r="AX98"/>
  <c i="4" r="BI2138"/>
  <c r="BH2138"/>
  <c r="BG2138"/>
  <c r="BF2138"/>
  <c r="T2138"/>
  <c r="R2138"/>
  <c r="P2138"/>
  <c r="BI2136"/>
  <c r="BH2136"/>
  <c r="BG2136"/>
  <c r="BF2136"/>
  <c r="T2136"/>
  <c r="R2136"/>
  <c r="P2136"/>
  <c r="BI2134"/>
  <c r="BH2134"/>
  <c r="BG2134"/>
  <c r="BF2134"/>
  <c r="T2134"/>
  <c r="R2134"/>
  <c r="P2134"/>
  <c r="BI2131"/>
  <c r="BH2131"/>
  <c r="BG2131"/>
  <c r="BF2131"/>
  <c r="T2131"/>
  <c r="R2131"/>
  <c r="P2131"/>
  <c r="BI2122"/>
  <c r="BH2122"/>
  <c r="BG2122"/>
  <c r="BF2122"/>
  <c r="T2122"/>
  <c r="R2122"/>
  <c r="P2122"/>
  <c r="BI2120"/>
  <c r="BH2120"/>
  <c r="BG2120"/>
  <c r="BF2120"/>
  <c r="T2120"/>
  <c r="R2120"/>
  <c r="P2120"/>
  <c r="BI2112"/>
  <c r="BH2112"/>
  <c r="BG2112"/>
  <c r="BF2112"/>
  <c r="T2112"/>
  <c r="R2112"/>
  <c r="P2112"/>
  <c r="BI2110"/>
  <c r="BH2110"/>
  <c r="BG2110"/>
  <c r="BF2110"/>
  <c r="T2110"/>
  <c r="R2110"/>
  <c r="P2110"/>
  <c r="BI2064"/>
  <c r="BH2064"/>
  <c r="BG2064"/>
  <c r="BF2064"/>
  <c r="T2064"/>
  <c r="R2064"/>
  <c r="P2064"/>
  <c r="BI2061"/>
  <c r="BH2061"/>
  <c r="BG2061"/>
  <c r="BF2061"/>
  <c r="T2061"/>
  <c r="R2061"/>
  <c r="P2061"/>
  <c r="BI2059"/>
  <c r="BH2059"/>
  <c r="BG2059"/>
  <c r="BF2059"/>
  <c r="T2059"/>
  <c r="R2059"/>
  <c r="P2059"/>
  <c r="BI1986"/>
  <c r="BH1986"/>
  <c r="BG1986"/>
  <c r="BF1986"/>
  <c r="T1986"/>
  <c r="R1986"/>
  <c r="P1986"/>
  <c r="BI1984"/>
  <c r="BH1984"/>
  <c r="BG1984"/>
  <c r="BF1984"/>
  <c r="T1984"/>
  <c r="R1984"/>
  <c r="P1984"/>
  <c r="BI1982"/>
  <c r="BH1982"/>
  <c r="BG1982"/>
  <c r="BF1982"/>
  <c r="T1982"/>
  <c r="R1982"/>
  <c r="P1982"/>
  <c r="BI1965"/>
  <c r="BH1965"/>
  <c r="BG1965"/>
  <c r="BF1965"/>
  <c r="T1965"/>
  <c r="R1965"/>
  <c r="P1965"/>
  <c r="BI1963"/>
  <c r="BH1963"/>
  <c r="BG1963"/>
  <c r="BF1963"/>
  <c r="T1963"/>
  <c r="R1963"/>
  <c r="P1963"/>
  <c r="BI1961"/>
  <c r="BH1961"/>
  <c r="BG1961"/>
  <c r="BF1961"/>
  <c r="T1961"/>
  <c r="R1961"/>
  <c r="P1961"/>
  <c r="BI1959"/>
  <c r="BH1959"/>
  <c r="BG1959"/>
  <c r="BF1959"/>
  <c r="T1959"/>
  <c r="R1959"/>
  <c r="P1959"/>
  <c r="BI1957"/>
  <c r="BH1957"/>
  <c r="BG1957"/>
  <c r="BF1957"/>
  <c r="T1957"/>
  <c r="R1957"/>
  <c r="P1957"/>
  <c r="BI1948"/>
  <c r="BH1948"/>
  <c r="BG1948"/>
  <c r="BF1948"/>
  <c r="T1948"/>
  <c r="R1948"/>
  <c r="P1948"/>
  <c r="BI1946"/>
  <c r="BH1946"/>
  <c r="BG1946"/>
  <c r="BF1946"/>
  <c r="T1946"/>
  <c r="R1946"/>
  <c r="P1946"/>
  <c r="BI1944"/>
  <c r="BH1944"/>
  <c r="BG1944"/>
  <c r="BF1944"/>
  <c r="T1944"/>
  <c r="R1944"/>
  <c r="P1944"/>
  <c r="BI1942"/>
  <c r="BH1942"/>
  <c r="BG1942"/>
  <c r="BF1942"/>
  <c r="T1942"/>
  <c r="R1942"/>
  <c r="P1942"/>
  <c r="BI1935"/>
  <c r="BH1935"/>
  <c r="BG1935"/>
  <c r="BF1935"/>
  <c r="T1935"/>
  <c r="R1935"/>
  <c r="P1935"/>
  <c r="BI1933"/>
  <c r="BH1933"/>
  <c r="BG1933"/>
  <c r="BF1933"/>
  <c r="T1933"/>
  <c r="R1933"/>
  <c r="P1933"/>
  <c r="BI1932"/>
  <c r="BH1932"/>
  <c r="BG1932"/>
  <c r="BF1932"/>
  <c r="T1932"/>
  <c r="R1932"/>
  <c r="P1932"/>
  <c r="BI1931"/>
  <c r="BH1931"/>
  <c r="BG1931"/>
  <c r="BF1931"/>
  <c r="T1931"/>
  <c r="R1931"/>
  <c r="P1931"/>
  <c r="BI1930"/>
  <c r="BH1930"/>
  <c r="BG1930"/>
  <c r="BF1930"/>
  <c r="T1930"/>
  <c r="R1930"/>
  <c r="P1930"/>
  <c r="BI1926"/>
  <c r="BH1926"/>
  <c r="BG1926"/>
  <c r="BF1926"/>
  <c r="T1926"/>
  <c r="R1926"/>
  <c r="P1926"/>
  <c r="BI1922"/>
  <c r="BH1922"/>
  <c r="BG1922"/>
  <c r="BF1922"/>
  <c r="T1922"/>
  <c r="R1922"/>
  <c r="P1922"/>
  <c r="BI1918"/>
  <c r="BH1918"/>
  <c r="BG1918"/>
  <c r="BF1918"/>
  <c r="T1918"/>
  <c r="R1918"/>
  <c r="P1918"/>
  <c r="BI1914"/>
  <c r="BH1914"/>
  <c r="BG1914"/>
  <c r="BF1914"/>
  <c r="T1914"/>
  <c r="R1914"/>
  <c r="P1914"/>
  <c r="BI1910"/>
  <c r="BH1910"/>
  <c r="BG1910"/>
  <c r="BF1910"/>
  <c r="T1910"/>
  <c r="R1910"/>
  <c r="P1910"/>
  <c r="BI1906"/>
  <c r="BH1906"/>
  <c r="BG1906"/>
  <c r="BF1906"/>
  <c r="T1906"/>
  <c r="R1906"/>
  <c r="P1906"/>
  <c r="BI1897"/>
  <c r="BH1897"/>
  <c r="BG1897"/>
  <c r="BF1897"/>
  <c r="T1897"/>
  <c r="R1897"/>
  <c r="P1897"/>
  <c r="BI1893"/>
  <c r="BH1893"/>
  <c r="BG1893"/>
  <c r="BF1893"/>
  <c r="T1893"/>
  <c r="R1893"/>
  <c r="P1893"/>
  <c r="BI1892"/>
  <c r="BH1892"/>
  <c r="BG1892"/>
  <c r="BF1892"/>
  <c r="T1892"/>
  <c r="R1892"/>
  <c r="P1892"/>
  <c r="BI1890"/>
  <c r="BH1890"/>
  <c r="BG1890"/>
  <c r="BF1890"/>
  <c r="T1890"/>
  <c r="R1890"/>
  <c r="P1890"/>
  <c r="BI1886"/>
  <c r="BH1886"/>
  <c r="BG1886"/>
  <c r="BF1886"/>
  <c r="T1886"/>
  <c r="R1886"/>
  <c r="P1886"/>
  <c r="BI1882"/>
  <c r="BH1882"/>
  <c r="BG1882"/>
  <c r="BF1882"/>
  <c r="T1882"/>
  <c r="R1882"/>
  <c r="P1882"/>
  <c r="BI1880"/>
  <c r="BH1880"/>
  <c r="BG1880"/>
  <c r="BF1880"/>
  <c r="T1880"/>
  <c r="R1880"/>
  <c r="P1880"/>
  <c r="BI1876"/>
  <c r="BH1876"/>
  <c r="BG1876"/>
  <c r="BF1876"/>
  <c r="T1876"/>
  <c r="R1876"/>
  <c r="P1876"/>
  <c r="BI1872"/>
  <c r="BH1872"/>
  <c r="BG1872"/>
  <c r="BF1872"/>
  <c r="T1872"/>
  <c r="R1872"/>
  <c r="P1872"/>
  <c r="BI1868"/>
  <c r="BH1868"/>
  <c r="BG1868"/>
  <c r="BF1868"/>
  <c r="T1868"/>
  <c r="R1868"/>
  <c r="P1868"/>
  <c r="BI1864"/>
  <c r="BH1864"/>
  <c r="BG1864"/>
  <c r="BF1864"/>
  <c r="T1864"/>
  <c r="R1864"/>
  <c r="P1864"/>
  <c r="BI1860"/>
  <c r="BH1860"/>
  <c r="BG1860"/>
  <c r="BF1860"/>
  <c r="T1860"/>
  <c r="R1860"/>
  <c r="P1860"/>
  <c r="BI1857"/>
  <c r="BH1857"/>
  <c r="BG1857"/>
  <c r="BF1857"/>
  <c r="T1857"/>
  <c r="R1857"/>
  <c r="P1857"/>
  <c r="BI1853"/>
  <c r="BH1853"/>
  <c r="BG1853"/>
  <c r="BF1853"/>
  <c r="T1853"/>
  <c r="R1853"/>
  <c r="P1853"/>
  <c r="BI1850"/>
  <c r="BH1850"/>
  <c r="BG1850"/>
  <c r="BF1850"/>
  <c r="T1850"/>
  <c r="R1850"/>
  <c r="P1850"/>
  <c r="BI1847"/>
  <c r="BH1847"/>
  <c r="BG1847"/>
  <c r="BF1847"/>
  <c r="T1847"/>
  <c r="R1847"/>
  <c r="P1847"/>
  <c r="BI1841"/>
  <c r="BH1841"/>
  <c r="BG1841"/>
  <c r="BF1841"/>
  <c r="T1841"/>
  <c r="R1841"/>
  <c r="P1841"/>
  <c r="BI1837"/>
  <c r="BH1837"/>
  <c r="BG1837"/>
  <c r="BF1837"/>
  <c r="T1837"/>
  <c r="R1837"/>
  <c r="P1837"/>
  <c r="BI1833"/>
  <c r="BH1833"/>
  <c r="BG1833"/>
  <c r="BF1833"/>
  <c r="T1833"/>
  <c r="R1833"/>
  <c r="P1833"/>
  <c r="BI1829"/>
  <c r="BH1829"/>
  <c r="BG1829"/>
  <c r="BF1829"/>
  <c r="T1829"/>
  <c r="R1829"/>
  <c r="P1829"/>
  <c r="BI1822"/>
  <c r="BH1822"/>
  <c r="BG1822"/>
  <c r="BF1822"/>
  <c r="T1822"/>
  <c r="R1822"/>
  <c r="P1822"/>
  <c r="BI1818"/>
  <c r="BH1818"/>
  <c r="BG1818"/>
  <c r="BF1818"/>
  <c r="T1818"/>
  <c r="R1818"/>
  <c r="P1818"/>
  <c r="BI1815"/>
  <c r="BH1815"/>
  <c r="BG1815"/>
  <c r="BF1815"/>
  <c r="T1815"/>
  <c r="R1815"/>
  <c r="P1815"/>
  <c r="BI1813"/>
  <c r="BH1813"/>
  <c r="BG1813"/>
  <c r="BF1813"/>
  <c r="T1813"/>
  <c r="R1813"/>
  <c r="P1813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4"/>
  <c r="BH1794"/>
  <c r="BG1794"/>
  <c r="BF1794"/>
  <c r="T1794"/>
  <c r="R1794"/>
  <c r="P1794"/>
  <c r="BI1788"/>
  <c r="BH1788"/>
  <c r="BG1788"/>
  <c r="BF1788"/>
  <c r="T1788"/>
  <c r="R1788"/>
  <c r="P1788"/>
  <c r="BI1784"/>
  <c r="BH1784"/>
  <c r="BG1784"/>
  <c r="BF1784"/>
  <c r="T1784"/>
  <c r="R1784"/>
  <c r="P1784"/>
  <c r="BI1780"/>
  <c r="BH1780"/>
  <c r="BG1780"/>
  <c r="BF1780"/>
  <c r="T1780"/>
  <c r="R1780"/>
  <c r="P1780"/>
  <c r="BI1772"/>
  <c r="BH1772"/>
  <c r="BG1772"/>
  <c r="BF1772"/>
  <c r="T1772"/>
  <c r="R1772"/>
  <c r="P1772"/>
  <c r="BI1768"/>
  <c r="BH1768"/>
  <c r="BG1768"/>
  <c r="BF1768"/>
  <c r="T1768"/>
  <c r="R1768"/>
  <c r="P1768"/>
  <c r="BI1765"/>
  <c r="BH1765"/>
  <c r="BG1765"/>
  <c r="BF1765"/>
  <c r="T1765"/>
  <c r="R1765"/>
  <c r="P1765"/>
  <c r="BI1759"/>
  <c r="BH1759"/>
  <c r="BG1759"/>
  <c r="BF1759"/>
  <c r="T1759"/>
  <c r="R1759"/>
  <c r="P1759"/>
  <c r="BI1754"/>
  <c r="BH1754"/>
  <c r="BG1754"/>
  <c r="BF1754"/>
  <c r="T1754"/>
  <c r="R1754"/>
  <c r="P1754"/>
  <c r="BI1749"/>
  <c r="BH1749"/>
  <c r="BG1749"/>
  <c r="BF1749"/>
  <c r="T1749"/>
  <c r="R1749"/>
  <c r="P1749"/>
  <c r="BI1744"/>
  <c r="BH1744"/>
  <c r="BG1744"/>
  <c r="BF1744"/>
  <c r="T1744"/>
  <c r="R1744"/>
  <c r="P1744"/>
  <c r="BI1739"/>
  <c r="BH1739"/>
  <c r="BG1739"/>
  <c r="BF1739"/>
  <c r="T1739"/>
  <c r="R1739"/>
  <c r="P1739"/>
  <c r="BI1734"/>
  <c r="BH1734"/>
  <c r="BG1734"/>
  <c r="BF1734"/>
  <c r="T1734"/>
  <c r="R1734"/>
  <c r="P1734"/>
  <c r="BI1726"/>
  <c r="BH1726"/>
  <c r="BG1726"/>
  <c r="BF1726"/>
  <c r="T1726"/>
  <c r="R1726"/>
  <c r="P1726"/>
  <c r="BI1717"/>
  <c r="BH1717"/>
  <c r="BG1717"/>
  <c r="BF1717"/>
  <c r="T1717"/>
  <c r="R1717"/>
  <c r="P1717"/>
  <c r="BI1709"/>
  <c r="BH1709"/>
  <c r="BG1709"/>
  <c r="BF1709"/>
  <c r="T1709"/>
  <c r="R1709"/>
  <c r="P1709"/>
  <c r="BI1705"/>
  <c r="BH1705"/>
  <c r="BG1705"/>
  <c r="BF1705"/>
  <c r="T1705"/>
  <c r="R1705"/>
  <c r="P1705"/>
  <c r="BI1697"/>
  <c r="BH1697"/>
  <c r="BG1697"/>
  <c r="BF1697"/>
  <c r="T1697"/>
  <c r="R1697"/>
  <c r="P1697"/>
  <c r="BI1695"/>
  <c r="BH1695"/>
  <c r="BG1695"/>
  <c r="BF1695"/>
  <c r="T1695"/>
  <c r="R1695"/>
  <c r="P1695"/>
  <c r="BI1693"/>
  <c r="BH1693"/>
  <c r="BG1693"/>
  <c r="BF1693"/>
  <c r="T1693"/>
  <c r="R1693"/>
  <c r="P1693"/>
  <c r="BI1691"/>
  <c r="BH1691"/>
  <c r="BG1691"/>
  <c r="BF1691"/>
  <c r="T1691"/>
  <c r="R1691"/>
  <c r="P1691"/>
  <c r="BI1689"/>
  <c r="BH1689"/>
  <c r="BG1689"/>
  <c r="BF1689"/>
  <c r="T1689"/>
  <c r="R1689"/>
  <c r="P1689"/>
  <c r="BI1687"/>
  <c r="BH1687"/>
  <c r="BG1687"/>
  <c r="BF1687"/>
  <c r="T1687"/>
  <c r="R1687"/>
  <c r="P1687"/>
  <c r="BI1685"/>
  <c r="BH1685"/>
  <c r="BG1685"/>
  <c r="BF1685"/>
  <c r="T1685"/>
  <c r="R1685"/>
  <c r="P1685"/>
  <c r="BI1683"/>
  <c r="BH1683"/>
  <c r="BG1683"/>
  <c r="BF1683"/>
  <c r="T1683"/>
  <c r="R1683"/>
  <c r="P1683"/>
  <c r="BI1681"/>
  <c r="BH1681"/>
  <c r="BG1681"/>
  <c r="BF1681"/>
  <c r="T1681"/>
  <c r="R1681"/>
  <c r="P1681"/>
  <c r="BI1679"/>
  <c r="BH1679"/>
  <c r="BG1679"/>
  <c r="BF1679"/>
  <c r="T1679"/>
  <c r="R1679"/>
  <c r="P1679"/>
  <c r="BI1677"/>
  <c r="BH1677"/>
  <c r="BG1677"/>
  <c r="BF1677"/>
  <c r="T1677"/>
  <c r="R1677"/>
  <c r="P1677"/>
  <c r="BI1675"/>
  <c r="BH1675"/>
  <c r="BG1675"/>
  <c r="BF1675"/>
  <c r="T1675"/>
  <c r="R1675"/>
  <c r="P1675"/>
  <c r="BI1673"/>
  <c r="BH1673"/>
  <c r="BG1673"/>
  <c r="BF1673"/>
  <c r="T1673"/>
  <c r="R1673"/>
  <c r="P1673"/>
  <c r="BI1671"/>
  <c r="BH1671"/>
  <c r="BG1671"/>
  <c r="BF1671"/>
  <c r="T1671"/>
  <c r="R1671"/>
  <c r="P1671"/>
  <c r="BI1669"/>
  <c r="BH1669"/>
  <c r="BG1669"/>
  <c r="BF1669"/>
  <c r="T1669"/>
  <c r="R1669"/>
  <c r="P1669"/>
  <c r="BI1667"/>
  <c r="BH1667"/>
  <c r="BG1667"/>
  <c r="BF1667"/>
  <c r="T1667"/>
  <c r="R1667"/>
  <c r="P1667"/>
  <c r="BI1665"/>
  <c r="BH1665"/>
  <c r="BG1665"/>
  <c r="BF1665"/>
  <c r="T1665"/>
  <c r="R1665"/>
  <c r="P1665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49"/>
  <c r="BH1649"/>
  <c r="BG1649"/>
  <c r="BF1649"/>
  <c r="T1649"/>
  <c r="R1649"/>
  <c r="P1649"/>
  <c r="BI1647"/>
  <c r="BH1647"/>
  <c r="BG1647"/>
  <c r="BF1647"/>
  <c r="T1647"/>
  <c r="R1647"/>
  <c r="P1647"/>
  <c r="BI1645"/>
  <c r="BH1645"/>
  <c r="BG1645"/>
  <c r="BF1645"/>
  <c r="T1645"/>
  <c r="R1645"/>
  <c r="P1645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3"/>
  <c r="BH1623"/>
  <c r="BG1623"/>
  <c r="BF1623"/>
  <c r="T1623"/>
  <c r="R1623"/>
  <c r="P1623"/>
  <c r="BI1621"/>
  <c r="BH1621"/>
  <c r="BG1621"/>
  <c r="BF1621"/>
  <c r="T1621"/>
  <c r="R1621"/>
  <c r="P1621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605"/>
  <c r="BH1605"/>
  <c r="BG1605"/>
  <c r="BF1605"/>
  <c r="T1605"/>
  <c r="R1605"/>
  <c r="P1605"/>
  <c r="BI1603"/>
  <c r="BH1603"/>
  <c r="BG1603"/>
  <c r="BF1603"/>
  <c r="T1603"/>
  <c r="R1603"/>
  <c r="P1603"/>
  <c r="BI1601"/>
  <c r="BH1601"/>
  <c r="BG1601"/>
  <c r="BF1601"/>
  <c r="T1601"/>
  <c r="R1601"/>
  <c r="P1601"/>
  <c r="BI1599"/>
  <c r="BH1599"/>
  <c r="BG1599"/>
  <c r="BF1599"/>
  <c r="T1599"/>
  <c r="R1599"/>
  <c r="P1599"/>
  <c r="BI1597"/>
  <c r="BH1597"/>
  <c r="BG1597"/>
  <c r="BF1597"/>
  <c r="T1597"/>
  <c r="R1597"/>
  <c r="P1597"/>
  <c r="BI1595"/>
  <c r="BH1595"/>
  <c r="BG1595"/>
  <c r="BF1595"/>
  <c r="T1595"/>
  <c r="R1595"/>
  <c r="P1595"/>
  <c r="BI1593"/>
  <c r="BH1593"/>
  <c r="BG1593"/>
  <c r="BF1593"/>
  <c r="T1593"/>
  <c r="R1593"/>
  <c r="P1593"/>
  <c r="BI1591"/>
  <c r="BH1591"/>
  <c r="BG1591"/>
  <c r="BF1591"/>
  <c r="T1591"/>
  <c r="R1591"/>
  <c r="P1591"/>
  <c r="BI1589"/>
  <c r="BH1589"/>
  <c r="BG1589"/>
  <c r="BF1589"/>
  <c r="T1589"/>
  <c r="R1589"/>
  <c r="P1589"/>
  <c r="BI1587"/>
  <c r="BH1587"/>
  <c r="BG1587"/>
  <c r="BF1587"/>
  <c r="T1587"/>
  <c r="R1587"/>
  <c r="P1587"/>
  <c r="BI1585"/>
  <c r="BH1585"/>
  <c r="BG1585"/>
  <c r="BF1585"/>
  <c r="T1585"/>
  <c r="R1585"/>
  <c r="P1585"/>
  <c r="BI1583"/>
  <c r="BH1583"/>
  <c r="BG1583"/>
  <c r="BF1583"/>
  <c r="T1583"/>
  <c r="R1583"/>
  <c r="P1583"/>
  <c r="BI1581"/>
  <c r="BH1581"/>
  <c r="BG1581"/>
  <c r="BF1581"/>
  <c r="T1581"/>
  <c r="R1581"/>
  <c r="P1581"/>
  <c r="BI1579"/>
  <c r="BH1579"/>
  <c r="BG1579"/>
  <c r="BF1579"/>
  <c r="T1579"/>
  <c r="R1579"/>
  <c r="P1579"/>
  <c r="BI1577"/>
  <c r="BH1577"/>
  <c r="BG1577"/>
  <c r="BF1577"/>
  <c r="T1577"/>
  <c r="R1577"/>
  <c r="P1577"/>
  <c r="BI1575"/>
  <c r="BH1575"/>
  <c r="BG1575"/>
  <c r="BF1575"/>
  <c r="T1575"/>
  <c r="R1575"/>
  <c r="P1575"/>
  <c r="BI1573"/>
  <c r="BH1573"/>
  <c r="BG1573"/>
  <c r="BF1573"/>
  <c r="T1573"/>
  <c r="R1573"/>
  <c r="P1573"/>
  <c r="BI1571"/>
  <c r="BH1571"/>
  <c r="BG1571"/>
  <c r="BF1571"/>
  <c r="T1571"/>
  <c r="R1571"/>
  <c r="P1571"/>
  <c r="BI1569"/>
  <c r="BH1569"/>
  <c r="BG1569"/>
  <c r="BF1569"/>
  <c r="T1569"/>
  <c r="R1569"/>
  <c r="P1569"/>
  <c r="BI1567"/>
  <c r="BH1567"/>
  <c r="BG1567"/>
  <c r="BF1567"/>
  <c r="T1567"/>
  <c r="R1567"/>
  <c r="P1567"/>
  <c r="BI1565"/>
  <c r="BH1565"/>
  <c r="BG1565"/>
  <c r="BF1565"/>
  <c r="T1565"/>
  <c r="R1565"/>
  <c r="P1565"/>
  <c r="BI1563"/>
  <c r="BH1563"/>
  <c r="BG1563"/>
  <c r="BF1563"/>
  <c r="T1563"/>
  <c r="R1563"/>
  <c r="P1563"/>
  <c r="BI1561"/>
  <c r="BH1561"/>
  <c r="BG1561"/>
  <c r="BF1561"/>
  <c r="T1561"/>
  <c r="R1561"/>
  <c r="P1561"/>
  <c r="BI1559"/>
  <c r="BH1559"/>
  <c r="BG1559"/>
  <c r="BF1559"/>
  <c r="T1559"/>
  <c r="R1559"/>
  <c r="P1559"/>
  <c r="BI1557"/>
  <c r="BH1557"/>
  <c r="BG1557"/>
  <c r="BF1557"/>
  <c r="T1557"/>
  <c r="R1557"/>
  <c r="P1557"/>
  <c r="BI1555"/>
  <c r="BH1555"/>
  <c r="BG1555"/>
  <c r="BF1555"/>
  <c r="T1555"/>
  <c r="R1555"/>
  <c r="P1555"/>
  <c r="BI1553"/>
  <c r="BH1553"/>
  <c r="BG1553"/>
  <c r="BF1553"/>
  <c r="T1553"/>
  <c r="R1553"/>
  <c r="P1553"/>
  <c r="BI1551"/>
  <c r="BH1551"/>
  <c r="BG1551"/>
  <c r="BF1551"/>
  <c r="T1551"/>
  <c r="R1551"/>
  <c r="P1551"/>
  <c r="BI1549"/>
  <c r="BH1549"/>
  <c r="BG1549"/>
  <c r="BF1549"/>
  <c r="T1549"/>
  <c r="R1549"/>
  <c r="P1549"/>
  <c r="BI1547"/>
  <c r="BH1547"/>
  <c r="BG1547"/>
  <c r="BF1547"/>
  <c r="T1547"/>
  <c r="R1547"/>
  <c r="P1547"/>
  <c r="BI1545"/>
  <c r="BH1545"/>
  <c r="BG1545"/>
  <c r="BF1545"/>
  <c r="T1545"/>
  <c r="R1545"/>
  <c r="P1545"/>
  <c r="BI1543"/>
  <c r="BH1543"/>
  <c r="BG1543"/>
  <c r="BF1543"/>
  <c r="T1543"/>
  <c r="R1543"/>
  <c r="P1543"/>
  <c r="BI1541"/>
  <c r="BH1541"/>
  <c r="BG1541"/>
  <c r="BF1541"/>
  <c r="T1541"/>
  <c r="R1541"/>
  <c r="P1541"/>
  <c r="BI1539"/>
  <c r="BH1539"/>
  <c r="BG1539"/>
  <c r="BF1539"/>
  <c r="T1539"/>
  <c r="R1539"/>
  <c r="P1539"/>
  <c r="BI1537"/>
  <c r="BH1537"/>
  <c r="BG1537"/>
  <c r="BF1537"/>
  <c r="T1537"/>
  <c r="R1537"/>
  <c r="P1537"/>
  <c r="BI1535"/>
  <c r="BH1535"/>
  <c r="BG1535"/>
  <c r="BF1535"/>
  <c r="T1535"/>
  <c r="R1535"/>
  <c r="P1535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25"/>
  <c r="BH1525"/>
  <c r="BG1525"/>
  <c r="BF1525"/>
  <c r="T1525"/>
  <c r="R1525"/>
  <c r="P1525"/>
  <c r="BI1523"/>
  <c r="BH1523"/>
  <c r="BG1523"/>
  <c r="BF1523"/>
  <c r="T1523"/>
  <c r="R1523"/>
  <c r="P1523"/>
  <c r="BI1521"/>
  <c r="BH1521"/>
  <c r="BG1521"/>
  <c r="BF1521"/>
  <c r="T1521"/>
  <c r="R1521"/>
  <c r="P1521"/>
  <c r="BI1519"/>
  <c r="BH1519"/>
  <c r="BG1519"/>
  <c r="BF1519"/>
  <c r="T1519"/>
  <c r="R1519"/>
  <c r="P1519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9"/>
  <c r="BH1509"/>
  <c r="BG1509"/>
  <c r="BF1509"/>
  <c r="T1509"/>
  <c r="R1509"/>
  <c r="P1509"/>
  <c r="BI1507"/>
  <c r="BH1507"/>
  <c r="BG1507"/>
  <c r="BF1507"/>
  <c r="T1507"/>
  <c r="R1507"/>
  <c r="P1507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5"/>
  <c r="BH1495"/>
  <c r="BG1495"/>
  <c r="BF1495"/>
  <c r="T1495"/>
  <c r="R1495"/>
  <c r="P1495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39"/>
  <c r="BH1439"/>
  <c r="BG1439"/>
  <c r="BF1439"/>
  <c r="T1439"/>
  <c r="R1439"/>
  <c r="P1439"/>
  <c r="BI1437"/>
  <c r="BH1437"/>
  <c r="BG1437"/>
  <c r="BF1437"/>
  <c r="T1437"/>
  <c r="R1437"/>
  <c r="P1437"/>
  <c r="BI1435"/>
  <c r="BH1435"/>
  <c r="BG1435"/>
  <c r="BF1435"/>
  <c r="T1435"/>
  <c r="R1435"/>
  <c r="P1435"/>
  <c r="BI1433"/>
  <c r="BH1433"/>
  <c r="BG1433"/>
  <c r="BF1433"/>
  <c r="T1433"/>
  <c r="R1433"/>
  <c r="P1433"/>
  <c r="BI1431"/>
  <c r="BH1431"/>
  <c r="BG1431"/>
  <c r="BF1431"/>
  <c r="T1431"/>
  <c r="R1431"/>
  <c r="P1431"/>
  <c r="BI1429"/>
  <c r="BH1429"/>
  <c r="BG1429"/>
  <c r="BF1429"/>
  <c r="T1429"/>
  <c r="R1429"/>
  <c r="P1429"/>
  <c r="BI1427"/>
  <c r="BH1427"/>
  <c r="BG1427"/>
  <c r="BF1427"/>
  <c r="T1427"/>
  <c r="R1427"/>
  <c r="P1427"/>
  <c r="BI1425"/>
  <c r="BH1425"/>
  <c r="BG1425"/>
  <c r="BF1425"/>
  <c r="T1425"/>
  <c r="R1425"/>
  <c r="P1425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5"/>
  <c r="BH1405"/>
  <c r="BG1405"/>
  <c r="BF1405"/>
  <c r="T1405"/>
  <c r="R1405"/>
  <c r="P1405"/>
  <c r="BI1402"/>
  <c r="BH1402"/>
  <c r="BG1402"/>
  <c r="BF1402"/>
  <c r="T1402"/>
  <c r="R1402"/>
  <c r="P1402"/>
  <c r="BI1398"/>
  <c r="BH1398"/>
  <c r="BG1398"/>
  <c r="BF1398"/>
  <c r="T1398"/>
  <c r="R1398"/>
  <c r="P1398"/>
  <c r="BI1395"/>
  <c r="BH1395"/>
  <c r="BG1395"/>
  <c r="BF1395"/>
  <c r="T1395"/>
  <c r="R1395"/>
  <c r="P1395"/>
  <c r="BI1392"/>
  <c r="BH1392"/>
  <c r="BG1392"/>
  <c r="BF1392"/>
  <c r="T1392"/>
  <c r="R1392"/>
  <c r="P1392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81"/>
  <c r="BH1381"/>
  <c r="BG1381"/>
  <c r="BF1381"/>
  <c r="T1381"/>
  <c r="R1381"/>
  <c r="P1381"/>
  <c r="BI1379"/>
  <c r="BH1379"/>
  <c r="BG1379"/>
  <c r="BF1379"/>
  <c r="T1379"/>
  <c r="R1379"/>
  <c r="P1379"/>
  <c r="BI1373"/>
  <c r="BH1373"/>
  <c r="BG1373"/>
  <c r="BF1373"/>
  <c r="T1373"/>
  <c r="R1373"/>
  <c r="P1373"/>
  <c r="BI1372"/>
  <c r="BH1372"/>
  <c r="BG1372"/>
  <c r="BF1372"/>
  <c r="T1372"/>
  <c r="R1372"/>
  <c r="P1372"/>
  <c r="BI1370"/>
  <c r="BH1370"/>
  <c r="BG1370"/>
  <c r="BF1370"/>
  <c r="T1370"/>
  <c r="R1370"/>
  <c r="P1370"/>
  <c r="BI1369"/>
  <c r="BH1369"/>
  <c r="BG1369"/>
  <c r="BF1369"/>
  <c r="T1369"/>
  <c r="R1369"/>
  <c r="P1369"/>
  <c r="BI1367"/>
  <c r="BH1367"/>
  <c r="BG1367"/>
  <c r="BF1367"/>
  <c r="T1367"/>
  <c r="R1367"/>
  <c r="P1367"/>
  <c r="BI1365"/>
  <c r="BH1365"/>
  <c r="BG1365"/>
  <c r="BF1365"/>
  <c r="T1365"/>
  <c r="R1365"/>
  <c r="P1365"/>
  <c r="BI1359"/>
  <c r="BH1359"/>
  <c r="BG1359"/>
  <c r="BF1359"/>
  <c r="T1359"/>
  <c r="R1359"/>
  <c r="P1359"/>
  <c r="BI1353"/>
  <c r="BH1353"/>
  <c r="BG1353"/>
  <c r="BF1353"/>
  <c r="T1353"/>
  <c r="R1353"/>
  <c r="P1353"/>
  <c r="BI1347"/>
  <c r="BH1347"/>
  <c r="BG1347"/>
  <c r="BF1347"/>
  <c r="T1347"/>
  <c r="R1347"/>
  <c r="P1347"/>
  <c r="BI1345"/>
  <c r="BH1345"/>
  <c r="BG1345"/>
  <c r="BF1345"/>
  <c r="T1345"/>
  <c r="R1345"/>
  <c r="P1345"/>
  <c r="BI1337"/>
  <c r="BH1337"/>
  <c r="BG1337"/>
  <c r="BF1337"/>
  <c r="T1337"/>
  <c r="R1337"/>
  <c r="P1337"/>
  <c r="BI1327"/>
  <c r="BH1327"/>
  <c r="BG1327"/>
  <c r="BF1327"/>
  <c r="T1327"/>
  <c r="R1327"/>
  <c r="P1327"/>
  <c r="BI1325"/>
  <c r="BH1325"/>
  <c r="BG1325"/>
  <c r="BF1325"/>
  <c r="T1325"/>
  <c r="R1325"/>
  <c r="P1325"/>
  <c r="BI1317"/>
  <c r="BH1317"/>
  <c r="BG1317"/>
  <c r="BF1317"/>
  <c r="T1317"/>
  <c r="R1317"/>
  <c r="P1317"/>
  <c r="BI1309"/>
  <c r="BH1309"/>
  <c r="BG1309"/>
  <c r="BF1309"/>
  <c r="T1309"/>
  <c r="R1309"/>
  <c r="P1309"/>
  <c r="BI1299"/>
  <c r="BH1299"/>
  <c r="BG1299"/>
  <c r="BF1299"/>
  <c r="T1299"/>
  <c r="R1299"/>
  <c r="P1299"/>
  <c r="BI1297"/>
  <c r="BH1297"/>
  <c r="BG1297"/>
  <c r="BF1297"/>
  <c r="T1297"/>
  <c r="R1297"/>
  <c r="P1297"/>
  <c r="BI1293"/>
  <c r="BH1293"/>
  <c r="BG1293"/>
  <c r="BF1293"/>
  <c r="T1293"/>
  <c r="R1293"/>
  <c r="P1293"/>
  <c r="BI1290"/>
  <c r="BH1290"/>
  <c r="BG1290"/>
  <c r="BF1290"/>
  <c r="T1290"/>
  <c r="R1290"/>
  <c r="P1290"/>
  <c r="BI1287"/>
  <c r="BH1287"/>
  <c r="BG1287"/>
  <c r="BF1287"/>
  <c r="T1287"/>
  <c r="R1287"/>
  <c r="P1287"/>
  <c r="BI1285"/>
  <c r="BH1285"/>
  <c r="BG1285"/>
  <c r="BF1285"/>
  <c r="T1285"/>
  <c r="R1285"/>
  <c r="P1285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9"/>
  <c r="BH1269"/>
  <c r="BG1269"/>
  <c r="BF1269"/>
  <c r="T1269"/>
  <c r="R1269"/>
  <c r="P1269"/>
  <c r="BI1264"/>
  <c r="BH1264"/>
  <c r="BG1264"/>
  <c r="BF1264"/>
  <c r="T1264"/>
  <c r="R1264"/>
  <c r="P1264"/>
  <c r="BI1260"/>
  <c r="BH1260"/>
  <c r="BG1260"/>
  <c r="BF1260"/>
  <c r="T1260"/>
  <c r="R1260"/>
  <c r="P1260"/>
  <c r="BI1257"/>
  <c r="BH1257"/>
  <c r="BG1257"/>
  <c r="BF1257"/>
  <c r="T1257"/>
  <c r="R1257"/>
  <c r="P1257"/>
  <c r="BI1255"/>
  <c r="BH1255"/>
  <c r="BG1255"/>
  <c r="BF1255"/>
  <c r="T1255"/>
  <c r="R1255"/>
  <c r="P1255"/>
  <c r="BI1254"/>
  <c r="BH1254"/>
  <c r="BG1254"/>
  <c r="BF1254"/>
  <c r="T1254"/>
  <c r="R1254"/>
  <c r="P1254"/>
  <c r="BI1252"/>
  <c r="BH1252"/>
  <c r="BG1252"/>
  <c r="BF1252"/>
  <c r="T1252"/>
  <c r="R1252"/>
  <c r="P1252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4"/>
  <c r="BH1244"/>
  <c r="BG1244"/>
  <c r="BF1244"/>
  <c r="T1244"/>
  <c r="R1244"/>
  <c r="P1244"/>
  <c r="BI1242"/>
  <c r="BH1242"/>
  <c r="BG1242"/>
  <c r="BF1242"/>
  <c r="T1242"/>
  <c r="R1242"/>
  <c r="P1242"/>
  <c r="BI1235"/>
  <c r="BH1235"/>
  <c r="BG1235"/>
  <c r="BF1235"/>
  <c r="T1235"/>
  <c r="R1235"/>
  <c r="P1235"/>
  <c r="BI1233"/>
  <c r="BH1233"/>
  <c r="BG1233"/>
  <c r="BF1233"/>
  <c r="T1233"/>
  <c r="R1233"/>
  <c r="P1233"/>
  <c r="BI1230"/>
  <c r="BH1230"/>
  <c r="BG1230"/>
  <c r="BF1230"/>
  <c r="T1230"/>
  <c r="R1230"/>
  <c r="P1230"/>
  <c r="BI1227"/>
  <c r="BH1227"/>
  <c r="BG1227"/>
  <c r="BF1227"/>
  <c r="T1227"/>
  <c r="R1227"/>
  <c r="P1227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3"/>
  <c r="BH1213"/>
  <c r="BG1213"/>
  <c r="BF1213"/>
  <c r="T1213"/>
  <c r="R1213"/>
  <c r="P1213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201"/>
  <c r="BH1201"/>
  <c r="BG1201"/>
  <c r="BF1201"/>
  <c r="T1201"/>
  <c r="R1201"/>
  <c r="P1201"/>
  <c r="BI1198"/>
  <c r="BH1198"/>
  <c r="BG1198"/>
  <c r="BF1198"/>
  <c r="T1198"/>
  <c r="R1198"/>
  <c r="P1198"/>
  <c r="BI1193"/>
  <c r="BH1193"/>
  <c r="BG1193"/>
  <c r="BF1193"/>
  <c r="T1193"/>
  <c r="R1193"/>
  <c r="P1193"/>
  <c r="BI1180"/>
  <c r="BH1180"/>
  <c r="BG1180"/>
  <c r="BF1180"/>
  <c r="T1180"/>
  <c r="R1180"/>
  <c r="P1180"/>
  <c r="BI1175"/>
  <c r="BH1175"/>
  <c r="BG1175"/>
  <c r="BF1175"/>
  <c r="T1175"/>
  <c r="R1175"/>
  <c r="P1175"/>
  <c r="BI1171"/>
  <c r="BH1171"/>
  <c r="BG1171"/>
  <c r="BF1171"/>
  <c r="T1171"/>
  <c r="R1171"/>
  <c r="P1171"/>
  <c r="BI1167"/>
  <c r="BH1167"/>
  <c r="BG1167"/>
  <c r="BF1167"/>
  <c r="T1167"/>
  <c r="R1167"/>
  <c r="P1167"/>
  <c r="BI1163"/>
  <c r="BH1163"/>
  <c r="BG1163"/>
  <c r="BF1163"/>
  <c r="T1163"/>
  <c r="R1163"/>
  <c r="P1163"/>
  <c r="BI1158"/>
  <c r="BH1158"/>
  <c r="BG1158"/>
  <c r="BF1158"/>
  <c r="T1158"/>
  <c r="R1158"/>
  <c r="P1158"/>
  <c r="BI1156"/>
  <c r="BH1156"/>
  <c r="BG1156"/>
  <c r="BF1156"/>
  <c r="T1156"/>
  <c r="R1156"/>
  <c r="P1156"/>
  <c r="BI1152"/>
  <c r="BH1152"/>
  <c r="BG1152"/>
  <c r="BF1152"/>
  <c r="T1152"/>
  <c r="R1152"/>
  <c r="P1152"/>
  <c r="BI1148"/>
  <c r="BH1148"/>
  <c r="BG1148"/>
  <c r="BF1148"/>
  <c r="T1148"/>
  <c r="R1148"/>
  <c r="P1148"/>
  <c r="BI1144"/>
  <c r="BH1144"/>
  <c r="BG1144"/>
  <c r="BF1144"/>
  <c r="T1144"/>
  <c r="R1144"/>
  <c r="P1144"/>
  <c r="BI1140"/>
  <c r="BH1140"/>
  <c r="BG1140"/>
  <c r="BF1140"/>
  <c r="T1140"/>
  <c r="R1140"/>
  <c r="P1140"/>
  <c r="BI1136"/>
  <c r="BH1136"/>
  <c r="BG1136"/>
  <c r="BF1136"/>
  <c r="T1136"/>
  <c r="R1136"/>
  <c r="P1136"/>
  <c r="BI1131"/>
  <c r="BH1131"/>
  <c r="BG1131"/>
  <c r="BF1131"/>
  <c r="T1131"/>
  <c r="R1131"/>
  <c r="P1131"/>
  <c r="BI1126"/>
  <c r="BH1126"/>
  <c r="BG1126"/>
  <c r="BF1126"/>
  <c r="T1126"/>
  <c r="R1126"/>
  <c r="P1126"/>
  <c r="BI1124"/>
  <c r="BH1124"/>
  <c r="BG1124"/>
  <c r="BF1124"/>
  <c r="T1124"/>
  <c r="R1124"/>
  <c r="P1124"/>
  <c r="BI1122"/>
  <c r="BH1122"/>
  <c r="BG1122"/>
  <c r="BF1122"/>
  <c r="T1122"/>
  <c r="R1122"/>
  <c r="P1122"/>
  <c r="BI1120"/>
  <c r="BH1120"/>
  <c r="BG1120"/>
  <c r="BF1120"/>
  <c r="T1120"/>
  <c r="R1120"/>
  <c r="P1120"/>
  <c r="BI1113"/>
  <c r="BH1113"/>
  <c r="BG1113"/>
  <c r="BF1113"/>
  <c r="T1113"/>
  <c r="R1113"/>
  <c r="P1113"/>
  <c r="BI1108"/>
  <c r="BH1108"/>
  <c r="BG1108"/>
  <c r="BF1108"/>
  <c r="T1108"/>
  <c r="R1108"/>
  <c r="P1108"/>
  <c r="BI1101"/>
  <c r="BH1101"/>
  <c r="BG1101"/>
  <c r="BF1101"/>
  <c r="T1101"/>
  <c r="R1101"/>
  <c r="P1101"/>
  <c r="BI1091"/>
  <c r="BH1091"/>
  <c r="BG1091"/>
  <c r="BF1091"/>
  <c r="T1091"/>
  <c r="R1091"/>
  <c r="P1091"/>
  <c r="BI1066"/>
  <c r="BH1066"/>
  <c r="BG1066"/>
  <c r="BF1066"/>
  <c r="T1066"/>
  <c r="R1066"/>
  <c r="P1066"/>
  <c r="BI1063"/>
  <c r="BH1063"/>
  <c r="BG1063"/>
  <c r="BF1063"/>
  <c r="T1063"/>
  <c r="T1062"/>
  <c r="R1063"/>
  <c r="R1062"/>
  <c r="P1063"/>
  <c r="P1062"/>
  <c r="BI1061"/>
  <c r="BH1061"/>
  <c r="BG1061"/>
  <c r="BF1061"/>
  <c r="T1061"/>
  <c r="R1061"/>
  <c r="P1061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18"/>
  <c r="BH1018"/>
  <c r="BG1018"/>
  <c r="BF1018"/>
  <c r="T1018"/>
  <c r="R1018"/>
  <c r="P1018"/>
  <c r="BI1015"/>
  <c r="BH1015"/>
  <c r="BG1015"/>
  <c r="BF1015"/>
  <c r="T1015"/>
  <c r="R1015"/>
  <c r="P1015"/>
  <c r="BI1011"/>
  <c r="BH1011"/>
  <c r="BG1011"/>
  <c r="BF1011"/>
  <c r="T1011"/>
  <c r="R1011"/>
  <c r="P1011"/>
  <c r="BI1004"/>
  <c r="BH1004"/>
  <c r="BG1004"/>
  <c r="BF1004"/>
  <c r="T1004"/>
  <c r="R1004"/>
  <c r="P1004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0"/>
  <c r="BH970"/>
  <c r="BG970"/>
  <c r="BF970"/>
  <c r="T970"/>
  <c r="R970"/>
  <c r="P970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0"/>
  <c r="BH950"/>
  <c r="BG950"/>
  <c r="BF950"/>
  <c r="T950"/>
  <c r="R950"/>
  <c r="P950"/>
  <c r="BI942"/>
  <c r="BH942"/>
  <c r="BG942"/>
  <c r="BF942"/>
  <c r="T942"/>
  <c r="R942"/>
  <c r="P942"/>
  <c r="BI932"/>
  <c r="BH932"/>
  <c r="BG932"/>
  <c r="BF932"/>
  <c r="T932"/>
  <c r="R932"/>
  <c r="P932"/>
  <c r="BI919"/>
  <c r="BH919"/>
  <c r="BG919"/>
  <c r="BF919"/>
  <c r="T919"/>
  <c r="R919"/>
  <c r="P919"/>
  <c r="BI907"/>
  <c r="BH907"/>
  <c r="BG907"/>
  <c r="BF907"/>
  <c r="T907"/>
  <c r="R907"/>
  <c r="P907"/>
  <c r="BI905"/>
  <c r="BH905"/>
  <c r="BG905"/>
  <c r="BF905"/>
  <c r="T905"/>
  <c r="R905"/>
  <c r="P90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2"/>
  <c r="BH882"/>
  <c r="BG882"/>
  <c r="BF882"/>
  <c r="T882"/>
  <c r="R882"/>
  <c r="P882"/>
  <c r="BI865"/>
  <c r="BH865"/>
  <c r="BG865"/>
  <c r="BF865"/>
  <c r="T865"/>
  <c r="R865"/>
  <c r="P865"/>
  <c r="BI863"/>
  <c r="BH863"/>
  <c r="BG863"/>
  <c r="BF863"/>
  <c r="T863"/>
  <c r="R863"/>
  <c r="P863"/>
  <c r="BI860"/>
  <c r="BH860"/>
  <c r="BG860"/>
  <c r="BF860"/>
  <c r="T860"/>
  <c r="R860"/>
  <c r="P860"/>
  <c r="BI858"/>
  <c r="BH858"/>
  <c r="BG858"/>
  <c r="BF858"/>
  <c r="T858"/>
  <c r="R858"/>
  <c r="P858"/>
  <c r="BI854"/>
  <c r="BH854"/>
  <c r="BG854"/>
  <c r="BF854"/>
  <c r="T854"/>
  <c r="R854"/>
  <c r="P854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3"/>
  <c r="BH763"/>
  <c r="BG763"/>
  <c r="BF763"/>
  <c r="T763"/>
  <c r="R763"/>
  <c r="P763"/>
  <c r="BI762"/>
  <c r="BH762"/>
  <c r="BG762"/>
  <c r="BF762"/>
  <c r="T762"/>
  <c r="R762"/>
  <c r="P762"/>
  <c r="BI753"/>
  <c r="BH753"/>
  <c r="BG753"/>
  <c r="BF753"/>
  <c r="T753"/>
  <c r="R753"/>
  <c r="P753"/>
  <c r="BI744"/>
  <c r="BH744"/>
  <c r="BG744"/>
  <c r="BF744"/>
  <c r="T744"/>
  <c r="R744"/>
  <c r="P744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25"/>
  <c r="BH725"/>
  <c r="BG725"/>
  <c r="BF725"/>
  <c r="T725"/>
  <c r="R725"/>
  <c r="P725"/>
  <c r="BI724"/>
  <c r="BH724"/>
  <c r="BG724"/>
  <c r="BF724"/>
  <c r="T724"/>
  <c r="R724"/>
  <c r="P724"/>
  <c r="BI699"/>
  <c r="BH699"/>
  <c r="BG699"/>
  <c r="BF699"/>
  <c r="T699"/>
  <c r="R699"/>
  <c r="P699"/>
  <c r="BI698"/>
  <c r="BH698"/>
  <c r="BG698"/>
  <c r="BF698"/>
  <c r="T698"/>
  <c r="R698"/>
  <c r="P698"/>
  <c r="BI670"/>
  <c r="BH670"/>
  <c r="BG670"/>
  <c r="BF670"/>
  <c r="T670"/>
  <c r="R670"/>
  <c r="P670"/>
  <c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0"/>
  <c r="BH630"/>
  <c r="BG630"/>
  <c r="BF630"/>
  <c r="T630"/>
  <c r="R630"/>
  <c r="P630"/>
  <c r="BI626"/>
  <c r="BH626"/>
  <c r="BG626"/>
  <c r="BF626"/>
  <c r="T626"/>
  <c r="R626"/>
  <c r="P626"/>
  <c r="BI614"/>
  <c r="BH614"/>
  <c r="BG614"/>
  <c r="BF614"/>
  <c r="T614"/>
  <c r="R614"/>
  <c r="P614"/>
  <c r="BI609"/>
  <c r="BH609"/>
  <c r="BG609"/>
  <c r="BF609"/>
  <c r="T609"/>
  <c r="R609"/>
  <c r="P609"/>
  <c r="BI594"/>
  <c r="BH594"/>
  <c r="BG594"/>
  <c r="BF594"/>
  <c r="T594"/>
  <c r="R594"/>
  <c r="P594"/>
  <c r="BI591"/>
  <c r="BH591"/>
  <c r="BG591"/>
  <c r="BF591"/>
  <c r="T591"/>
  <c r="R591"/>
  <c r="P591"/>
  <c r="BI571"/>
  <c r="BH571"/>
  <c r="BG571"/>
  <c r="BF571"/>
  <c r="T571"/>
  <c r="R571"/>
  <c r="P571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80"/>
  <c r="BH480"/>
  <c r="BG480"/>
  <c r="BF480"/>
  <c r="T480"/>
  <c r="R480"/>
  <c r="P480"/>
  <c r="BI450"/>
  <c r="BH450"/>
  <c r="BG450"/>
  <c r="BF450"/>
  <c r="T450"/>
  <c r="R450"/>
  <c r="P450"/>
  <c r="BI446"/>
  <c r="BH446"/>
  <c r="BG446"/>
  <c r="BF446"/>
  <c r="T446"/>
  <c r="R446"/>
  <c r="P446"/>
  <c r="BI420"/>
  <c r="BH420"/>
  <c r="BG420"/>
  <c r="BF420"/>
  <c r="T420"/>
  <c r="R420"/>
  <c r="P420"/>
  <c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3"/>
  <c r="BH373"/>
  <c r="BG373"/>
  <c r="BF373"/>
  <c r="T373"/>
  <c r="R373"/>
  <c r="P373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285"/>
  <c r="BH285"/>
  <c r="BG285"/>
  <c r="BF285"/>
  <c r="T285"/>
  <c r="R285"/>
  <c r="P285"/>
  <c r="BI248"/>
  <c r="BH248"/>
  <c r="BG248"/>
  <c r="BF248"/>
  <c r="T248"/>
  <c r="R248"/>
  <c r="P24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88"/>
  <c r="BH188"/>
  <c r="BG188"/>
  <c r="BF188"/>
  <c r="T188"/>
  <c r="R188"/>
  <c r="P188"/>
  <c r="BI161"/>
  <c r="BH161"/>
  <c r="BG161"/>
  <c r="BF161"/>
  <c r="T161"/>
  <c r="R161"/>
  <c r="P161"/>
  <c r="BI159"/>
  <c r="BH159"/>
  <c r="BG159"/>
  <c r="BF159"/>
  <c r="T159"/>
  <c r="R159"/>
  <c r="P159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143"/>
  <c r="J19"/>
  <c r="J14"/>
  <c r="J140"/>
  <c r="E7"/>
  <c r="E85"/>
  <c i="3" r="J39"/>
  <c r="J38"/>
  <c i="1" r="AY97"/>
  <c i="3" r="J37"/>
  <c i="1" r="AX97"/>
  <c i="3" r="BI595"/>
  <c r="BH595"/>
  <c r="BG595"/>
  <c r="BF595"/>
  <c r="T595"/>
  <c r="R595"/>
  <c r="P595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T582"/>
  <c r="R583"/>
  <c r="R582"/>
  <c r="P583"/>
  <c r="P582"/>
  <c r="BI581"/>
  <c r="BH581"/>
  <c r="BG581"/>
  <c r="BF581"/>
  <c r="T581"/>
  <c r="R581"/>
  <c r="P581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44"/>
  <c r="BH544"/>
  <c r="BG544"/>
  <c r="BF544"/>
  <c r="T544"/>
  <c r="T543"/>
  <c r="R544"/>
  <c r="R543"/>
  <c r="P544"/>
  <c r="P543"/>
  <c r="BI538"/>
  <c r="BH538"/>
  <c r="BG538"/>
  <c r="BF538"/>
  <c r="T538"/>
  <c r="R538"/>
  <c r="P538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3"/>
  <c r="BH503"/>
  <c r="BG503"/>
  <c r="BF503"/>
  <c r="T503"/>
  <c r="R503"/>
  <c r="P503"/>
  <c r="BI494"/>
  <c r="BH494"/>
  <c r="BG494"/>
  <c r="BF494"/>
  <c r="T494"/>
  <c r="T493"/>
  <c r="R494"/>
  <c r="R493"/>
  <c r="P494"/>
  <c r="P493"/>
  <c r="BI486"/>
  <c r="BH486"/>
  <c r="BG486"/>
  <c r="BF486"/>
  <c r="T486"/>
  <c r="T485"/>
  <c r="R486"/>
  <c r="R485"/>
  <c r="P486"/>
  <c r="P485"/>
  <c r="BI483"/>
  <c r="BH483"/>
  <c r="BG483"/>
  <c r="BF483"/>
  <c r="T483"/>
  <c r="R483"/>
  <c r="P483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50"/>
  <c r="BH450"/>
  <c r="BG450"/>
  <c r="BF450"/>
  <c r="T450"/>
  <c r="R450"/>
  <c r="P450"/>
  <c r="BI410"/>
  <c r="BH410"/>
  <c r="BG410"/>
  <c r="BF410"/>
  <c r="T410"/>
  <c r="R410"/>
  <c r="P410"/>
  <c r="BI392"/>
  <c r="BH392"/>
  <c r="BG392"/>
  <c r="BF392"/>
  <c r="T392"/>
  <c r="R392"/>
  <c r="P392"/>
  <c r="BI390"/>
  <c r="BH390"/>
  <c r="BG390"/>
  <c r="BF390"/>
  <c r="T390"/>
  <c r="R390"/>
  <c r="P390"/>
  <c r="BI359"/>
  <c r="BH359"/>
  <c r="BG359"/>
  <c r="BF359"/>
  <c r="T359"/>
  <c r="R359"/>
  <c r="P359"/>
  <c r="BI354"/>
  <c r="BH354"/>
  <c r="BG354"/>
  <c r="BF354"/>
  <c r="T354"/>
  <c r="R354"/>
  <c r="P354"/>
  <c r="BI335"/>
  <c r="BH335"/>
  <c r="BG335"/>
  <c r="BF335"/>
  <c r="T335"/>
  <c r="R335"/>
  <c r="P335"/>
  <c r="BI324"/>
  <c r="BH324"/>
  <c r="BG324"/>
  <c r="BF324"/>
  <c r="T324"/>
  <c r="R324"/>
  <c r="P324"/>
  <c r="BI310"/>
  <c r="BH310"/>
  <c r="BG310"/>
  <c r="BF310"/>
  <c r="T310"/>
  <c r="R310"/>
  <c r="P310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3"/>
  <c r="BH283"/>
  <c r="BG283"/>
  <c r="BF283"/>
  <c r="T283"/>
  <c r="R283"/>
  <c r="P283"/>
  <c r="BI279"/>
  <c r="BH279"/>
  <c r="BG279"/>
  <c r="BF279"/>
  <c r="T279"/>
  <c r="R279"/>
  <c r="P279"/>
  <c r="BI272"/>
  <c r="BH272"/>
  <c r="BG272"/>
  <c r="BF272"/>
  <c r="T272"/>
  <c r="R272"/>
  <c r="P272"/>
  <c r="BI270"/>
  <c r="BH270"/>
  <c r="BG270"/>
  <c r="BF270"/>
  <c r="T270"/>
  <c r="R270"/>
  <c r="P270"/>
  <c r="BI261"/>
  <c r="BH261"/>
  <c r="BG261"/>
  <c r="BF261"/>
  <c r="T261"/>
  <c r="R261"/>
  <c r="P261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01"/>
  <c r="BH201"/>
  <c r="BG201"/>
  <c r="BF201"/>
  <c r="T201"/>
  <c r="R201"/>
  <c r="P201"/>
  <c r="BI184"/>
  <c r="BH184"/>
  <c r="BG184"/>
  <c r="BF184"/>
  <c r="T184"/>
  <c r="R184"/>
  <c r="P18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132"/>
  <c r="J19"/>
  <c r="J14"/>
  <c r="J129"/>
  <c r="E7"/>
  <c r="E123"/>
  <c i="2" r="J39"/>
  <c r="J38"/>
  <c i="1" r="AY96"/>
  <c i="2" r="J37"/>
  <c i="1" r="AX96"/>
  <c i="2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112"/>
  <c i="1" r="L90"/>
  <c r="AM90"/>
  <c r="AM89"/>
  <c r="L89"/>
  <c r="AM87"/>
  <c r="L87"/>
  <c r="L85"/>
  <c r="L84"/>
  <c i="2" r="J133"/>
  <c r="J129"/>
  <c r="J127"/>
  <c i="3" r="J574"/>
  <c r="BK558"/>
  <c r="BK509"/>
  <c r="J486"/>
  <c r="BK479"/>
  <c r="BK324"/>
  <c r="BK261"/>
  <c r="J146"/>
  <c r="J528"/>
  <c r="BK494"/>
  <c r="J478"/>
  <c r="BK359"/>
  <c r="BK304"/>
  <c r="J270"/>
  <c r="BK234"/>
  <c r="BK154"/>
  <c r="BK595"/>
  <c r="J586"/>
  <c r="BK574"/>
  <c r="J544"/>
  <c r="J522"/>
  <c r="BK450"/>
  <c r="J279"/>
  <c r="J261"/>
  <c r="BK201"/>
  <c r="J577"/>
  <c r="BK562"/>
  <c r="BK512"/>
  <c r="J479"/>
  <c r="J354"/>
  <c r="J292"/>
  <c r="J201"/>
  <c i="4" r="BK2138"/>
  <c r="BK2134"/>
  <c r="BK2122"/>
  <c r="J2112"/>
  <c r="BK2064"/>
  <c r="BK2059"/>
  <c r="BK1984"/>
  <c r="J1965"/>
  <c r="J1961"/>
  <c r="BK1957"/>
  <c r="BK1946"/>
  <c r="BK1942"/>
  <c r="BK1931"/>
  <c r="J1914"/>
  <c r="J1890"/>
  <c r="BK1860"/>
  <c r="BK1833"/>
  <c r="J1780"/>
  <c r="J1744"/>
  <c r="J1697"/>
  <c r="J1689"/>
  <c r="J1677"/>
  <c r="J1669"/>
  <c r="BK1651"/>
  <c r="BK1643"/>
  <c r="BK1629"/>
  <c r="BK1613"/>
  <c r="J1597"/>
  <c r="BK1583"/>
  <c r="BK1575"/>
  <c r="J1521"/>
  <c r="J1493"/>
  <c r="BK1487"/>
  <c r="J1477"/>
  <c r="BK1465"/>
  <c r="J1439"/>
  <c r="J1423"/>
  <c r="BK1409"/>
  <c r="BK1395"/>
  <c r="J1367"/>
  <c r="J1347"/>
  <c r="BK1254"/>
  <c r="BK1224"/>
  <c r="BK1201"/>
  <c r="BK1152"/>
  <c r="BK1126"/>
  <c r="J1113"/>
  <c r="BK1057"/>
  <c r="BK1034"/>
  <c r="BK1018"/>
  <c r="BK891"/>
  <c r="J863"/>
  <c r="J827"/>
  <c r="BK814"/>
  <c r="BK753"/>
  <c r="J698"/>
  <c r="J642"/>
  <c r="J609"/>
  <c r="BK556"/>
  <c r="J537"/>
  <c r="J519"/>
  <c r="J493"/>
  <c r="J396"/>
  <c r="BK236"/>
  <c r="BK210"/>
  <c r="J1933"/>
  <c r="J1897"/>
  <c r="J1868"/>
  <c r="J1860"/>
  <c r="J1802"/>
  <c r="BK1768"/>
  <c r="BK1726"/>
  <c r="J1667"/>
  <c r="J1659"/>
  <c r="BK1647"/>
  <c r="BK1627"/>
  <c r="BK1621"/>
  <c r="J1615"/>
  <c r="J1601"/>
  <c r="BK1591"/>
  <c r="J1567"/>
  <c r="J1545"/>
  <c r="J1531"/>
  <c r="BK1515"/>
  <c r="BK1499"/>
  <c r="BK1491"/>
  <c r="J1471"/>
  <c r="J1451"/>
  <c r="BK1439"/>
  <c r="BK1419"/>
  <c r="BK1383"/>
  <c r="BK1372"/>
  <c r="J1285"/>
  <c r="J1269"/>
  <c r="J1252"/>
  <c r="J1242"/>
  <c r="J1213"/>
  <c r="BK1193"/>
  <c r="J1126"/>
  <c r="BK1063"/>
  <c r="BK1051"/>
  <c r="BK1041"/>
  <c r="BK1028"/>
  <c r="BK992"/>
  <c r="BK984"/>
  <c r="BK970"/>
  <c r="BK852"/>
  <c r="BK823"/>
  <c r="BK789"/>
  <c r="J763"/>
  <c r="BK738"/>
  <c r="BK698"/>
  <c r="J594"/>
  <c r="BK537"/>
  <c r="J525"/>
  <c r="J450"/>
  <c r="J332"/>
  <c r="BK248"/>
  <c r="J212"/>
  <c r="J161"/>
  <c r="BK1926"/>
  <c r="J1893"/>
  <c r="BK1857"/>
  <c r="BK1815"/>
  <c r="BK1780"/>
  <c r="J1739"/>
  <c r="BK1695"/>
  <c r="BK1681"/>
  <c r="BK1659"/>
  <c r="BK1639"/>
  <c r="J1619"/>
  <c r="BK1597"/>
  <c r="J1581"/>
  <c r="J1573"/>
  <c r="J1557"/>
  <c r="BK1539"/>
  <c r="J1529"/>
  <c r="J1517"/>
  <c r="J1507"/>
  <c r="J1487"/>
  <c r="J1469"/>
  <c r="J1453"/>
  <c r="J1419"/>
  <c r="J1398"/>
  <c r="BK1379"/>
  <c r="J1365"/>
  <c r="BK1337"/>
  <c r="BK1317"/>
  <c r="J1201"/>
  <c r="J1144"/>
  <c r="J1063"/>
  <c r="J1051"/>
  <c r="BK1039"/>
  <c r="J1015"/>
  <c r="J1002"/>
  <c r="J548"/>
  <c r="J540"/>
  <c r="BK498"/>
  <c r="J446"/>
  <c r="BK326"/>
  <c r="BK201"/>
  <c r="BK1932"/>
  <c r="BK1906"/>
  <c r="J1880"/>
  <c r="J1837"/>
  <c r="BK1818"/>
  <c r="BK1798"/>
  <c r="BK1754"/>
  <c r="BK1709"/>
  <c r="BK1683"/>
  <c r="BK1675"/>
  <c r="J1651"/>
  <c r="BK1633"/>
  <c r="J1603"/>
  <c r="BK1571"/>
  <c r="J1565"/>
  <c r="J1553"/>
  <c r="J1543"/>
  <c r="J1525"/>
  <c r="BK1509"/>
  <c r="J1499"/>
  <c r="BK1477"/>
  <c r="J1465"/>
  <c r="BK1451"/>
  <c r="BK1441"/>
  <c r="J1433"/>
  <c r="BK1411"/>
  <c r="J1402"/>
  <c r="J1373"/>
  <c r="BK1345"/>
  <c r="J1317"/>
  <c r="BK1290"/>
  <c r="BK1277"/>
  <c r="J1248"/>
  <c r="J1233"/>
  <c r="J1221"/>
  <c r="J1171"/>
  <c r="BK1156"/>
  <c r="J1122"/>
  <c r="BK1101"/>
  <c r="J1057"/>
  <c r="J1033"/>
  <c r="J1001"/>
  <c r="BK966"/>
  <c r="BK950"/>
  <c r="BK907"/>
  <c r="J887"/>
  <c r="BK858"/>
  <c r="J829"/>
  <c r="BK801"/>
  <c r="BK783"/>
  <c r="BK771"/>
  <c r="BK642"/>
  <c r="J626"/>
  <c r="BK564"/>
  <c r="BK540"/>
  <c r="BK450"/>
  <c r="J379"/>
  <c r="J323"/>
  <c r="BK226"/>
  <c i="5" r="BK195"/>
  <c r="J185"/>
  <c r="BK169"/>
  <c r="BK163"/>
  <c r="J155"/>
  <c r="J148"/>
  <c r="BK142"/>
  <c r="J137"/>
  <c r="J128"/>
  <c r="J202"/>
  <c r="BK194"/>
  <c r="BK186"/>
  <c r="BK180"/>
  <c r="J173"/>
  <c r="BK165"/>
  <c r="BK156"/>
  <c r="BK148"/>
  <c r="BK133"/>
  <c r="J129"/>
  <c r="BK204"/>
  <c r="BK197"/>
  <c r="J189"/>
  <c r="J182"/>
  <c r="BK178"/>
  <c r="J167"/>
  <c r="BK161"/>
  <c r="BK150"/>
  <c r="J145"/>
  <c r="J139"/>
  <c r="J132"/>
  <c r="BK210"/>
  <c r="J204"/>
  <c r="J197"/>
  <c r="BK189"/>
  <c r="BK177"/>
  <c r="BK172"/>
  <c r="BK157"/>
  <c r="BK151"/>
  <c r="J136"/>
  <c r="BK127"/>
  <c i="6" r="J270"/>
  <c r="J249"/>
  <c r="J229"/>
  <c r="J215"/>
  <c r="J203"/>
  <c r="J190"/>
  <c r="J170"/>
  <c r="J154"/>
  <c r="J144"/>
  <c r="BK264"/>
  <c r="BK245"/>
  <c r="J225"/>
  <c r="J205"/>
  <c r="J178"/>
  <c r="J166"/>
  <c r="J146"/>
  <c r="BK271"/>
  <c r="BK243"/>
  <c r="J239"/>
  <c r="J221"/>
  <c r="J207"/>
  <c r="J192"/>
  <c r="BK174"/>
  <c r="BK156"/>
  <c r="J141"/>
  <c r="J266"/>
  <c r="BK257"/>
  <c r="BK247"/>
  <c r="J241"/>
  <c r="J233"/>
  <c r="J211"/>
  <c r="J198"/>
  <c r="J179"/>
  <c r="BK170"/>
  <c r="BK160"/>
  <c r="BK144"/>
  <c r="J133"/>
  <c i="7" r="BK349"/>
  <c r="J329"/>
  <c r="BK314"/>
  <c r="J296"/>
  <c r="BK274"/>
  <c r="J263"/>
  <c r="BK230"/>
  <c r="J220"/>
  <c r="BK206"/>
  <c r="BK198"/>
  <c r="BK186"/>
  <c r="BK171"/>
  <c r="J159"/>
  <c r="BK145"/>
  <c r="BK136"/>
  <c r="BK345"/>
  <c r="J325"/>
  <c r="J316"/>
  <c r="J308"/>
  <c r="BK296"/>
  <c r="BK280"/>
  <c r="J272"/>
  <c r="BK252"/>
  <c r="J232"/>
  <c r="BK224"/>
  <c r="BK210"/>
  <c r="BK188"/>
  <c r="BK165"/>
  <c r="J145"/>
  <c r="BK370"/>
  <c r="BK361"/>
  <c r="BK351"/>
  <c r="BK335"/>
  <c r="BK318"/>
  <c r="BK300"/>
  <c r="J288"/>
  <c r="J267"/>
  <c r="BK257"/>
  <c r="J246"/>
  <c r="J238"/>
  <c r="BK226"/>
  <c r="BK208"/>
  <c r="J175"/>
  <c r="BK159"/>
  <c r="J149"/>
  <c r="J372"/>
  <c r="J355"/>
  <c r="BK343"/>
  <c r="BK337"/>
  <c r="J314"/>
  <c r="BK288"/>
  <c r="J274"/>
  <c r="J244"/>
  <c r="BK214"/>
  <c r="J198"/>
  <c r="BK184"/>
  <c r="BK173"/>
  <c r="BK152"/>
  <c r="J136"/>
  <c i="8" r="J269"/>
  <c r="BK264"/>
  <c r="BK251"/>
  <c r="BK245"/>
  <c r="BK236"/>
  <c r="J233"/>
  <c r="BK149"/>
  <c r="BK144"/>
  <c r="BK141"/>
  <c r="J137"/>
  <c r="J267"/>
  <c r="BK254"/>
  <c r="BK248"/>
  <c r="BK242"/>
  <c r="J239"/>
  <c r="BK233"/>
  <c r="J225"/>
  <c r="J222"/>
  <c r="J206"/>
  <c r="J201"/>
  <c r="BK198"/>
  <c r="BK194"/>
  <c r="J191"/>
  <c r="J179"/>
  <c r="BK173"/>
  <c r="J171"/>
  <c r="J168"/>
  <c r="J166"/>
  <c r="J164"/>
  <c r="J162"/>
  <c r="J160"/>
  <c r="BK156"/>
  <c r="J154"/>
  <c r="BK146"/>
  <c r="J145"/>
  <c r="J144"/>
  <c r="BK136"/>
  <c r="BK135"/>
  <c r="BK133"/>
  <c r="BK271"/>
  <c r="J265"/>
  <c r="BK262"/>
  <c r="BK261"/>
  <c r="J259"/>
  <c r="BK258"/>
  <c r="BK250"/>
  <c r="J249"/>
  <c r="J248"/>
  <c r="J245"/>
  <c r="BK240"/>
  <c r="BK239"/>
  <c r="BK238"/>
  <c r="J237"/>
  <c r="BK235"/>
  <c r="BK229"/>
  <c r="BK228"/>
  <c r="J227"/>
  <c r="BK224"/>
  <c r="BK222"/>
  <c r="BK221"/>
  <c r="J220"/>
  <c r="J218"/>
  <c r="BK216"/>
  <c r="BK214"/>
  <c r="J213"/>
  <c r="J211"/>
  <c r="J210"/>
  <c r="J209"/>
  <c r="J207"/>
  <c r="BK202"/>
  <c r="J200"/>
  <c r="BK188"/>
  <c r="J186"/>
  <c r="BK182"/>
  <c r="J175"/>
  <c r="J169"/>
  <c r="BK163"/>
  <c r="J155"/>
  <c r="BK148"/>
  <c r="J138"/>
  <c r="J134"/>
  <c r="BK274"/>
  <c r="BK263"/>
  <c r="J258"/>
  <c r="BK249"/>
  <c r="J243"/>
  <c r="J236"/>
  <c r="BK230"/>
  <c r="J221"/>
  <c r="BK215"/>
  <c r="BK211"/>
  <c r="BK201"/>
  <c r="BK195"/>
  <c r="BK191"/>
  <c r="BK189"/>
  <c r="BK186"/>
  <c r="J183"/>
  <c r="BK176"/>
  <c r="BK171"/>
  <c r="BK168"/>
  <c r="BK162"/>
  <c r="BK153"/>
  <c r="J146"/>
  <c r="J142"/>
  <c r="BK140"/>
  <c r="BK134"/>
  <c i="9" r="BK487"/>
  <c r="BK472"/>
  <c r="J450"/>
  <c r="BK439"/>
  <c r="J427"/>
  <c r="J408"/>
  <c r="BK400"/>
  <c r="BK383"/>
  <c r="BK367"/>
  <c r="J348"/>
  <c r="J337"/>
  <c r="J329"/>
  <c r="J314"/>
  <c r="J304"/>
  <c r="BK291"/>
  <c r="BK267"/>
  <c r="BK259"/>
  <c r="BK238"/>
  <c r="BK219"/>
  <c r="J209"/>
  <c r="BK198"/>
  <c r="J186"/>
  <c r="BK168"/>
  <c r="BK156"/>
  <c r="BK483"/>
  <c r="BK467"/>
  <c r="BK461"/>
  <c r="J439"/>
  <c r="J431"/>
  <c r="J419"/>
  <c r="BK406"/>
  <c r="BK391"/>
  <c r="J379"/>
  <c r="BK360"/>
  <c r="BK346"/>
  <c r="J327"/>
  <c r="J306"/>
  <c r="BK296"/>
  <c r="J285"/>
  <c r="BK269"/>
  <c r="BK261"/>
  <c r="J250"/>
  <c r="BK240"/>
  <c r="BK224"/>
  <c r="J188"/>
  <c r="J178"/>
  <c r="BK162"/>
  <c r="BK146"/>
  <c r="J489"/>
  <c r="J463"/>
  <c r="BK452"/>
  <c r="BK429"/>
  <c r="BK415"/>
  <c r="J397"/>
  <c r="J381"/>
  <c r="J375"/>
  <c r="J365"/>
  <c r="J342"/>
  <c r="J335"/>
  <c r="BK325"/>
  <c r="BK300"/>
  <c r="J291"/>
  <c r="BK282"/>
  <c r="J257"/>
  <c r="J242"/>
  <c r="BK217"/>
  <c r="BK166"/>
  <c r="J158"/>
  <c r="J146"/>
  <c r="J476"/>
  <c r="J454"/>
  <c r="J444"/>
  <c r="J417"/>
  <c r="J391"/>
  <c r="BK373"/>
  <c r="J354"/>
  <c r="J325"/>
  <c r="BK314"/>
  <c r="BK293"/>
  <c r="J255"/>
  <c r="J238"/>
  <c r="J226"/>
  <c r="J213"/>
  <c r="J198"/>
  <c r="BK182"/>
  <c r="BK172"/>
  <c r="J156"/>
  <c r="BK144"/>
  <c i="10" r="J297"/>
  <c r="J287"/>
  <c r="J277"/>
  <c r="BK267"/>
  <c r="J254"/>
  <c r="BK249"/>
  <c r="BK243"/>
  <c r="J238"/>
  <c r="BK231"/>
  <c r="BK227"/>
  <c r="BK223"/>
  <c r="J219"/>
  <c r="BK215"/>
  <c r="J209"/>
  <c r="BK200"/>
  <c r="J196"/>
  <c r="J192"/>
  <c r="J181"/>
  <c r="J177"/>
  <c r="BK170"/>
  <c r="J166"/>
  <c r="J160"/>
  <c r="BK152"/>
  <c r="BK147"/>
  <c r="BK139"/>
  <c r="BK130"/>
  <c r="BK287"/>
  <c r="J282"/>
  <c r="BK270"/>
  <c r="J259"/>
  <c r="J246"/>
  <c r="BK233"/>
  <c r="J214"/>
  <c r="J206"/>
  <c r="BK199"/>
  <c r="J195"/>
  <c r="BK188"/>
  <c r="BK181"/>
  <c r="BK175"/>
  <c r="BK171"/>
  <c r="BK166"/>
  <c r="J161"/>
  <c r="BK154"/>
  <c r="BK148"/>
  <c r="J134"/>
  <c r="J303"/>
  <c r="J299"/>
  <c r="J290"/>
  <c r="J283"/>
  <c r="J273"/>
  <c r="J265"/>
  <c r="J260"/>
  <c r="J256"/>
  <c r="J252"/>
  <c r="J240"/>
  <c r="BK191"/>
  <c r="BK183"/>
  <c r="BK161"/>
  <c r="J145"/>
  <c r="J136"/>
  <c r="BK307"/>
  <c r="J304"/>
  <c r="BK294"/>
  <c r="BK281"/>
  <c r="BK274"/>
  <c r="J270"/>
  <c r="BK262"/>
  <c r="J248"/>
  <c r="BK238"/>
  <c r="J232"/>
  <c r="BK228"/>
  <c r="J226"/>
  <c r="J222"/>
  <c r="J218"/>
  <c r="J210"/>
  <c r="J205"/>
  <c r="J200"/>
  <c r="J191"/>
  <c r="J180"/>
  <c r="J174"/>
  <c r="J158"/>
  <c r="BK150"/>
  <c r="BK146"/>
  <c r="BK138"/>
  <c r="BK131"/>
  <c i="11" r="J210"/>
  <c r="J200"/>
  <c r="J195"/>
  <c r="BK187"/>
  <c r="J180"/>
  <c r="BK175"/>
  <c r="J169"/>
  <c r="J157"/>
  <c r="J148"/>
  <c r="BK142"/>
  <c r="BK132"/>
  <c r="BK209"/>
  <c r="J203"/>
  <c r="J190"/>
  <c r="J176"/>
  <c r="BK169"/>
  <c r="BK165"/>
  <c r="BK153"/>
  <c r="J147"/>
  <c r="BK131"/>
  <c r="BK203"/>
  <c r="J196"/>
  <c r="J188"/>
  <c r="J179"/>
  <c r="J173"/>
  <c r="BK162"/>
  <c r="BK145"/>
  <c r="BK137"/>
  <c r="BK200"/>
  <c r="BK191"/>
  <c r="BK183"/>
  <c r="BK170"/>
  <c r="J162"/>
  <c r="BK158"/>
  <c r="BK151"/>
  <c r="J139"/>
  <c r="J133"/>
  <c i="12" r="BK170"/>
  <c r="BK165"/>
  <c r="J154"/>
  <c r="BK147"/>
  <c r="BK138"/>
  <c r="J178"/>
  <c r="J168"/>
  <c r="BK152"/>
  <c r="J138"/>
  <c r="BK134"/>
  <c r="BK131"/>
  <c r="BK178"/>
  <c r="BK174"/>
  <c r="J165"/>
  <c r="J158"/>
  <c r="J152"/>
  <c r="J134"/>
  <c r="BK181"/>
  <c r="BK171"/>
  <c r="BK158"/>
  <c r="BK153"/>
  <c r="J143"/>
  <c r="J137"/>
  <c r="BK129"/>
  <c i="13" r="BK132"/>
  <c r="J128"/>
  <c r="J139"/>
  <c r="BK130"/>
  <c r="BK141"/>
  <c r="BK136"/>
  <c r="J131"/>
  <c r="J124"/>
  <c i="14" r="BK420"/>
  <c r="BK387"/>
  <c r="J368"/>
  <c r="BK359"/>
  <c r="J338"/>
  <c r="J328"/>
  <c r="J319"/>
  <c r="J313"/>
  <c r="BK289"/>
  <c r="J272"/>
  <c r="BK264"/>
  <c r="BK246"/>
  <c r="BK236"/>
  <c r="J226"/>
  <c r="BK208"/>
  <c r="J189"/>
  <c r="BK175"/>
  <c r="J156"/>
  <c r="BK149"/>
  <c r="BK418"/>
  <c r="J394"/>
  <c r="BK368"/>
  <c r="J348"/>
  <c r="BK338"/>
  <c r="BK330"/>
  <c r="J318"/>
  <c r="J300"/>
  <c r="J283"/>
  <c r="BK227"/>
  <c r="BK224"/>
  <c r="BK439"/>
  <c r="J437"/>
  <c r="J432"/>
  <c r="J415"/>
  <c r="BK403"/>
  <c r="J379"/>
  <c r="BK348"/>
  <c r="J325"/>
  <c r="BK309"/>
  <c r="BK291"/>
  <c r="J274"/>
  <c r="BK262"/>
  <c r="J246"/>
  <c r="J232"/>
  <c r="BK215"/>
  <c r="BK192"/>
  <c r="J182"/>
  <c r="J175"/>
  <c r="J152"/>
  <c r="BK142"/>
  <c r="BK415"/>
  <c r="BK397"/>
  <c r="BK356"/>
  <c r="BK327"/>
  <c r="J320"/>
  <c r="J309"/>
  <c r="BK300"/>
  <c r="J268"/>
  <c r="BK243"/>
  <c r="J230"/>
  <c r="BK198"/>
  <c r="BK187"/>
  <c r="BK152"/>
  <c r="BK141"/>
  <c i="15" r="BK332"/>
  <c r="J322"/>
  <c r="BK314"/>
  <c r="J310"/>
  <c r="J303"/>
  <c r="J297"/>
  <c r="BK285"/>
  <c r="J279"/>
  <c r="J270"/>
  <c r="J267"/>
  <c r="J261"/>
  <c r="J255"/>
  <c r="J250"/>
  <c r="BK237"/>
  <c r="J229"/>
  <c r="J212"/>
  <c r="BK206"/>
  <c r="BK203"/>
  <c r="BK198"/>
  <c r="J187"/>
  <c r="J176"/>
  <c r="BK171"/>
  <c r="BK167"/>
  <c r="BK157"/>
  <c r="J147"/>
  <c r="BK336"/>
  <c r="BK327"/>
  <c r="J300"/>
  <c r="BK296"/>
  <c r="BK291"/>
  <c r="BK289"/>
  <c r="J281"/>
  <c r="BK278"/>
  <c r="BK266"/>
  <c r="J259"/>
  <c r="J249"/>
  <c r="BK234"/>
  <c r="J230"/>
  <c r="BK221"/>
  <c r="BK215"/>
  <c r="BK202"/>
  <c r="BK195"/>
  <c r="J191"/>
  <c r="BK186"/>
  <c r="J170"/>
  <c r="J154"/>
  <c r="BK144"/>
  <c r="J330"/>
  <c r="J326"/>
  <c r="J323"/>
  <c r="BK319"/>
  <c r="BK315"/>
  <c r="BK307"/>
  <c r="BK297"/>
  <c r="BK284"/>
  <c r="J273"/>
  <c r="BK263"/>
  <c r="BK255"/>
  <c r="BK245"/>
  <c r="BK240"/>
  <c r="BK238"/>
  <c r="J231"/>
  <c r="BK227"/>
  <c r="J219"/>
  <c r="J210"/>
  <c r="BK199"/>
  <c r="BK191"/>
  <c r="J182"/>
  <c r="BK174"/>
  <c r="J163"/>
  <c r="BK147"/>
  <c r="J142"/>
  <c r="J136"/>
  <c r="J318"/>
  <c r="BK311"/>
  <c r="J305"/>
  <c r="BK295"/>
  <c r="J290"/>
  <c r="J285"/>
  <c r="BK274"/>
  <c r="J266"/>
  <c r="J253"/>
  <c r="J239"/>
  <c r="BK228"/>
  <c r="BK219"/>
  <c r="J211"/>
  <c r="J204"/>
  <c r="BK187"/>
  <c r="BK182"/>
  <c r="J178"/>
  <c r="BK170"/>
  <c r="J165"/>
  <c r="J160"/>
  <c r="J155"/>
  <c r="BK140"/>
  <c i="16" r="BK171"/>
  <c r="J166"/>
  <c r="BK159"/>
  <c r="J153"/>
  <c r="BK140"/>
  <c r="BK138"/>
  <c r="J170"/>
  <c r="BK160"/>
  <c r="BK149"/>
  <c r="J141"/>
  <c r="J137"/>
  <c r="J130"/>
  <c r="BK163"/>
  <c r="BK150"/>
  <c r="BK144"/>
  <c r="J169"/>
  <c r="J162"/>
  <c r="BK142"/>
  <c r="BK134"/>
  <c i="17" r="J290"/>
  <c r="J280"/>
  <c r="J271"/>
  <c r="J235"/>
  <c r="BK224"/>
  <c r="BK214"/>
  <c r="BK208"/>
  <c r="J197"/>
  <c r="J191"/>
  <c r="J186"/>
  <c r="J183"/>
  <c r="BK159"/>
  <c r="BK154"/>
  <c r="BK146"/>
  <c r="J282"/>
  <c r="BK277"/>
  <c r="J263"/>
  <c r="BK256"/>
  <c r="BK245"/>
  <c r="J237"/>
  <c r="BK233"/>
  <c r="J226"/>
  <c r="BK217"/>
  <c r="BK200"/>
  <c r="BK191"/>
  <c r="J184"/>
  <c r="BK175"/>
  <c r="BK166"/>
  <c r="BK160"/>
  <c r="J146"/>
  <c r="BK282"/>
  <c r="J259"/>
  <c r="J253"/>
  <c r="BK244"/>
  <c r="J238"/>
  <c r="J231"/>
  <c r="J225"/>
  <c r="J218"/>
  <c r="BK211"/>
  <c r="J208"/>
  <c r="J201"/>
  <c r="BK193"/>
  <c r="J181"/>
  <c r="BK173"/>
  <c r="BK162"/>
  <c r="BK157"/>
  <c r="J150"/>
  <c r="J285"/>
  <c r="BK273"/>
  <c r="BK263"/>
  <c r="BK258"/>
  <c r="BK248"/>
  <c r="J243"/>
  <c r="J240"/>
  <c r="BK232"/>
  <c r="J219"/>
  <c r="J203"/>
  <c r="BK189"/>
  <c r="J179"/>
  <c r="J173"/>
  <c r="J169"/>
  <c r="BK161"/>
  <c r="BK153"/>
  <c i="2" r="J136"/>
  <c r="BK129"/>
  <c i="3" r="J581"/>
  <c r="J567"/>
  <c r="BK544"/>
  <c r="J517"/>
  <c r="J503"/>
  <c r="J474"/>
  <c r="J304"/>
  <c r="BK239"/>
  <c r="J144"/>
  <c r="BK515"/>
  <c r="BK486"/>
  <c r="J450"/>
  <c r="BK354"/>
  <c r="BK297"/>
  <c r="J244"/>
  <c r="J184"/>
  <c r="BK149"/>
  <c r="BK593"/>
  <c r="BK583"/>
  <c r="J562"/>
  <c r="J538"/>
  <c r="BK478"/>
  <c r="BK410"/>
  <c r="BK292"/>
  <c r="BK244"/>
  <c r="BK184"/>
  <c r="BK575"/>
  <c r="BK560"/>
  <c r="J505"/>
  <c r="J392"/>
  <c r="J324"/>
  <c r="J234"/>
  <c r="J152"/>
  <c r="J138"/>
  <c i="4" r="J2136"/>
  <c r="J2131"/>
  <c r="J2120"/>
  <c r="J2110"/>
  <c r="J2061"/>
  <c r="BK1986"/>
  <c r="BK1982"/>
  <c r="BK1965"/>
  <c r="BK1961"/>
  <c r="J1957"/>
  <c r="J1946"/>
  <c r="J1942"/>
  <c r="J1930"/>
  <c r="J1910"/>
  <c r="BK1872"/>
  <c r="BK1850"/>
  <c r="BK1829"/>
  <c r="BK1784"/>
  <c r="J1768"/>
  <c r="J1726"/>
  <c r="BK1693"/>
  <c r="J1679"/>
  <c r="J1671"/>
  <c r="J1649"/>
  <c r="J1637"/>
  <c r="J1623"/>
  <c r="J1611"/>
  <c r="J1605"/>
  <c r="J1587"/>
  <c r="BK1577"/>
  <c r="BK1547"/>
  <c r="BK1511"/>
  <c r="J1489"/>
  <c r="BK1471"/>
  <c r="BK1459"/>
  <c r="J1441"/>
  <c r="J1429"/>
  <c r="BK1417"/>
  <c r="J1405"/>
  <c r="J1389"/>
  <c r="BK1365"/>
  <c r="J1293"/>
  <c r="J1244"/>
  <c r="BK1221"/>
  <c r="BK1158"/>
  <c r="J1131"/>
  <c r="BK1091"/>
  <c r="J1039"/>
  <c r="J1025"/>
  <c r="J907"/>
  <c r="J882"/>
  <c r="BK848"/>
  <c r="BK819"/>
  <c r="J806"/>
  <c r="J724"/>
  <c r="BK645"/>
  <c r="BK626"/>
  <c r="BK558"/>
  <c r="J552"/>
  <c r="BK528"/>
  <c r="J516"/>
  <c r="J488"/>
  <c r="BK392"/>
  <c r="J230"/>
  <c r="J206"/>
  <c r="J149"/>
  <c r="BK1886"/>
  <c r="J1857"/>
  <c r="BK1794"/>
  <c r="BK1759"/>
  <c r="J1673"/>
  <c r="BK1661"/>
  <c r="J1653"/>
  <c r="BK1631"/>
  <c r="BK1623"/>
  <c r="J1609"/>
  <c r="BK1595"/>
  <c r="J1589"/>
  <c r="BK1569"/>
  <c r="BK1553"/>
  <c r="J1537"/>
  <c r="BK1523"/>
  <c r="J1513"/>
  <c r="BK1501"/>
  <c r="BK1493"/>
  <c r="J1475"/>
  <c r="BK1455"/>
  <c r="BK1447"/>
  <c r="BK1435"/>
  <c r="J1417"/>
  <c r="J1392"/>
  <c r="BK1373"/>
  <c r="BK1280"/>
  <c r="J1257"/>
  <c r="J1235"/>
  <c r="J1208"/>
  <c r="BK1198"/>
  <c r="BK1167"/>
  <c r="J1108"/>
  <c r="J1056"/>
  <c r="BK1043"/>
  <c r="BK993"/>
  <c r="J988"/>
  <c r="J982"/>
  <c r="BK882"/>
  <c r="BK844"/>
  <c r="J809"/>
  <c r="BK780"/>
  <c r="BK762"/>
  <c r="J725"/>
  <c r="J561"/>
  <c r="J534"/>
  <c r="J522"/>
  <c r="J498"/>
  <c r="BK387"/>
  <c r="J329"/>
  <c r="BK230"/>
  <c r="BK188"/>
  <c r="J1932"/>
  <c r="BK1910"/>
  <c r="BK1876"/>
  <c r="BK1822"/>
  <c r="J1788"/>
  <c r="J1765"/>
  <c r="J1709"/>
  <c r="J1687"/>
  <c r="BK1671"/>
  <c r="BK1655"/>
  <c r="J1633"/>
  <c r="J1613"/>
  <c r="J1599"/>
  <c r="J1583"/>
  <c r="J1575"/>
  <c r="J1559"/>
  <c r="BK1541"/>
  <c r="BK1531"/>
  <c r="J1523"/>
  <c r="J1511"/>
  <c r="J1503"/>
  <c r="J1479"/>
  <c r="J1455"/>
  <c r="BK1427"/>
  <c r="BK1413"/>
  <c r="BK1389"/>
  <c r="J1369"/>
  <c r="BK1359"/>
  <c r="BK1327"/>
  <c r="J1180"/>
  <c r="BK1120"/>
  <c r="BK1056"/>
  <c r="BK1047"/>
  <c r="J1034"/>
  <c r="J1011"/>
  <c r="BK552"/>
  <c r="J543"/>
  <c r="BK488"/>
  <c r="BK396"/>
  <c r="BK323"/>
  <c r="BK206"/>
  <c r="J159"/>
  <c r="BK1922"/>
  <c r="J1892"/>
  <c r="BK1841"/>
  <c r="J1822"/>
  <c r="BK1802"/>
  <c r="BK1749"/>
  <c r="J1693"/>
  <c r="J1681"/>
  <c r="BK1653"/>
  <c r="J1643"/>
  <c r="J1629"/>
  <c r="BK1573"/>
  <c r="BK1563"/>
  <c r="BK1557"/>
  <c r="J1547"/>
  <c r="BK1529"/>
  <c r="J1519"/>
  <c r="J1501"/>
  <c r="J1483"/>
  <c r="BK1467"/>
  <c r="J1459"/>
  <c r="BK1445"/>
  <c r="BK1423"/>
  <c r="J1407"/>
  <c r="J1383"/>
  <c r="J1353"/>
  <c r="J1327"/>
  <c r="J1297"/>
  <c r="BK1285"/>
  <c r="BK1252"/>
  <c r="BK1244"/>
  <c r="J1227"/>
  <c r="J1193"/>
  <c r="J1158"/>
  <c r="J1136"/>
  <c r="BK1108"/>
  <c r="BK1061"/>
  <c r="J1037"/>
  <c r="BK1002"/>
  <c r="BK997"/>
  <c r="J932"/>
  <c r="J889"/>
  <c r="BK860"/>
  <c r="BK854"/>
  <c r="J825"/>
  <c r="BK798"/>
  <c r="J780"/>
  <c r="BK763"/>
  <c r="J635"/>
  <c r="BK609"/>
  <c r="BK554"/>
  <c r="BK531"/>
  <c r="J480"/>
  <c r="J420"/>
  <c r="J373"/>
  <c r="J285"/>
  <c r="J210"/>
  <c i="5" r="J206"/>
  <c r="BK192"/>
  <c r="BK179"/>
  <c r="J175"/>
  <c r="J165"/>
  <c r="J156"/>
  <c r="BK149"/>
  <c r="J143"/>
  <c r="BK138"/>
  <c r="BK134"/>
  <c r="BK208"/>
  <c r="BK193"/>
  <c r="BK184"/>
  <c r="J178"/>
  <c r="J172"/>
  <c r="J164"/>
  <c r="BK160"/>
  <c r="J150"/>
  <c r="J141"/>
  <c r="J130"/>
  <c r="BK206"/>
  <c r="BK200"/>
  <c r="J194"/>
  <c r="J180"/>
  <c r="J169"/>
  <c r="J163"/>
  <c r="BK158"/>
  <c r="J149"/>
  <c r="J142"/>
  <c r="BK135"/>
  <c r="J131"/>
  <c r="BK209"/>
  <c r="BK202"/>
  <c r="J192"/>
  <c r="J188"/>
  <c r="BK175"/>
  <c r="BK171"/>
  <c r="J160"/>
  <c r="J152"/>
  <c r="J138"/>
  <c r="BK128"/>
  <c i="6" r="BK273"/>
  <c r="J255"/>
  <c r="BK235"/>
  <c r="BK225"/>
  <c r="BK211"/>
  <c r="BK196"/>
  <c r="BK186"/>
  <c r="J162"/>
  <c r="J147"/>
  <c r="BK133"/>
  <c r="J262"/>
  <c r="BK237"/>
  <c r="BK221"/>
  <c r="J201"/>
  <c r="BK183"/>
  <c r="J160"/>
  <c r="BK147"/>
  <c r="BK137"/>
  <c r="BK266"/>
  <c r="BK229"/>
  <c r="BK219"/>
  <c r="BK203"/>
  <c r="J183"/>
  <c r="BK176"/>
  <c r="J158"/>
  <c r="J139"/>
  <c r="J275"/>
  <c r="J264"/>
  <c r="BK255"/>
  <c r="J243"/>
  <c r="J237"/>
  <c r="BK217"/>
  <c r="BK201"/>
  <c r="J186"/>
  <c r="J174"/>
  <c r="BK166"/>
  <c r="BK158"/>
  <c r="BK139"/>
  <c i="7" r="J361"/>
  <c r="J341"/>
  <c r="BK320"/>
  <c r="J294"/>
  <c r="J280"/>
  <c r="BK267"/>
  <c r="J234"/>
  <c r="BK218"/>
  <c r="BK204"/>
  <c r="J196"/>
  <c r="BK178"/>
  <c r="BK167"/>
  <c r="BK157"/>
  <c r="BK146"/>
  <c r="J138"/>
  <c r="BK354"/>
  <c r="J339"/>
  <c r="J320"/>
  <c r="BK306"/>
  <c r="BK294"/>
  <c r="BK282"/>
  <c r="BK265"/>
  <c r="BK250"/>
  <c r="BK240"/>
  <c r="BK228"/>
  <c r="BK216"/>
  <c r="J204"/>
  <c r="J184"/>
  <c r="J163"/>
  <c r="J144"/>
  <c r="J368"/>
  <c r="J359"/>
  <c r="J349"/>
  <c r="BK333"/>
  <c r="J306"/>
  <c r="BK290"/>
  <c r="BK278"/>
  <c r="J265"/>
  <c r="J254"/>
  <c r="J248"/>
  <c r="J240"/>
  <c r="J230"/>
  <c r="BK212"/>
  <c r="J182"/>
  <c r="BK161"/>
  <c r="BK144"/>
  <c r="BK138"/>
  <c r="BK368"/>
  <c r="J345"/>
  <c r="BK339"/>
  <c r="J322"/>
  <c r="BK302"/>
  <c r="BK276"/>
  <c r="J257"/>
  <c r="J210"/>
  <c r="BK194"/>
  <c r="BK182"/>
  <c r="BK163"/>
  <c r="BK149"/>
  <c i="8" r="J271"/>
  <c r="J266"/>
  <c r="J256"/>
  <c r="BK246"/>
  <c r="BK241"/>
  <c r="BK234"/>
  <c r="J229"/>
  <c r="J147"/>
  <c r="BK142"/>
  <c r="J139"/>
  <c r="J255"/>
  <c r="BK253"/>
  <c r="BK247"/>
  <c r="BK243"/>
  <c r="J240"/>
  <c r="BK232"/>
  <c r="BK223"/>
  <c r="J216"/>
  <c r="J202"/>
  <c r="BK197"/>
  <c r="BK185"/>
  <c r="J180"/>
  <c r="J174"/>
  <c r="J204"/>
  <c r="BK180"/>
  <c r="J167"/>
  <c r="BK160"/>
  <c r="BK154"/>
  <c r="BK143"/>
  <c r="BK137"/>
  <c r="J133"/>
  <c r="J272"/>
  <c r="J261"/>
  <c r="J250"/>
  <c r="BK244"/>
  <c r="J231"/>
  <c r="J226"/>
  <c r="BK218"/>
  <c r="BK207"/>
  <c r="J197"/>
  <c r="J192"/>
  <c r="J185"/>
  <c r="J182"/>
  <c r="J173"/>
  <c r="BK169"/>
  <c r="BK164"/>
  <c r="J156"/>
  <c r="BK151"/>
  <c r="BK132"/>
  <c i="9" r="BK485"/>
  <c r="BK474"/>
  <c r="J467"/>
  <c r="BK441"/>
  <c r="J429"/>
  <c r="J410"/>
  <c r="BK402"/>
  <c r="J389"/>
  <c r="J373"/>
  <c r="BK363"/>
  <c r="J352"/>
  <c r="BK342"/>
  <c r="J321"/>
  <c r="J310"/>
  <c r="J302"/>
  <c r="J280"/>
  <c r="BK273"/>
  <c r="BK263"/>
  <c r="BK246"/>
  <c r="BK234"/>
  <c r="BK213"/>
  <c r="J207"/>
  <c r="J196"/>
  <c r="J180"/>
  <c r="J166"/>
  <c r="J154"/>
  <c r="BK489"/>
  <c r="BK476"/>
  <c r="BK465"/>
  <c r="BK444"/>
  <c r="J435"/>
  <c r="BK427"/>
  <c r="BK410"/>
  <c r="J402"/>
  <c r="J387"/>
  <c r="BK375"/>
  <c r="BK358"/>
  <c r="BK329"/>
  <c r="BK302"/>
  <c r="J287"/>
  <c r="J267"/>
  <c r="J263"/>
  <c r="BK257"/>
  <c r="J246"/>
  <c r="BK232"/>
  <c r="J222"/>
  <c r="BK196"/>
  <c r="J182"/>
  <c r="J176"/>
  <c r="J160"/>
  <c r="J144"/>
  <c r="BK480"/>
  <c r="J459"/>
  <c r="BK431"/>
  <c r="BK419"/>
  <c r="BK404"/>
  <c r="J383"/>
  <c r="BK371"/>
  <c r="J356"/>
  <c r="BK337"/>
  <c r="BK323"/>
  <c r="J296"/>
  <c r="BK285"/>
  <c r="J261"/>
  <c r="J232"/>
  <c r="BK222"/>
  <c r="BK209"/>
  <c r="J192"/>
  <c r="BK160"/>
  <c r="J148"/>
  <c r="J483"/>
  <c r="J472"/>
  <c r="J452"/>
  <c r="J446"/>
  <c r="BK423"/>
  <c r="J400"/>
  <c r="BK387"/>
  <c r="J358"/>
  <c r="J346"/>
  <c r="BK335"/>
  <c r="J316"/>
  <c r="BK306"/>
  <c r="J271"/>
  <c r="BK244"/>
  <c r="J230"/>
  <c r="J217"/>
  <c r="J203"/>
  <c r="BK190"/>
  <c r="BK176"/>
  <c r="BK148"/>
  <c i="10" r="J298"/>
  <c r="J292"/>
  <c r="BK283"/>
  <c r="BK279"/>
  <c r="BK271"/>
  <c r="J261"/>
  <c r="BK252"/>
  <c r="J245"/>
  <c r="BK240"/>
  <c r="BK236"/>
  <c r="J230"/>
  <c r="J224"/>
  <c r="J220"/>
  <c r="BK213"/>
  <c r="BK210"/>
  <c r="J197"/>
  <c r="J190"/>
  <c r="BK179"/>
  <c r="BK172"/>
  <c r="BK168"/>
  <c r="BK163"/>
  <c r="BK158"/>
  <c r="J150"/>
  <c r="BK143"/>
  <c r="BK137"/>
  <c r="BK303"/>
  <c r="J289"/>
  <c r="J284"/>
  <c r="J276"/>
  <c r="BK265"/>
  <c r="BK253"/>
  <c r="BK245"/>
  <c r="J236"/>
  <c r="BK216"/>
  <c r="J212"/>
  <c r="BK205"/>
  <c r="BK198"/>
  <c r="BK194"/>
  <c r="J187"/>
  <c r="J179"/>
  <c r="BK173"/>
  <c r="J169"/>
  <c r="J162"/>
  <c r="BK155"/>
  <c r="J144"/>
  <c r="BK135"/>
  <c r="J305"/>
  <c r="BK295"/>
  <c r="BK289"/>
  <c r="BK284"/>
  <c r="J272"/>
  <c r="J266"/>
  <c r="BK261"/>
  <c r="BK254"/>
  <c r="J249"/>
  <c r="J239"/>
  <c r="BK190"/>
  <c r="J182"/>
  <c r="J154"/>
  <c r="BK144"/>
  <c r="BK132"/>
  <c r="BK306"/>
  <c r="BK301"/>
  <c r="BK296"/>
  <c r="BK282"/>
  <c r="BK275"/>
  <c r="J271"/>
  <c r="J264"/>
  <c r="BK257"/>
  <c r="BK244"/>
  <c r="BK235"/>
  <c r="J231"/>
  <c r="J228"/>
  <c r="BK224"/>
  <c r="BK220"/>
  <c r="J216"/>
  <c r="BK211"/>
  <c r="BK206"/>
  <c r="BK202"/>
  <c r="BK187"/>
  <c r="BK178"/>
  <c r="J167"/>
  <c r="BK160"/>
  <c r="BK151"/>
  <c r="J147"/>
  <c r="BK141"/>
  <c r="J133"/>
  <c i="11" r="J209"/>
  <c r="BK204"/>
  <c r="J192"/>
  <c r="J185"/>
  <c r="BK179"/>
  <c r="J174"/>
  <c r="BK161"/>
  <c r="J155"/>
  <c r="J143"/>
  <c r="BK139"/>
  <c r="J213"/>
  <c r="J205"/>
  <c r="BK197"/>
  <c r="J183"/>
  <c r="BK173"/>
  <c r="BK168"/>
  <c r="BK164"/>
  <c r="J152"/>
  <c r="BK143"/>
  <c r="J212"/>
  <c r="J206"/>
  <c r="J197"/>
  <c r="J189"/>
  <c r="BK180"/>
  <c r="BK174"/>
  <c r="BK163"/>
  <c r="BK149"/>
  <c r="J140"/>
  <c r="J132"/>
  <c r="BK202"/>
  <c r="BK194"/>
  <c r="BK189"/>
  <c r="J171"/>
  <c r="J166"/>
  <c r="BK160"/>
  <c r="J154"/>
  <c r="J149"/>
  <c r="BK138"/>
  <c r="J134"/>
  <c i="12" r="BK180"/>
  <c r="J167"/>
  <c r="J159"/>
  <c r="J148"/>
  <c r="BK139"/>
  <c r="BK179"/>
  <c r="J170"/>
  <c r="J153"/>
  <c r="BK146"/>
  <c r="BK136"/>
  <c r="J180"/>
  <c r="BK177"/>
  <c r="J173"/>
  <c r="J171"/>
  <c r="BK164"/>
  <c r="BK156"/>
  <c r="BK148"/>
  <c r="BK142"/>
  <c r="J129"/>
  <c r="J174"/>
  <c r="J166"/>
  <c r="J145"/>
  <c r="J142"/>
  <c r="J136"/>
  <c i="13" r="J136"/>
  <c r="J129"/>
  <c r="J137"/>
  <c r="BK129"/>
  <c r="BK139"/>
  <c r="BK135"/>
  <c r="BK128"/>
  <c r="BK142"/>
  <c r="J132"/>
  <c i="14" r="J418"/>
  <c r="BK376"/>
  <c r="BK364"/>
  <c r="J356"/>
  <c r="J333"/>
  <c r="BK320"/>
  <c r="BK315"/>
  <c r="BK304"/>
  <c r="BK285"/>
  <c r="BK274"/>
  <c r="BK266"/>
  <c r="J248"/>
  <c r="J242"/>
  <c r="J227"/>
  <c r="BK212"/>
  <c r="J191"/>
  <c r="J184"/>
  <c r="BK167"/>
  <c r="J154"/>
  <c r="J142"/>
  <c r="BK385"/>
  <c r="BK373"/>
  <c r="J365"/>
  <c r="BK346"/>
  <c r="BK336"/>
  <c r="BK325"/>
  <c r="BK316"/>
  <c r="J289"/>
  <c r="BK277"/>
  <c r="J252"/>
  <c r="J225"/>
  <c r="BK217"/>
  <c r="BK437"/>
  <c r="J420"/>
  <c r="J408"/>
  <c r="J397"/>
  <c r="J362"/>
  <c r="J360"/>
  <c r="BK340"/>
  <c r="J327"/>
  <c r="BK313"/>
  <c r="J304"/>
  <c r="BK283"/>
  <c r="J264"/>
  <c r="BK248"/>
  <c r="J234"/>
  <c r="J198"/>
  <c r="BK184"/>
  <c r="BK177"/>
  <c r="BK154"/>
  <c r="J141"/>
  <c r="BK413"/>
  <c r="BK394"/>
  <c r="BK379"/>
  <c r="BK335"/>
  <c r="J324"/>
  <c r="J315"/>
  <c r="J306"/>
  <c r="BK272"/>
  <c r="J236"/>
  <c r="J228"/>
  <c r="BK219"/>
  <c r="J192"/>
  <c r="J161"/>
  <c r="J149"/>
  <c i="15" r="J333"/>
  <c r="BK320"/>
  <c r="BK313"/>
  <c r="BK308"/>
  <c r="BK300"/>
  <c r="J287"/>
  <c r="J282"/>
  <c r="BK277"/>
  <c r="J269"/>
  <c r="J263"/>
  <c r="BK258"/>
  <c r="BK252"/>
  <c r="J242"/>
  <c r="J234"/>
  <c r="BK220"/>
  <c r="J209"/>
  <c r="J205"/>
  <c r="J202"/>
  <c r="J197"/>
  <c r="BK180"/>
  <c r="J175"/>
  <c r="BK169"/>
  <c r="BK163"/>
  <c r="BK154"/>
  <c r="BK142"/>
  <c r="J332"/>
  <c r="BK326"/>
  <c r="BK321"/>
  <c r="J313"/>
  <c r="BK301"/>
  <c r="J294"/>
  <c r="BK283"/>
  <c r="BK279"/>
  <c r="BK269"/>
  <c r="BK260"/>
  <c r="J248"/>
  <c r="BK232"/>
  <c r="J224"/>
  <c r="BK217"/>
  <c r="BK213"/>
  <c r="BK210"/>
  <c r="BK194"/>
  <c r="BK190"/>
  <c r="J185"/>
  <c r="BK176"/>
  <c r="BK156"/>
  <c r="BK148"/>
  <c r="BK139"/>
  <c r="J329"/>
  <c r="J324"/>
  <c r="J320"/>
  <c r="BK310"/>
  <c r="BK305"/>
  <c r="J296"/>
  <c r="J283"/>
  <c r="J272"/>
  <c r="BK259"/>
  <c r="J251"/>
  <c r="J243"/>
  <c r="BK241"/>
  <c r="J237"/>
  <c r="J232"/>
  <c r="J223"/>
  <c r="J217"/>
  <c r="J201"/>
  <c r="J192"/>
  <c r="BK183"/>
  <c r="BK175"/>
  <c r="BK165"/>
  <c r="BK155"/>
  <c r="J144"/>
  <c r="J139"/>
  <c r="BK331"/>
  <c r="BK316"/>
  <c r="BK309"/>
  <c r="J302"/>
  <c r="J293"/>
  <c r="J289"/>
  <c r="J284"/>
  <c r="BK273"/>
  <c r="BK267"/>
  <c r="J254"/>
  <c r="BK236"/>
  <c r="BK223"/>
  <c r="J215"/>
  <c r="J206"/>
  <c r="J194"/>
  <c r="J186"/>
  <c r="BK181"/>
  <c r="J174"/>
  <c r="J169"/>
  <c r="J164"/>
  <c r="J158"/>
  <c r="J148"/>
  <c r="BK137"/>
  <c i="16" r="BK169"/>
  <c r="J165"/>
  <c r="BK158"/>
  <c r="J152"/>
  <c r="BK139"/>
  <c r="BK136"/>
  <c r="BK161"/>
  <c r="J155"/>
  <c r="BK146"/>
  <c r="J139"/>
  <c r="J134"/>
  <c r="BK166"/>
  <c r="J160"/>
  <c r="J146"/>
  <c r="BK130"/>
  <c r="BK165"/>
  <c r="BK152"/>
  <c r="BK143"/>
  <c r="J135"/>
  <c i="17" r="BK286"/>
  <c r="J273"/>
  <c r="BK262"/>
  <c r="BK252"/>
  <c r="BK241"/>
  <c r="J233"/>
  <c r="BK221"/>
  <c r="J211"/>
  <c r="J200"/>
  <c r="J193"/>
  <c r="BK187"/>
  <c r="BK177"/>
  <c r="BK156"/>
  <c r="BK148"/>
  <c r="J283"/>
  <c r="BK278"/>
  <c r="J268"/>
  <c r="BK265"/>
  <c r="J260"/>
  <c r="J247"/>
  <c r="BK242"/>
  <c r="BK235"/>
  <c r="J227"/>
  <c r="J222"/>
  <c r="BK209"/>
  <c r="J195"/>
  <c r="BK185"/>
  <c r="J177"/>
  <c r="BK165"/>
  <c r="BK155"/>
  <c r="J144"/>
  <c r="J277"/>
  <c r="BK257"/>
  <c r="BK251"/>
  <c r="BK243"/>
  <c r="BK236"/>
  <c r="BK229"/>
  <c r="BK222"/>
  <c r="J214"/>
  <c r="BK205"/>
  <c r="J198"/>
  <c r="BK195"/>
  <c r="BK183"/>
  <c r="J176"/>
  <c r="BK169"/>
  <c r="J159"/>
  <c r="BK149"/>
  <c r="J284"/>
  <c r="J274"/>
  <c r="J270"/>
  <c r="BK260"/>
  <c r="J254"/>
  <c r="BK231"/>
  <c r="BK223"/>
  <c r="J205"/>
  <c r="BK198"/>
  <c r="BK181"/>
  <c r="BK174"/>
  <c r="BK167"/>
  <c r="J156"/>
  <c r="J149"/>
  <c i="2" r="BK133"/>
  <c r="J131"/>
  <c i="1" r="AS100"/>
  <c i="3" r="BK522"/>
  <c r="J494"/>
  <c r="BK483"/>
  <c r="J390"/>
  <c r="BK300"/>
  <c r="J154"/>
  <c r="J583"/>
  <c r="J512"/>
  <c r="J480"/>
  <c r="BK392"/>
  <c r="BK335"/>
  <c r="BK283"/>
  <c r="J242"/>
  <c r="BK152"/>
  <c r="J595"/>
  <c r="BK586"/>
  <c r="BK577"/>
  <c r="J558"/>
  <c r="BK528"/>
  <c r="BK474"/>
  <c r="J297"/>
  <c r="BK270"/>
  <c r="BK231"/>
  <c r="BK157"/>
  <c r="BK567"/>
  <c r="J515"/>
  <c r="BK480"/>
  <c r="J359"/>
  <c r="BK310"/>
  <c r="J231"/>
  <c r="BK146"/>
  <c i="4" r="J2138"/>
  <c r="J2134"/>
  <c r="J2122"/>
  <c r="BK2112"/>
  <c r="J2064"/>
  <c r="J2059"/>
  <c r="J1984"/>
  <c r="BK1963"/>
  <c r="BK1959"/>
  <c r="BK1948"/>
  <c r="BK1944"/>
  <c r="J1935"/>
  <c r="BK1918"/>
  <c r="BK1880"/>
  <c r="BK1864"/>
  <c r="J1841"/>
  <c r="BK1806"/>
  <c r="J1749"/>
  <c r="J1717"/>
  <c r="BK1691"/>
  <c r="BK1685"/>
  <c r="BK1673"/>
  <c r="J1661"/>
  <c r="BK1645"/>
  <c r="J1635"/>
  <c r="J1621"/>
  <c r="BK1609"/>
  <c r="J1593"/>
  <c r="J1579"/>
  <c r="BK1555"/>
  <c r="J1491"/>
  <c r="BK1479"/>
  <c r="BK1469"/>
  <c r="BK1457"/>
  <c r="BK1437"/>
  <c r="J1427"/>
  <c r="BK1415"/>
  <c r="BK1402"/>
  <c r="BK1386"/>
  <c r="J1359"/>
  <c r="J1272"/>
  <c r="BK1227"/>
  <c r="BK1208"/>
  <c r="J1156"/>
  <c r="J1140"/>
  <c r="BK1124"/>
  <c r="J1101"/>
  <c r="BK1053"/>
  <c r="BK1031"/>
  <c r="BK893"/>
  <c r="BK865"/>
  <c r="BK829"/>
  <c r="BK825"/>
  <c r="BK809"/>
  <c r="BK725"/>
  <c r="BK670"/>
  <c r="BK630"/>
  <c r="BK594"/>
  <c r="J554"/>
  <c r="BK548"/>
  <c r="BK522"/>
  <c r="J502"/>
  <c r="BK420"/>
  <c r="J335"/>
  <c r="J226"/>
  <c r="J201"/>
  <c r="J1906"/>
  <c r="J1872"/>
  <c r="J1864"/>
  <c r="J1798"/>
  <c r="BK1765"/>
  <c r="BK1739"/>
  <c r="J1665"/>
  <c r="BK1657"/>
  <c r="J1639"/>
  <c r="BK1625"/>
  <c r="BK1617"/>
  <c r="BK1603"/>
  <c r="BK1593"/>
  <c r="BK1587"/>
  <c r="BK1565"/>
  <c r="BK1551"/>
  <c r="BK1535"/>
  <c r="BK1519"/>
  <c r="BK1507"/>
  <c r="J1497"/>
  <c r="BK1483"/>
  <c r="BK1463"/>
  <c r="BK1453"/>
  <c r="BK1443"/>
  <c r="J1425"/>
  <c r="J1415"/>
  <c r="BK1381"/>
  <c r="BK1370"/>
  <c r="J1277"/>
  <c r="J1255"/>
  <c r="BK1248"/>
  <c r="J1215"/>
  <c r="J1203"/>
  <c r="J1175"/>
  <c r="J1124"/>
  <c r="J1061"/>
  <c r="BK1049"/>
  <c r="BK1033"/>
  <c r="J1018"/>
  <c r="BK986"/>
  <c r="J979"/>
  <c r="J865"/>
  <c r="BK827"/>
  <c r="BK803"/>
  <c r="J777"/>
  <c r="J753"/>
  <c r="BK737"/>
  <c r="J670"/>
  <c r="J558"/>
  <c r="J531"/>
  <c r="BK516"/>
  <c r="BK493"/>
  <c r="J333"/>
  <c r="BK285"/>
  <c r="BK228"/>
  <c r="BK159"/>
  <c r="J1922"/>
  <c r="J1886"/>
  <c r="BK1837"/>
  <c r="J1815"/>
  <c r="J1759"/>
  <c r="J1705"/>
  <c r="J1685"/>
  <c r="J1657"/>
  <c r="BK1641"/>
  <c r="J1617"/>
  <c r="BK1601"/>
  <c r="BK1589"/>
  <c r="J1577"/>
  <c r="J1571"/>
  <c r="BK1549"/>
  <c r="BK1537"/>
  <c r="BK1527"/>
  <c r="BK1513"/>
  <c r="J1505"/>
  <c r="J1481"/>
  <c r="J1457"/>
  <c r="BK1433"/>
  <c r="J1411"/>
  <c r="J1386"/>
  <c r="BK1367"/>
  <c r="J1345"/>
  <c r="J1325"/>
  <c r="J1309"/>
  <c r="J1290"/>
  <c r="J1280"/>
  <c r="BK1260"/>
  <c r="J1254"/>
  <c r="BK1235"/>
  <c r="J1218"/>
  <c r="BK1203"/>
  <c r="J1163"/>
  <c r="BK1148"/>
  <c r="BK1131"/>
  <c r="J1053"/>
  <c r="J1041"/>
  <c r="BK1025"/>
  <c r="BK1001"/>
  <c r="BK499"/>
  <c r="BK480"/>
  <c r="BK333"/>
  <c r="J219"/>
  <c r="J188"/>
  <c r="BK1930"/>
  <c r="BK1897"/>
  <c r="BK1890"/>
  <c r="J1850"/>
  <c r="J1833"/>
  <c r="J1806"/>
  <c r="BK1772"/>
  <c r="BK1717"/>
  <c r="J1691"/>
  <c r="BK1677"/>
  <c r="BK1665"/>
  <c r="J1645"/>
  <c r="J1631"/>
  <c r="J1591"/>
  <c r="J1569"/>
  <c r="J1561"/>
  <c r="J1549"/>
  <c r="BK1545"/>
  <c r="J1527"/>
  <c r="J1515"/>
  <c r="BK1497"/>
  <c r="BK1475"/>
  <c r="J1463"/>
  <c r="J1447"/>
  <c r="J1435"/>
  <c r="BK1431"/>
  <c r="J1409"/>
  <c r="J1395"/>
  <c r="J1370"/>
  <c r="J1337"/>
  <c r="BK1309"/>
  <c r="BK1287"/>
  <c r="J1260"/>
  <c r="J1246"/>
  <c r="J1230"/>
  <c r="BK1218"/>
  <c r="J1167"/>
  <c r="BK1144"/>
  <c r="BK1113"/>
  <c r="BK1066"/>
  <c r="J1043"/>
  <c r="J1004"/>
  <c r="BK999"/>
  <c r="BK959"/>
  <c r="J919"/>
  <c r="J891"/>
  <c r="BK863"/>
  <c r="J817"/>
  <c r="J789"/>
  <c r="J768"/>
  <c r="BK637"/>
  <c r="BK614"/>
  <c r="BK561"/>
  <c r="BK534"/>
  <c r="J499"/>
  <c r="J387"/>
  <c r="BK335"/>
  <c r="J228"/>
  <c r="BK208"/>
  <c i="5" r="J203"/>
  <c r="J190"/>
  <c r="J177"/>
  <c r="BK167"/>
  <c r="BK159"/>
  <c r="BK153"/>
  <c r="BK145"/>
  <c r="BK139"/>
  <c r="J135"/>
  <c r="BK207"/>
  <c r="J198"/>
  <c r="BK188"/>
  <c r="BK182"/>
  <c r="J174"/>
  <c r="J170"/>
  <c r="J161"/>
  <c r="J158"/>
  <c r="J146"/>
  <c r="BK131"/>
  <c r="J207"/>
  <c r="BK201"/>
  <c r="J195"/>
  <c r="BK185"/>
  <c r="BK181"/>
  <c r="BK170"/>
  <c r="J166"/>
  <c r="J159"/>
  <c r="BK152"/>
  <c r="BK146"/>
  <c r="J140"/>
  <c r="J133"/>
  <c r="BK130"/>
  <c r="J208"/>
  <c r="J199"/>
  <c r="J191"/>
  <c r="J181"/>
  <c r="BK173"/>
  <c r="BK164"/>
  <c r="J153"/>
  <c r="BK144"/>
  <c r="BK137"/>
  <c r="J126"/>
  <c i="6" r="J271"/>
  <c r="BK251"/>
  <c r="BK231"/>
  <c r="J217"/>
  <c r="BK209"/>
  <c r="BK188"/>
  <c r="BK168"/>
  <c r="BK152"/>
  <c r="BK142"/>
  <c r="J267"/>
  <c r="J251"/>
  <c r="BK223"/>
  <c r="BK190"/>
  <c r="J176"/>
  <c r="J152"/>
  <c r="BK143"/>
  <c r="J131"/>
  <c r="BK259"/>
  <c r="BK227"/>
  <c r="BK215"/>
  <c r="BK198"/>
  <c r="BK184"/>
  <c r="BK179"/>
  <c r="J164"/>
  <c r="J143"/>
  <c r="J135"/>
  <c r="BK267"/>
  <c r="J259"/>
  <c r="J253"/>
  <c r="J245"/>
  <c r="J235"/>
  <c r="J209"/>
  <c r="BK194"/>
  <c r="J184"/>
  <c r="J172"/>
  <c r="BK162"/>
  <c r="BK141"/>
  <c i="7" r="J363"/>
  <c r="J333"/>
  <c r="BK327"/>
  <c r="BK310"/>
  <c r="J292"/>
  <c r="BK272"/>
  <c r="BK236"/>
  <c r="BK222"/>
  <c r="J208"/>
  <c r="J200"/>
  <c r="BK192"/>
  <c r="J180"/>
  <c r="J169"/>
  <c r="J155"/>
  <c r="BK140"/>
  <c r="BK355"/>
  <c r="J343"/>
  <c r="BK322"/>
  <c r="J312"/>
  <c r="J300"/>
  <c r="BK292"/>
  <c r="J278"/>
  <c r="BK259"/>
  <c r="BK248"/>
  <c r="BK238"/>
  <c r="J226"/>
  <c r="J212"/>
  <c r="BK196"/>
  <c r="J173"/>
  <c r="J152"/>
  <c r="J140"/>
  <c r="J365"/>
  <c r="J357"/>
  <c r="J347"/>
  <c r="J331"/>
  <c r="BK312"/>
  <c r="BK298"/>
  <c r="J284"/>
  <c r="J261"/>
  <c r="J252"/>
  <c r="BK244"/>
  <c r="BK234"/>
  <c r="J224"/>
  <c r="BK190"/>
  <c r="J167"/>
  <c r="BK155"/>
  <c r="J142"/>
  <c r="J370"/>
  <c r="BK347"/>
  <c r="BK341"/>
  <c r="BK325"/>
  <c r="BK304"/>
  <c r="BK284"/>
  <c r="BK263"/>
  <c r="J216"/>
  <c r="BK200"/>
  <c r="J192"/>
  <c r="BK180"/>
  <c r="J171"/>
  <c r="J150"/>
  <c r="BK142"/>
  <c i="8" r="J270"/>
  <c r="BK265"/>
  <c r="BK255"/>
  <c r="J244"/>
  <c r="J235"/>
  <c r="J230"/>
  <c i="9" r="J190"/>
  <c r="BK158"/>
  <c r="BK142"/>
  <c r="J474"/>
  <c r="BK463"/>
  <c r="J437"/>
  <c r="J423"/>
  <c r="J413"/>
  <c r="J404"/>
  <c r="J385"/>
  <c r="BK365"/>
  <c r="BK352"/>
  <c r="BK331"/>
  <c r="BK310"/>
  <c r="J300"/>
  <c r="BK280"/>
  <c r="J276"/>
  <c r="J259"/>
  <c r="BK248"/>
  <c r="BK236"/>
  <c r="BK228"/>
  <c r="J205"/>
  <c r="BK186"/>
  <c r="J172"/>
  <c r="J487"/>
  <c r="J461"/>
  <c r="BK437"/>
  <c r="BK413"/>
  <c r="BK395"/>
  <c r="BK377"/>
  <c r="J369"/>
  <c r="J360"/>
  <c r="J340"/>
  <c r="BK327"/>
  <c r="BK321"/>
  <c r="BK298"/>
  <c r="BK289"/>
  <c r="BK271"/>
  <c r="J252"/>
  <c r="BK226"/>
  <c r="J201"/>
  <c r="J174"/>
  <c r="J162"/>
  <c r="J480"/>
  <c r="BK459"/>
  <c r="BK450"/>
  <c r="J441"/>
  <c r="BK397"/>
  <c r="BK389"/>
  <c r="J363"/>
  <c r="J344"/>
  <c r="BK319"/>
  <c r="BK312"/>
  <c r="J278"/>
  <c r="J248"/>
  <c r="J234"/>
  <c r="J219"/>
  <c r="BK205"/>
  <c r="J194"/>
  <c r="BK180"/>
  <c r="BK170"/>
  <c r="BK150"/>
  <c i="10" r="BK299"/>
  <c r="J295"/>
  <c r="BK285"/>
  <c r="BK280"/>
  <c r="BK276"/>
  <c r="BK259"/>
  <c r="J251"/>
  <c r="J244"/>
  <c r="BK239"/>
  <c r="J235"/>
  <c r="J229"/>
  <c r="BK225"/>
  <c r="BK221"/>
  <c r="J217"/>
  <c r="J211"/>
  <c r="J203"/>
  <c r="J198"/>
  <c r="J193"/>
  <c r="J189"/>
  <c r="J178"/>
  <c r="J171"/>
  <c r="BK167"/>
  <c r="BK162"/>
  <c r="J157"/>
  <c r="BK149"/>
  <c r="J141"/>
  <c r="J135"/>
  <c r="J301"/>
  <c r="J286"/>
  <c r="BK277"/>
  <c r="J275"/>
  <c r="BK260"/>
  <c r="J250"/>
  <c r="BK237"/>
  <c r="BK232"/>
  <c r="BK209"/>
  <c r="J202"/>
  <c r="BK197"/>
  <c r="BK193"/>
  <c r="J183"/>
  <c r="BK180"/>
  <c r="BK174"/>
  <c r="J170"/>
  <c r="J163"/>
  <c r="J159"/>
  <c r="J153"/>
  <c r="J142"/>
  <c r="BK304"/>
  <c r="J294"/>
  <c r="BK288"/>
  <c r="J274"/>
  <c r="J267"/>
  <c r="J262"/>
  <c r="J257"/>
  <c r="BK250"/>
  <c r="BK241"/>
  <c r="J204"/>
  <c r="J188"/>
  <c r="J173"/>
  <c r="BK153"/>
  <c r="J143"/>
  <c r="J131"/>
  <c r="J306"/>
  <c r="J300"/>
  <c r="BK290"/>
  <c r="J279"/>
  <c r="J269"/>
  <c r="BK258"/>
  <c r="J255"/>
  <c r="J241"/>
  <c r="BK234"/>
  <c r="BK229"/>
  <c r="J225"/>
  <c r="J221"/>
  <c r="BK217"/>
  <c r="J213"/>
  <c r="BK207"/>
  <c r="BK203"/>
  <c r="BK192"/>
  <c r="BK184"/>
  <c r="J176"/>
  <c r="J164"/>
  <c r="J155"/>
  <c r="J148"/>
  <c r="BK142"/>
  <c r="BK136"/>
  <c r="J130"/>
  <c i="11" r="BK208"/>
  <c r="J198"/>
  <c r="BK186"/>
  <c r="J181"/>
  <c r="BK176"/>
  <c r="J165"/>
  <c r="J153"/>
  <c r="J144"/>
  <c r="BK140"/>
  <c r="J131"/>
  <c r="BK212"/>
  <c r="J202"/>
  <c r="BK182"/>
  <c r="J170"/>
  <c r="BK166"/>
  <c r="J158"/>
  <c r="J150"/>
  <c r="J138"/>
  <c r="BK210"/>
  <c r="J199"/>
  <c r="J191"/>
  <c r="J186"/>
  <c r="BK177"/>
  <c r="BK171"/>
  <c r="J160"/>
  <c r="BK144"/>
  <c r="BK135"/>
  <c r="BK198"/>
  <c r="BK192"/>
  <c r="BK178"/>
  <c r="J168"/>
  <c r="J161"/>
  <c r="BK157"/>
  <c r="BK150"/>
  <c r="J142"/>
  <c r="J137"/>
  <c i="12" r="BK168"/>
  <c r="J161"/>
  <c r="BK150"/>
  <c r="J146"/>
  <c r="BK135"/>
  <c r="BK175"/>
  <c r="J162"/>
  <c r="J150"/>
  <c r="J144"/>
  <c r="J135"/>
  <c r="J132"/>
  <c r="J179"/>
  <c r="J175"/>
  <c r="BK169"/>
  <c r="BK162"/>
  <c r="BK154"/>
  <c r="BK143"/>
  <c r="J131"/>
  <c r="J177"/>
  <c r="J169"/>
  <c r="BK155"/>
  <c r="BK149"/>
  <c r="J140"/>
  <c r="J133"/>
  <c i="13" r="J142"/>
  <c r="BK131"/>
  <c r="BK126"/>
  <c r="BK134"/>
  <c r="BK124"/>
  <c r="BK137"/>
  <c r="J133"/>
  <c r="J126"/>
  <c r="J135"/>
  <c i="14" r="BK432"/>
  <c r="J400"/>
  <c r="BK370"/>
  <c r="J361"/>
  <c r="J336"/>
  <c r="J322"/>
  <c r="J316"/>
  <c r="BK306"/>
  <c r="J291"/>
  <c r="J277"/>
  <c r="BK268"/>
  <c r="BK252"/>
  <c r="J238"/>
  <c r="BK228"/>
  <c r="BK223"/>
  <c r="J194"/>
  <c r="J180"/>
  <c r="BK161"/>
  <c r="BK148"/>
  <c r="BK408"/>
  <c r="J376"/>
  <c r="BK360"/>
  <c r="J344"/>
  <c r="J335"/>
  <c r="BK319"/>
  <c r="J305"/>
  <c r="J294"/>
  <c r="BK258"/>
  <c r="J223"/>
  <c r="J215"/>
  <c r="BK435"/>
  <c r="BK430"/>
  <c r="BK410"/>
  <c r="BK400"/>
  <c r="J364"/>
  <c r="BK352"/>
  <c r="BK333"/>
  <c r="J311"/>
  <c r="BK303"/>
  <c r="J281"/>
  <c r="J266"/>
  <c r="J258"/>
  <c r="BK238"/>
  <c r="J217"/>
  <c r="BK194"/>
  <c r="BK182"/>
  <c r="J177"/>
  <c r="J155"/>
  <c r="J146"/>
  <c r="J416"/>
  <c r="J403"/>
  <c r="BK381"/>
  <c r="BK365"/>
  <c r="J330"/>
  <c r="J321"/>
  <c r="J308"/>
  <c r="BK297"/>
  <c r="J262"/>
  <c r="BK232"/>
  <c r="J221"/>
  <c r="BK204"/>
  <c r="J167"/>
  <c r="J150"/>
  <c i="15" r="J336"/>
  <c r="J327"/>
  <c r="J316"/>
  <c r="J311"/>
  <c r="BK304"/>
  <c r="BK299"/>
  <c r="J286"/>
  <c r="J278"/>
  <c r="BK272"/>
  <c r="BK268"/>
  <c r="BK262"/>
  <c r="J257"/>
  <c r="BK251"/>
  <c r="J238"/>
  <c r="BK225"/>
  <c r="J213"/>
  <c r="BK207"/>
  <c r="BK201"/>
  <c r="J190"/>
  <c r="J179"/>
  <c r="J173"/>
  <c r="BK168"/>
  <c r="BK160"/>
  <c r="J151"/>
  <c r="BK138"/>
  <c r="BK329"/>
  <c r="BK324"/>
  <c r="J315"/>
  <c r="BK302"/>
  <c r="BK293"/>
  <c r="J288"/>
  <c r="BK280"/>
  <c r="J275"/>
  <c r="BK261"/>
  <c r="J252"/>
  <c r="J245"/>
  <c r="J227"/>
  <c r="BK222"/>
  <c r="BK216"/>
  <c r="BK212"/>
  <c r="J203"/>
  <c r="BK196"/>
  <c r="BK192"/>
  <c r="J188"/>
  <c r="J177"/>
  <c r="J161"/>
  <c r="J149"/>
  <c r="J145"/>
  <c r="BK333"/>
  <c r="J325"/>
  <c r="BK322"/>
  <c r="BK318"/>
  <c r="J314"/>
  <c r="J308"/>
  <c r="J298"/>
  <c r="BK286"/>
  <c r="J274"/>
  <c r="J265"/>
  <c r="BK257"/>
  <c r="BK248"/>
  <c r="BK242"/>
  <c r="BK239"/>
  <c r="J236"/>
  <c r="J228"/>
  <c r="J221"/>
  <c r="BK211"/>
  <c r="BK200"/>
  <c r="J196"/>
  <c r="BK188"/>
  <c r="J181"/>
  <c r="J172"/>
  <c r="BK159"/>
  <c r="BK146"/>
  <c r="J140"/>
  <c r="BK334"/>
  <c r="J317"/>
  <c r="J307"/>
  <c r="BK303"/>
  <c r="BK292"/>
  <c r="BK288"/>
  <c r="J280"/>
  <c r="BK271"/>
  <c r="BK265"/>
  <c r="J241"/>
  <c r="BK230"/>
  <c r="BK226"/>
  <c r="BK218"/>
  <c r="J208"/>
  <c r="BK197"/>
  <c r="J184"/>
  <c r="BK179"/>
  <c r="J171"/>
  <c r="J166"/>
  <c r="BK161"/>
  <c r="J157"/>
  <c r="BK141"/>
  <c r="BK136"/>
  <c i="16" r="BK168"/>
  <c r="J163"/>
  <c r="BK156"/>
  <c r="BK141"/>
  <c r="BK137"/>
  <c r="BK167"/>
  <c r="J159"/>
  <c r="BK153"/>
  <c r="BK145"/>
  <c r="J138"/>
  <c r="J172"/>
  <c r="J161"/>
  <c r="J149"/>
  <c r="J143"/>
  <c r="J171"/>
  <c r="J164"/>
  <c r="J145"/>
  <c r="J136"/>
  <c r="J131"/>
  <c i="17" r="BK288"/>
  <c r="BK279"/>
  <c r="BK268"/>
  <c r="BK249"/>
  <c r="BK238"/>
  <c r="BK227"/>
  <c r="J216"/>
  <c r="J213"/>
  <c r="J204"/>
  <c r="J194"/>
  <c r="J189"/>
  <c r="BK184"/>
  <c r="BK170"/>
  <c r="J155"/>
  <c r="J147"/>
  <c r="J286"/>
  <c r="BK280"/>
  <c r="BK269"/>
  <c r="J267"/>
  <c r="BK261"/>
  <c r="J252"/>
  <c r="J244"/>
  <c r="J236"/>
  <c r="BK225"/>
  <c r="BK215"/>
  <c r="BK203"/>
  <c r="J190"/>
  <c r="J180"/>
  <c r="BK168"/>
  <c r="J163"/>
  <c r="J153"/>
  <c r="BK285"/>
  <c r="BK267"/>
  <c r="J258"/>
  <c r="J249"/>
  <c r="BK240"/>
  <c r="J232"/>
  <c r="J228"/>
  <c r="J221"/>
  <c r="J217"/>
  <c r="J210"/>
  <c r="J206"/>
  <c r="BK197"/>
  <c r="BK194"/>
  <c r="BK180"/>
  <c r="J175"/>
  <c r="J168"/>
  <c r="J160"/>
  <c r="J151"/>
  <c r="BK147"/>
  <c r="J278"/>
  <c r="J265"/>
  <c r="BK259"/>
  <c r="J251"/>
  <c r="BK246"/>
  <c r="J241"/>
  <c r="BK230"/>
  <c r="BK218"/>
  <c r="BK201"/>
  <c r="BK188"/>
  <c r="J178"/>
  <c r="J171"/>
  <c r="J166"/>
  <c r="J152"/>
  <c i="2" r="BK136"/>
  <c r="BK131"/>
  <c r="BK127"/>
  <c i="3" r="J575"/>
  <c r="BK565"/>
  <c r="J533"/>
  <c r="BK505"/>
  <c r="J475"/>
  <c r="J310"/>
  <c r="BK279"/>
  <c r="J149"/>
  <c r="BK538"/>
  <c r="J509"/>
  <c r="J483"/>
  <c r="J410"/>
  <c r="J300"/>
  <c r="BK272"/>
  <c r="J239"/>
  <c r="J157"/>
  <c r="BK138"/>
  <c r="J593"/>
  <c r="BK581"/>
  <c r="J560"/>
  <c r="BK533"/>
  <c r="BK475"/>
  <c r="J335"/>
  <c r="J272"/>
  <c r="BK242"/>
  <c r="J159"/>
  <c r="J565"/>
  <c r="BK517"/>
  <c r="BK503"/>
  <c r="BK390"/>
  <c r="J283"/>
  <c r="BK159"/>
  <c r="BK144"/>
  <c i="4" r="BK2136"/>
  <c r="BK2131"/>
  <c r="BK2120"/>
  <c r="BK2110"/>
  <c r="BK2061"/>
  <c r="J1986"/>
  <c r="J1982"/>
  <c r="J1963"/>
  <c r="J1959"/>
  <c r="J1948"/>
  <c r="J1944"/>
  <c r="BK1935"/>
  <c r="J1926"/>
  <c r="BK1892"/>
  <c r="BK1868"/>
  <c r="J1847"/>
  <c r="BK1813"/>
  <c r="J1772"/>
  <c r="J1734"/>
  <c r="J1695"/>
  <c r="BK1687"/>
  <c r="J1675"/>
  <c r="J1663"/>
  <c r="J1647"/>
  <c r="BK1635"/>
  <c r="J1625"/>
  <c r="BK1615"/>
  <c r="J1607"/>
  <c r="BK1581"/>
  <c r="BK1561"/>
  <c r="J1541"/>
  <c r="BK1495"/>
  <c r="J1485"/>
  <c r="J1467"/>
  <c r="BK1449"/>
  <c r="J1431"/>
  <c r="BK1425"/>
  <c r="J1413"/>
  <c r="BK1398"/>
  <c r="BK1369"/>
  <c r="BK1297"/>
  <c r="J1264"/>
  <c r="BK1230"/>
  <c r="BK1215"/>
  <c r="BK1175"/>
  <c r="BK1136"/>
  <c r="BK1122"/>
  <c r="BK1058"/>
  <c r="BK1045"/>
  <c r="J1028"/>
  <c r="BK1015"/>
  <c r="BK887"/>
  <c r="J858"/>
  <c r="J823"/>
  <c r="J738"/>
  <c r="BK699"/>
  <c r="BK640"/>
  <c r="J614"/>
  <c r="BK571"/>
  <c r="J550"/>
  <c r="BK525"/>
  <c r="BK513"/>
  <c r="BK483"/>
  <c r="BK329"/>
  <c r="BK219"/>
  <c r="BK161"/>
  <c r="J1931"/>
  <c r="J1876"/>
  <c r="J1853"/>
  <c r="BK1788"/>
  <c r="BK1744"/>
  <c r="BK1705"/>
  <c r="BK1663"/>
  <c r="J1655"/>
  <c r="BK1637"/>
  <c r="BK1619"/>
  <c r="BK1611"/>
  <c r="BK1599"/>
  <c r="BK1585"/>
  <c r="J1555"/>
  <c r="J1539"/>
  <c r="J1533"/>
  <c r="BK1517"/>
  <c r="BK1505"/>
  <c r="J1495"/>
  <c r="BK1481"/>
  <c r="J1461"/>
  <c r="J1445"/>
  <c r="BK1429"/>
  <c r="BK1407"/>
  <c r="J1379"/>
  <c r="J1299"/>
  <c r="BK1272"/>
  <c r="J1250"/>
  <c r="BK1233"/>
  <c r="J1206"/>
  <c r="BK1171"/>
  <c r="J1066"/>
  <c r="J1047"/>
  <c r="J1031"/>
  <c r="BK1004"/>
  <c r="J990"/>
  <c r="BK982"/>
  <c r="BK905"/>
  <c r="J848"/>
  <c r="BK806"/>
  <c r="BK768"/>
  <c r="BK744"/>
  <c r="J735"/>
  <c r="J640"/>
  <c r="J546"/>
  <c r="J528"/>
  <c r="J513"/>
  <c r="BK379"/>
  <c r="J326"/>
  <c r="J236"/>
  <c r="J208"/>
  <c r="BK1933"/>
  <c r="BK1914"/>
  <c r="J1882"/>
  <c r="BK1853"/>
  <c r="J1818"/>
  <c r="J1784"/>
  <c r="J1754"/>
  <c r="BK1697"/>
  <c r="J1683"/>
  <c r="BK1669"/>
  <c r="BK1649"/>
  <c r="J1627"/>
  <c r="BK1607"/>
  <c r="J1595"/>
  <c r="BK1579"/>
  <c r="J1563"/>
  <c r="BK1543"/>
  <c r="BK1533"/>
  <c r="BK1525"/>
  <c r="J1509"/>
  <c r="BK1489"/>
  <c r="J1473"/>
  <c r="J1443"/>
  <c r="BK1421"/>
  <c r="BK1392"/>
  <c r="J1372"/>
  <c r="BK1353"/>
  <c r="BK1299"/>
  <c r="J1287"/>
  <c r="BK1264"/>
  <c r="BK1257"/>
  <c r="BK1255"/>
  <c r="BK1246"/>
  <c r="BK1213"/>
  <c r="BK1206"/>
  <c r="J1198"/>
  <c r="J1152"/>
  <c r="BK1140"/>
  <c r="J1058"/>
  <c r="J1049"/>
  <c r="BK1037"/>
  <c r="BK1000"/>
  <c r="J999"/>
  <c r="J997"/>
  <c r="J992"/>
  <c r="BK990"/>
  <c r="BK988"/>
  <c r="J986"/>
  <c r="J984"/>
  <c r="BK979"/>
  <c r="J970"/>
  <c r="J966"/>
  <c r="BK962"/>
  <c r="J962"/>
  <c r="J959"/>
  <c r="J950"/>
  <c r="J942"/>
  <c r="BK932"/>
  <c r="BK919"/>
  <c r="J905"/>
  <c r="BK889"/>
  <c r="J860"/>
  <c r="J854"/>
  <c r="J852"/>
  <c r="BK817"/>
  <c r="J814"/>
  <c r="J803"/>
  <c r="J801"/>
  <c r="J798"/>
  <c r="BK795"/>
  <c r="J783"/>
  <c r="BK777"/>
  <c r="J774"/>
  <c r="J771"/>
  <c r="J762"/>
  <c r="J737"/>
  <c r="BK735"/>
  <c r="BK724"/>
  <c r="J699"/>
  <c r="J645"/>
  <c r="J637"/>
  <c r="BK635"/>
  <c r="BK591"/>
  <c r="J571"/>
  <c r="J564"/>
  <c r="J556"/>
  <c r="BK550"/>
  <c r="BK546"/>
  <c r="BK519"/>
  <c r="J483"/>
  <c r="BK373"/>
  <c r="J248"/>
  <c r="BK149"/>
  <c r="J1918"/>
  <c r="BK1893"/>
  <c r="BK1882"/>
  <c r="BK1847"/>
  <c r="J1829"/>
  <c r="J1813"/>
  <c r="J1794"/>
  <c r="BK1734"/>
  <c r="BK1689"/>
  <c r="BK1679"/>
  <c r="BK1667"/>
  <c r="J1641"/>
  <c r="BK1605"/>
  <c r="J1585"/>
  <c r="BK1567"/>
  <c r="BK1559"/>
  <c r="J1551"/>
  <c r="J1535"/>
  <c r="BK1521"/>
  <c r="BK1503"/>
  <c r="BK1485"/>
  <c r="BK1473"/>
  <c r="BK1461"/>
  <c r="J1449"/>
  <c r="J1437"/>
  <c r="J1421"/>
  <c r="BK1405"/>
  <c r="J1381"/>
  <c r="BK1347"/>
  <c r="BK1325"/>
  <c r="BK1293"/>
  <c r="BK1269"/>
  <c r="BK1250"/>
  <c r="BK1242"/>
  <c r="J1224"/>
  <c r="BK1180"/>
  <c r="BK1163"/>
  <c r="J1148"/>
  <c r="J1120"/>
  <c r="J1091"/>
  <c r="J1045"/>
  <c r="BK1011"/>
  <c r="J1000"/>
  <c r="J993"/>
  <c r="BK942"/>
  <c r="J893"/>
  <c r="J844"/>
  <c r="J819"/>
  <c r="J795"/>
  <c r="BK774"/>
  <c r="J744"/>
  <c r="J630"/>
  <c r="J591"/>
  <c r="BK543"/>
  <c r="BK502"/>
  <c r="BK446"/>
  <c r="J392"/>
  <c r="BK332"/>
  <c r="BK212"/>
  <c i="5" r="J209"/>
  <c r="J200"/>
  <c r="J186"/>
  <c r="J176"/>
  <c r="BK166"/>
  <c r="J157"/>
  <c r="J151"/>
  <c r="BK147"/>
  <c r="BK140"/>
  <c r="BK136"/>
  <c r="BK126"/>
  <c r="J201"/>
  <c r="BK191"/>
  <c r="J183"/>
  <c r="BK176"/>
  <c r="J171"/>
  <c r="J162"/>
  <c r="BK154"/>
  <c r="J144"/>
  <c r="BK132"/>
  <c r="J127"/>
  <c r="BK199"/>
  <c r="J193"/>
  <c r="J184"/>
  <c r="J179"/>
  <c r="BK168"/>
  <c r="BK162"/>
  <c r="J154"/>
  <c r="J147"/>
  <c r="BK141"/>
  <c r="J134"/>
  <c r="J210"/>
  <c r="BK203"/>
  <c r="BK198"/>
  <c r="BK190"/>
  <c r="BK183"/>
  <c r="BK174"/>
  <c r="J168"/>
  <c r="BK155"/>
  <c r="BK143"/>
  <c r="BK129"/>
  <c i="6" r="BK275"/>
  <c r="J257"/>
  <c r="J247"/>
  <c r="J227"/>
  <c r="BK213"/>
  <c r="BK207"/>
  <c r="J194"/>
  <c r="BK181"/>
  <c r="J156"/>
  <c r="BK146"/>
  <c r="BK131"/>
  <c r="BK253"/>
  <c r="BK233"/>
  <c r="J219"/>
  <c r="J188"/>
  <c r="BK172"/>
  <c r="BK149"/>
  <c r="J142"/>
  <c r="BK270"/>
  <c r="BK241"/>
  <c r="J223"/>
  <c r="J213"/>
  <c r="J196"/>
  <c r="J181"/>
  <c r="J168"/>
  <c r="J149"/>
  <c r="J137"/>
  <c r="J273"/>
  <c r="BK262"/>
  <c r="BK249"/>
  <c r="BK239"/>
  <c r="J231"/>
  <c r="BK205"/>
  <c r="BK192"/>
  <c r="BK178"/>
  <c r="BK164"/>
  <c r="BK154"/>
  <c r="BK135"/>
  <c i="7" r="BK359"/>
  <c r="BK331"/>
  <c r="BK316"/>
  <c r="J302"/>
  <c r="J290"/>
  <c r="J269"/>
  <c r="J242"/>
  <c r="J228"/>
  <c r="J214"/>
  <c r="J202"/>
  <c r="J190"/>
  <c r="BK175"/>
  <c r="J161"/>
  <c r="J147"/>
  <c r="BK365"/>
  <c r="J351"/>
  <c r="J327"/>
  <c r="J318"/>
  <c r="J310"/>
  <c r="J298"/>
  <c r="J286"/>
  <c r="J276"/>
  <c r="BK254"/>
  <c r="BK246"/>
  <c r="J236"/>
  <c r="J222"/>
  <c r="J206"/>
  <c r="J194"/>
  <c r="BK169"/>
  <c r="J146"/>
  <c r="BK134"/>
  <c r="BK363"/>
  <c r="J354"/>
  <c r="J337"/>
  <c r="BK329"/>
  <c r="J304"/>
  <c r="BK286"/>
  <c r="BK269"/>
  <c r="J259"/>
  <c r="J250"/>
  <c r="BK242"/>
  <c r="BK232"/>
  <c r="J218"/>
  <c r="J188"/>
  <c r="J165"/>
  <c r="BK150"/>
  <c r="BK372"/>
  <c r="BK357"/>
  <c r="J335"/>
  <c r="BK308"/>
  <c r="J282"/>
  <c r="BK261"/>
  <c r="BK220"/>
  <c r="BK202"/>
  <c r="J186"/>
  <c r="J178"/>
  <c r="J157"/>
  <c r="BK147"/>
  <c r="J134"/>
  <c i="8" r="BK267"/>
  <c r="J263"/>
  <c r="J254"/>
  <c r="J228"/>
  <c r="BK226"/>
  <c r="BK225"/>
  <c r="J217"/>
  <c r="J214"/>
  <c r="BK212"/>
  <c r="BK210"/>
  <c r="BK209"/>
  <c r="BK208"/>
  <c r="BK206"/>
  <c r="BK205"/>
  <c r="BK204"/>
  <c r="J203"/>
  <c r="BK200"/>
  <c r="BK196"/>
  <c r="BK193"/>
  <c r="BK192"/>
  <c r="BK190"/>
  <c r="J189"/>
  <c r="J188"/>
  <c r="J184"/>
  <c r="BK179"/>
  <c r="BK177"/>
  <c r="J176"/>
  <c r="BK175"/>
  <c r="BK165"/>
  <c r="J161"/>
  <c r="BK159"/>
  <c r="BK152"/>
  <c r="J151"/>
  <c r="J148"/>
  <c r="J143"/>
  <c r="J140"/>
  <c r="BK269"/>
  <c r="BK259"/>
  <c r="J251"/>
  <c r="J246"/>
  <c r="J241"/>
  <c r="J238"/>
  <c r="BK231"/>
  <c r="J224"/>
  <c r="J215"/>
  <c r="BK203"/>
  <c r="BK199"/>
  <c r="J195"/>
  <c r="J193"/>
  <c r="BK183"/>
  <c r="J178"/>
  <c r="BK172"/>
  <c r="BK170"/>
  <c r="J165"/>
  <c r="J163"/>
  <c r="BK161"/>
  <c r="BK158"/>
  <c r="BK155"/>
  <c r="J153"/>
  <c r="J141"/>
  <c r="J274"/>
  <c r="BK272"/>
  <c r="BK266"/>
  <c r="J264"/>
  <c r="BK256"/>
  <c r="J242"/>
  <c r="J232"/>
  <c r="J223"/>
  <c r="BK217"/>
  <c r="J212"/>
  <c r="J205"/>
  <c r="J198"/>
  <c r="J196"/>
  <c r="BK187"/>
  <c r="BK178"/>
  <c r="J172"/>
  <c r="BK166"/>
  <c r="J159"/>
  <c r="J149"/>
  <c r="BK139"/>
  <c r="J135"/>
  <c r="J132"/>
  <c r="BK270"/>
  <c r="J262"/>
  <c r="J253"/>
  <c r="J247"/>
  <c r="BK237"/>
  <c r="J234"/>
  <c r="BK227"/>
  <c r="BK220"/>
  <c r="BK213"/>
  <c r="J208"/>
  <c r="J199"/>
  <c r="J194"/>
  <c r="J190"/>
  <c r="J187"/>
  <c r="BK184"/>
  <c r="J177"/>
  <c r="BK174"/>
  <c r="J170"/>
  <c r="BK167"/>
  <c r="J158"/>
  <c r="J152"/>
  <c r="BK147"/>
  <c r="BK145"/>
  <c r="BK138"/>
  <c r="J136"/>
  <c i="9" r="BK478"/>
  <c r="J470"/>
  <c r="J457"/>
  <c r="BK433"/>
  <c r="BK417"/>
  <c r="BK393"/>
  <c r="BK369"/>
  <c r="BK354"/>
  <c r="BK350"/>
  <c r="BK344"/>
  <c r="J331"/>
  <c r="BK316"/>
  <c r="J312"/>
  <c r="J308"/>
  <c r="J298"/>
  <c r="J282"/>
  <c r="BK276"/>
  <c r="BK265"/>
  <c r="BK250"/>
  <c r="J244"/>
  <c r="J236"/>
  <c r="J215"/>
  <c r="J211"/>
  <c r="BK203"/>
  <c r="BK188"/>
  <c r="J170"/>
  <c r="BK164"/>
  <c r="J152"/>
  <c r="J485"/>
  <c r="BK470"/>
  <c r="BK446"/>
  <c r="J433"/>
  <c r="J421"/>
  <c r="BK408"/>
  <c r="J393"/>
  <c r="BK381"/>
  <c r="J371"/>
  <c r="J350"/>
  <c r="BK333"/>
  <c r="J319"/>
  <c r="BK304"/>
  <c r="J289"/>
  <c r="BK278"/>
  <c r="J265"/>
  <c r="BK252"/>
  <c r="BK242"/>
  <c r="BK230"/>
  <c r="BK207"/>
  <c r="BK194"/>
  <c r="BK184"/>
  <c r="BK174"/>
  <c r="BK152"/>
  <c r="J142"/>
  <c r="J465"/>
  <c r="BK454"/>
  <c r="J448"/>
  <c r="BK421"/>
  <c r="J406"/>
  <c r="BK385"/>
  <c r="BK379"/>
  <c r="J367"/>
  <c r="BK348"/>
  <c r="J333"/>
  <c r="BK308"/>
  <c r="J293"/>
  <c r="J273"/>
  <c r="BK255"/>
  <c r="J224"/>
  <c r="BK211"/>
  <c r="J184"/>
  <c r="J164"/>
  <c r="J150"/>
  <c r="J478"/>
  <c r="BK457"/>
  <c r="BK448"/>
  <c r="BK435"/>
  <c r="J415"/>
  <c r="J395"/>
  <c r="J377"/>
  <c r="BK356"/>
  <c r="BK340"/>
  <c r="J323"/>
  <c r="BK287"/>
  <c r="J269"/>
  <c r="J240"/>
  <c r="J228"/>
  <c r="BK215"/>
  <c r="BK201"/>
  <c r="BK192"/>
  <c r="BK178"/>
  <c r="J168"/>
  <c r="BK154"/>
  <c i="10" r="J296"/>
  <c r="J288"/>
  <c r="J281"/>
  <c r="BK272"/>
  <c r="BK266"/>
  <c r="J253"/>
  <c r="BK246"/>
  <c r="J242"/>
  <c r="J237"/>
  <c r="BK226"/>
  <c r="BK222"/>
  <c r="BK218"/>
  <c r="BK212"/>
  <c r="BK208"/>
  <c r="J199"/>
  <c r="J194"/>
  <c r="J184"/>
  <c r="J175"/>
  <c r="BK169"/>
  <c r="BK164"/>
  <c r="BK159"/>
  <c r="J156"/>
  <c r="J146"/>
  <c r="J138"/>
  <c r="BK133"/>
  <c r="BK298"/>
  <c r="BK278"/>
  <c r="BK264"/>
  <c r="BK251"/>
  <c r="J243"/>
  <c r="J234"/>
  <c r="J215"/>
  <c r="J207"/>
  <c r="J201"/>
  <c r="BK196"/>
  <c r="BK189"/>
  <c r="BK182"/>
  <c r="BK176"/>
  <c r="J172"/>
  <c r="BK165"/>
  <c r="BK156"/>
  <c r="J152"/>
  <c r="J139"/>
  <c r="J132"/>
  <c r="BK300"/>
  <c r="BK292"/>
  <c r="J285"/>
  <c r="J280"/>
  <c r="BK269"/>
  <c r="J263"/>
  <c r="J258"/>
  <c r="BK255"/>
  <c r="BK248"/>
  <c r="BK201"/>
  <c r="BK186"/>
  <c r="J168"/>
  <c r="J151"/>
  <c r="BK134"/>
  <c r="J307"/>
  <c r="BK305"/>
  <c r="BK297"/>
  <c r="BK286"/>
  <c r="J278"/>
  <c r="BK273"/>
  <c r="BK263"/>
  <c r="BK256"/>
  <c r="BK242"/>
  <c r="J233"/>
  <c r="BK230"/>
  <c r="J227"/>
  <c r="J223"/>
  <c r="BK219"/>
  <c r="BK214"/>
  <c r="J208"/>
  <c r="BK204"/>
  <c r="BK195"/>
  <c r="J186"/>
  <c r="BK177"/>
  <c r="J165"/>
  <c r="BK157"/>
  <c r="J149"/>
  <c r="BK145"/>
  <c r="J137"/>
  <c i="11" r="BK211"/>
  <c r="BK205"/>
  <c r="BK196"/>
  <c r="BK188"/>
  <c r="J182"/>
  <c r="J177"/>
  <c r="J172"/>
  <c r="BK159"/>
  <c r="BK154"/>
  <c r="J145"/>
  <c r="BK134"/>
  <c r="BK213"/>
  <c r="BK206"/>
  <c r="BK199"/>
  <c r="BK185"/>
  <c r="BK181"/>
  <c r="BK172"/>
  <c r="J167"/>
  <c r="J163"/>
  <c r="J151"/>
  <c r="BK133"/>
  <c r="J211"/>
  <c r="J204"/>
  <c r="J194"/>
  <c r="J187"/>
  <c r="J178"/>
  <c r="J164"/>
  <c r="BK152"/>
  <c r="BK147"/>
  <c r="J208"/>
  <c r="BK195"/>
  <c r="BK190"/>
  <c r="J175"/>
  <c r="BK167"/>
  <c r="J159"/>
  <c r="BK155"/>
  <c r="BK148"/>
  <c r="J135"/>
  <c i="12" r="BK173"/>
  <c r="J164"/>
  <c r="J149"/>
  <c r="BK140"/>
  <c r="J181"/>
  <c r="J172"/>
  <c r="BK161"/>
  <c r="J147"/>
  <c r="BK137"/>
  <c r="BK133"/>
  <c r="J176"/>
  <c r="BK172"/>
  <c r="BK166"/>
  <c r="BK159"/>
  <c r="J155"/>
  <c r="BK145"/>
  <c r="BK132"/>
  <c r="BK176"/>
  <c r="BK167"/>
  <c r="J156"/>
  <c r="BK144"/>
  <c r="J139"/>
  <c i="13" r="J141"/>
  <c r="J130"/>
  <c r="J125"/>
  <c r="BK133"/>
  <c r="J127"/>
  <c r="J138"/>
  <c r="J134"/>
  <c r="BK127"/>
  <c r="BK138"/>
  <c r="BK125"/>
  <c i="14" r="J406"/>
  <c r="J373"/>
  <c r="BK362"/>
  <c r="BK344"/>
  <c r="J332"/>
  <c r="BK318"/>
  <c r="J307"/>
  <c r="J303"/>
  <c r="BK281"/>
  <c r="J270"/>
  <c r="BK256"/>
  <c r="J243"/>
  <c r="BK230"/>
  <c r="BK225"/>
  <c r="J204"/>
  <c r="J187"/>
  <c r="J170"/>
  <c r="BK155"/>
  <c r="BK146"/>
  <c r="J413"/>
  <c r="J381"/>
  <c r="J370"/>
  <c r="J359"/>
  <c r="J340"/>
  <c r="BK332"/>
  <c r="BK324"/>
  <c r="BK307"/>
  <c r="J297"/>
  <c r="J256"/>
  <c r="BK226"/>
  <c r="J219"/>
  <c r="J439"/>
  <c r="J435"/>
  <c r="BK416"/>
  <c r="BK406"/>
  <c r="J387"/>
  <c r="BK361"/>
  <c r="J346"/>
  <c r="BK328"/>
  <c r="BK321"/>
  <c r="BK308"/>
  <c r="J285"/>
  <c r="BK270"/>
  <c r="BK260"/>
  <c r="BK242"/>
  <c r="BK221"/>
  <c r="J212"/>
  <c r="BK189"/>
  <c r="BK180"/>
  <c r="BK170"/>
  <c r="BK150"/>
  <c r="J430"/>
  <c r="J410"/>
  <c r="J385"/>
  <c r="J352"/>
  <c r="BK322"/>
  <c r="BK311"/>
  <c r="BK305"/>
  <c r="BK294"/>
  <c r="J260"/>
  <c r="BK234"/>
  <c r="J224"/>
  <c r="J208"/>
  <c r="BK191"/>
  <c r="BK156"/>
  <c r="J148"/>
  <c i="15" r="BK330"/>
  <c r="BK323"/>
  <c r="BK312"/>
  <c r="BK306"/>
  <c r="J292"/>
  <c r="BK281"/>
  <c r="BK276"/>
  <c r="J271"/>
  <c r="J264"/>
  <c r="J260"/>
  <c r="BK254"/>
  <c r="BK243"/>
  <c r="BK235"/>
  <c r="BK224"/>
  <c r="J216"/>
  <c r="BK208"/>
  <c r="BK204"/>
  <c r="J200"/>
  <c r="BK189"/>
  <c r="BK178"/>
  <c r="BK172"/>
  <c r="BK164"/>
  <c r="J156"/>
  <c r="J141"/>
  <c r="J331"/>
  <c r="BK325"/>
  <c r="J319"/>
  <c r="J299"/>
  <c r="BK298"/>
  <c r="J295"/>
  <c r="BK290"/>
  <c r="BK282"/>
  <c r="J276"/>
  <c r="BK264"/>
  <c r="BK253"/>
  <c r="BK250"/>
  <c r="BK231"/>
  <c r="J225"/>
  <c r="J220"/>
  <c r="BK214"/>
  <c r="BK209"/>
  <c r="J199"/>
  <c r="J193"/>
  <c r="J189"/>
  <c r="J183"/>
  <c r="J168"/>
  <c r="BK151"/>
  <c r="J146"/>
  <c r="J334"/>
  <c r="J328"/>
  <c r="J321"/>
  <c r="BK317"/>
  <c r="J309"/>
  <c r="J304"/>
  <c r="BK294"/>
  <c r="J277"/>
  <c r="BK270"/>
  <c r="J258"/>
  <c r="BK249"/>
  <c r="J235"/>
  <c r="J226"/>
  <c r="J218"/>
  <c r="J207"/>
  <c r="J198"/>
  <c r="J195"/>
  <c r="BK184"/>
  <c r="BK177"/>
  <c r="BK166"/>
  <c r="BK158"/>
  <c r="BK145"/>
  <c r="J137"/>
  <c r="BK328"/>
  <c r="J312"/>
  <c r="J306"/>
  <c r="J301"/>
  <c r="J291"/>
  <c r="BK287"/>
  <c r="BK275"/>
  <c r="J268"/>
  <c r="J262"/>
  <c r="J240"/>
  <c r="BK229"/>
  <c r="J222"/>
  <c r="J214"/>
  <c r="BK205"/>
  <c r="BK193"/>
  <c r="BK185"/>
  <c r="J180"/>
  <c r="BK173"/>
  <c r="J167"/>
  <c r="J159"/>
  <c r="BK149"/>
  <c r="J138"/>
  <c i="16" r="BK172"/>
  <c r="J167"/>
  <c r="BK162"/>
  <c r="BK155"/>
  <c r="J142"/>
  <c r="BK133"/>
  <c r="BK164"/>
  <c r="J156"/>
  <c r="BK148"/>
  <c r="J144"/>
  <c r="BK135"/>
  <c r="BK170"/>
  <c r="J158"/>
  <c r="J148"/>
  <c r="BK131"/>
  <c r="J168"/>
  <c r="J150"/>
  <c r="J140"/>
  <c r="J133"/>
  <c i="17" r="BK290"/>
  <c r="J288"/>
  <c r="BK274"/>
  <c r="J269"/>
  <c r="BK253"/>
  <c r="J248"/>
  <c r="BK234"/>
  <c r="BK226"/>
  <c r="J215"/>
  <c r="BK206"/>
  <c r="BK196"/>
  <c r="BK190"/>
  <c r="J185"/>
  <c r="BK171"/>
  <c r="J157"/>
  <c r="BK152"/>
  <c r="BK144"/>
  <c r="J279"/>
  <c r="BK270"/>
  <c r="BK266"/>
  <c r="J262"/>
  <c r="BK254"/>
  <c r="J246"/>
  <c r="BK239"/>
  <c r="BK228"/>
  <c r="J224"/>
  <c r="BK210"/>
  <c r="BK199"/>
  <c r="BK186"/>
  <c r="BK179"/>
  <c r="J167"/>
  <c r="J162"/>
  <c r="BK150"/>
  <c r="BK284"/>
  <c r="J266"/>
  <c r="J256"/>
  <c r="J245"/>
  <c r="J239"/>
  <c r="J230"/>
  <c r="J223"/>
  <c r="BK219"/>
  <c r="BK216"/>
  <c r="J209"/>
  <c r="BK204"/>
  <c r="J196"/>
  <c r="J188"/>
  <c r="BK178"/>
  <c r="J174"/>
  <c r="BK163"/>
  <c r="J161"/>
  <c r="J154"/>
  <c r="J148"/>
  <c r="BK283"/>
  <c r="BK271"/>
  <c r="J261"/>
  <c r="J257"/>
  <c r="BK247"/>
  <c r="J242"/>
  <c r="BK237"/>
  <c r="J234"/>
  <c r="J229"/>
  <c r="BK213"/>
  <c r="J199"/>
  <c r="J187"/>
  <c r="BK176"/>
  <c r="J170"/>
  <c r="J165"/>
  <c r="BK151"/>
  <c i="2" l="1" r="P126"/>
  <c r="P125"/>
  <c r="P124"/>
  <c i="1" r="AU96"/>
  <c i="3" r="R156"/>
  <c r="R477"/>
  <c r="P502"/>
  <c r="P484"/>
  <c r="R508"/>
  <c r="T557"/>
  <c r="R564"/>
  <c r="P576"/>
  <c r="P585"/>
  <c i="4" r="BK148"/>
  <c r="J148"/>
  <c r="J100"/>
  <c r="R247"/>
  <c r="T449"/>
  <c r="R634"/>
  <c r="T767"/>
  <c r="BK978"/>
  <c r="J978"/>
  <c r="J105"/>
  <c r="BK1055"/>
  <c r="J1055"/>
  <c r="J106"/>
  <c r="R1065"/>
  <c r="BK1157"/>
  <c r="J1157"/>
  <c r="J110"/>
  <c r="BK1207"/>
  <c r="J1207"/>
  <c r="J111"/>
  <c r="R1251"/>
  <c r="P1298"/>
  <c r="T1382"/>
  <c r="P1414"/>
  <c r="P1452"/>
  <c r="BK1680"/>
  <c r="J1680"/>
  <c r="J117"/>
  <c r="P1694"/>
  <c r="R1814"/>
  <c r="R1881"/>
  <c r="R1891"/>
  <c r="P1934"/>
  <c r="P2119"/>
  <c r="T2133"/>
  <c i="5" r="R125"/>
  <c r="P187"/>
  <c r="P196"/>
  <c r="BK205"/>
  <c r="J205"/>
  <c r="J102"/>
  <c i="6" r="P130"/>
  <c r="R130"/>
  <c r="BK151"/>
  <c r="J151"/>
  <c r="J102"/>
  <c r="T151"/>
  <c r="R200"/>
  <c r="P261"/>
  <c r="BK269"/>
  <c r="J269"/>
  <c r="J105"/>
  <c r="P269"/>
  <c i="7" r="P133"/>
  <c r="R154"/>
  <c r="T177"/>
  <c r="T256"/>
  <c r="BK271"/>
  <c r="J271"/>
  <c r="J105"/>
  <c r="T324"/>
  <c r="T353"/>
  <c r="BK367"/>
  <c r="J367"/>
  <c r="J108"/>
  <c i="8" r="R131"/>
  <c r="BK157"/>
  <c r="J157"/>
  <c r="J101"/>
  <c r="R181"/>
  <c r="P219"/>
  <c r="BK252"/>
  <c r="J252"/>
  <c r="J104"/>
  <c r="R257"/>
  <c r="R260"/>
  <c r="R268"/>
  <c i="9" r="P141"/>
  <c r="P200"/>
  <c r="P221"/>
  <c r="T254"/>
  <c r="T275"/>
  <c r="R284"/>
  <c r="T295"/>
  <c r="BK318"/>
  <c r="J318"/>
  <c r="J107"/>
  <c r="T339"/>
  <c r="T362"/>
  <c r="R399"/>
  <c r="T412"/>
  <c r="R426"/>
  <c r="P443"/>
  <c r="R456"/>
  <c r="T469"/>
  <c r="T482"/>
  <c i="10" r="P129"/>
  <c r="T140"/>
  <c r="BK185"/>
  <c r="J185"/>
  <c r="J101"/>
  <c r="R247"/>
  <c r="P268"/>
  <c r="T293"/>
  <c r="P302"/>
  <c i="11" r="R130"/>
  <c r="R136"/>
  <c r="BK141"/>
  <c r="J141"/>
  <c r="J101"/>
  <c r="R146"/>
  <c r="P156"/>
  <c r="T184"/>
  <c r="T193"/>
  <c r="P201"/>
  <c r="P207"/>
  <c i="12" r="P130"/>
  <c r="P127"/>
  <c i="1" r="AU107"/>
  <c i="12" r="BK141"/>
  <c r="J141"/>
  <c r="J101"/>
  <c r="BK151"/>
  <c r="J151"/>
  <c r="J102"/>
  <c r="BK157"/>
  <c r="J157"/>
  <c r="J103"/>
  <c r="BK160"/>
  <c r="J160"/>
  <c r="J104"/>
  <c r="P163"/>
  <c i="13" r="P123"/>
  <c r="R140"/>
  <c i="14" r="BK140"/>
  <c r="J140"/>
  <c r="J100"/>
  <c r="BK186"/>
  <c r="J186"/>
  <c r="J101"/>
  <c r="P207"/>
  <c r="R247"/>
  <c r="R255"/>
  <c r="P293"/>
  <c r="T299"/>
  <c r="P314"/>
  <c r="P363"/>
  <c r="T372"/>
  <c r="R380"/>
  <c r="P386"/>
  <c r="BK407"/>
  <c r="J407"/>
  <c r="J114"/>
  <c r="P414"/>
  <c i="15" r="P135"/>
  <c r="BK143"/>
  <c r="J143"/>
  <c r="J101"/>
  <c r="P153"/>
  <c r="R162"/>
  <c r="P233"/>
  <c r="BK247"/>
  <c r="J247"/>
  <c r="J109"/>
  <c r="R256"/>
  <c i="16" r="P129"/>
  <c r="T132"/>
  <c r="T147"/>
  <c r="T151"/>
  <c r="R154"/>
  <c r="BK157"/>
  <c r="J157"/>
  <c r="J105"/>
  <c i="17" r="BK145"/>
  <c r="J145"/>
  <c r="J101"/>
  <c r="P145"/>
  <c r="P142"/>
  <c r="BK158"/>
  <c r="J158"/>
  <c r="J102"/>
  <c r="BK164"/>
  <c r="J164"/>
  <c r="J103"/>
  <c r="BK172"/>
  <c r="J172"/>
  <c r="J104"/>
  <c r="T172"/>
  <c r="R182"/>
  <c r="R192"/>
  <c i="2" r="BK126"/>
  <c i="3" r="R137"/>
  <c r="R136"/>
  <c r="P156"/>
  <c r="BK477"/>
  <c r="J477"/>
  <c r="J102"/>
  <c r="BK502"/>
  <c r="J502"/>
  <c r="J106"/>
  <c r="T508"/>
  <c r="R557"/>
  <c r="P564"/>
  <c r="R576"/>
  <c r="BK585"/>
  <c r="J585"/>
  <c r="J113"/>
  <c i="4" r="P148"/>
  <c r="T247"/>
  <c r="BK449"/>
  <c r="J449"/>
  <c r="J102"/>
  <c r="T634"/>
  <c r="BK767"/>
  <c r="J767"/>
  <c r="J104"/>
  <c r="R978"/>
  <c r="P1055"/>
  <c r="T1065"/>
  <c r="P1157"/>
  <c r="P1207"/>
  <c r="BK1251"/>
  <c r="J1251"/>
  <c r="J112"/>
  <c r="R1298"/>
  <c r="P1382"/>
  <c r="BK1414"/>
  <c r="J1414"/>
  <c r="J115"/>
  <c r="R1452"/>
  <c r="R1680"/>
  <c r="T1694"/>
  <c r="P1814"/>
  <c r="P1881"/>
  <c r="T1891"/>
  <c r="R1934"/>
  <c r="R2119"/>
  <c r="P2133"/>
  <c i="5" r="P125"/>
  <c r="T187"/>
  <c r="R196"/>
  <c r="T205"/>
  <c i="7" r="BK133"/>
  <c r="BK154"/>
  <c r="J154"/>
  <c r="J102"/>
  <c r="P177"/>
  <c r="BK256"/>
  <c r="J256"/>
  <c r="J104"/>
  <c r="T271"/>
  <c r="R324"/>
  <c r="P353"/>
  <c r="T367"/>
  <c i="8" r="BK131"/>
  <c r="J131"/>
  <c r="J99"/>
  <c r="BK150"/>
  <c r="J150"/>
  <c r="J100"/>
  <c r="R150"/>
  <c r="R157"/>
  <c r="BK181"/>
  <c r="J181"/>
  <c r="J102"/>
  <c r="R219"/>
  <c r="R252"/>
  <c r="P257"/>
  <c r="P260"/>
  <c r="T268"/>
  <c i="9" r="T141"/>
  <c r="T200"/>
  <c r="BK221"/>
  <c r="J221"/>
  <c r="J102"/>
  <c r="BK254"/>
  <c r="J254"/>
  <c r="J103"/>
  <c r="R275"/>
  <c r="P284"/>
  <c r="BK295"/>
  <c r="J295"/>
  <c r="J106"/>
  <c r="R318"/>
  <c r="R339"/>
  <c r="BK362"/>
  <c r="J362"/>
  <c r="J109"/>
  <c r="T399"/>
  <c r="R412"/>
  <c r="T426"/>
  <c r="BK443"/>
  <c r="J443"/>
  <c r="J114"/>
  <c r="P456"/>
  <c r="P469"/>
  <c r="BK482"/>
  <c r="J482"/>
  <c r="J117"/>
  <c i="10" r="T129"/>
  <c r="R140"/>
  <c r="P185"/>
  <c r="BK247"/>
  <c r="J247"/>
  <c r="J102"/>
  <c r="T268"/>
  <c r="BK302"/>
  <c r="J302"/>
  <c r="J106"/>
  <c i="11" r="T130"/>
  <c r="T136"/>
  <c r="R141"/>
  <c r="P146"/>
  <c r="T156"/>
  <c r="P184"/>
  <c r="R193"/>
  <c r="R201"/>
  <c r="R207"/>
  <c i="12" r="R130"/>
  <c r="R127"/>
  <c r="R141"/>
  <c r="P151"/>
  <c r="R157"/>
  <c r="R160"/>
  <c r="T163"/>
  <c i="13" r="BK123"/>
  <c r="J123"/>
  <c r="J99"/>
  <c r="T140"/>
  <c i="14" r="P140"/>
  <c r="T186"/>
  <c r="R207"/>
  <c r="BK247"/>
  <c r="J247"/>
  <c r="J103"/>
  <c r="BK255"/>
  <c r="J255"/>
  <c r="J104"/>
  <c r="BK293"/>
  <c r="J293"/>
  <c r="J105"/>
  <c r="P299"/>
  <c r="R314"/>
  <c r="R363"/>
  <c r="P372"/>
  <c r="BK380"/>
  <c r="J380"/>
  <c r="J112"/>
  <c r="T386"/>
  <c r="P407"/>
  <c r="BK414"/>
  <c r="J414"/>
  <c r="J115"/>
  <c i="15" r="BK135"/>
  <c r="J135"/>
  <c r="J100"/>
  <c r="R143"/>
  <c r="T153"/>
  <c r="BK162"/>
  <c r="J162"/>
  <c r="J105"/>
  <c r="T233"/>
  <c r="P247"/>
  <c r="T256"/>
  <c i="16" r="T129"/>
  <c r="R132"/>
  <c r="P147"/>
  <c r="P151"/>
  <c r="T154"/>
  <c r="T157"/>
  <c i="17" r="T145"/>
  <c r="T142"/>
  <c r="T158"/>
  <c r="P164"/>
  <c r="T164"/>
  <c r="R172"/>
  <c r="P182"/>
  <c r="BK192"/>
  <c r="J192"/>
  <c r="J106"/>
  <c r="P192"/>
  <c r="BK202"/>
  <c r="J202"/>
  <c r="J107"/>
  <c r="P202"/>
  <c r="T202"/>
  <c r="R207"/>
  <c r="BK212"/>
  <c r="J212"/>
  <c r="J109"/>
  <c r="R212"/>
  <c r="BK220"/>
  <c r="J220"/>
  <c r="J110"/>
  <c r="R220"/>
  <c r="BK250"/>
  <c r="J250"/>
  <c r="J111"/>
  <c r="P250"/>
  <c r="T250"/>
  <c r="R255"/>
  <c r="BK264"/>
  <c r="J264"/>
  <c r="J113"/>
  <c r="R264"/>
  <c r="BK272"/>
  <c r="J272"/>
  <c r="J114"/>
  <c r="R272"/>
  <c r="P276"/>
  <c r="T276"/>
  <c r="P281"/>
  <c i="2" r="T126"/>
  <c r="T125"/>
  <c r="T124"/>
  <c i="3" r="BK137"/>
  <c r="J137"/>
  <c r="J100"/>
  <c r="P137"/>
  <c r="T137"/>
  <c r="BK156"/>
  <c r="J156"/>
  <c r="J101"/>
  <c r="P477"/>
  <c r="T502"/>
  <c r="T484"/>
  <c r="BK508"/>
  <c r="J508"/>
  <c r="J107"/>
  <c r="P557"/>
  <c r="T564"/>
  <c r="T576"/>
  <c r="R585"/>
  <c i="4" r="R148"/>
  <c r="P247"/>
  <c r="P449"/>
  <c r="BK634"/>
  <c r="J634"/>
  <c r="J103"/>
  <c r="P767"/>
  <c r="P978"/>
  <c r="R1055"/>
  <c r="BK1065"/>
  <c r="J1065"/>
  <c r="J109"/>
  <c r="R1157"/>
  <c r="R1207"/>
  <c r="P1251"/>
  <c r="T1298"/>
  <c r="BK1382"/>
  <c r="J1382"/>
  <c r="J114"/>
  <c r="T1414"/>
  <c r="BK1452"/>
  <c r="J1452"/>
  <c r="J116"/>
  <c r="P1680"/>
  <c r="R1694"/>
  <c r="T1814"/>
  <c r="T1881"/>
  <c r="BK1891"/>
  <c r="J1891"/>
  <c r="J121"/>
  <c r="T1934"/>
  <c r="T2119"/>
  <c r="BK2133"/>
  <c r="J2133"/>
  <c r="J124"/>
  <c i="5" r="BK125"/>
  <c r="J125"/>
  <c r="J99"/>
  <c r="BK187"/>
  <c r="J187"/>
  <c r="J100"/>
  <c r="BK196"/>
  <c r="J196"/>
  <c r="J101"/>
  <c r="P205"/>
  <c i="6" r="BK130"/>
  <c r="J130"/>
  <c r="J101"/>
  <c r="T130"/>
  <c r="P151"/>
  <c r="BK200"/>
  <c r="J200"/>
  <c r="J103"/>
  <c r="T200"/>
  <c r="T261"/>
  <c r="R269"/>
  <c i="7" r="R133"/>
  <c r="P154"/>
  <c r="BK177"/>
  <c r="J177"/>
  <c r="J103"/>
  <c r="R256"/>
  <c r="R271"/>
  <c r="BK324"/>
  <c r="J324"/>
  <c r="J106"/>
  <c r="BK353"/>
  <c r="J353"/>
  <c r="J107"/>
  <c r="P367"/>
  <c i="8" r="P131"/>
  <c r="P150"/>
  <c r="T150"/>
  <c r="T157"/>
  <c r="T181"/>
  <c r="T219"/>
  <c r="T252"/>
  <c r="T257"/>
  <c r="T260"/>
  <c r="P268"/>
  <c i="9" r="BK141"/>
  <c r="BK200"/>
  <c r="J200"/>
  <c r="J101"/>
  <c r="R221"/>
  <c r="P254"/>
  <c r="P275"/>
  <c r="T284"/>
  <c r="P295"/>
  <c r="T318"/>
  <c r="P339"/>
  <c r="R362"/>
  <c r="P399"/>
  <c r="BK412"/>
  <c r="J412"/>
  <c r="J111"/>
  <c r="P426"/>
  <c r="R443"/>
  <c r="T456"/>
  <c r="BK469"/>
  <c r="J469"/>
  <c r="J116"/>
  <c r="R482"/>
  <c i="10" r="BK129"/>
  <c r="J129"/>
  <c r="J99"/>
  <c r="P140"/>
  <c r="R185"/>
  <c r="T247"/>
  <c r="R268"/>
  <c r="P293"/>
  <c r="T302"/>
  <c i="11" r="BK130"/>
  <c r="J130"/>
  <c r="J99"/>
  <c r="P136"/>
  <c r="P141"/>
  <c r="BK146"/>
  <c r="J146"/>
  <c r="J102"/>
  <c r="BK156"/>
  <c r="J156"/>
  <c r="J103"/>
  <c r="BK184"/>
  <c r="J184"/>
  <c r="J104"/>
  <c r="BK193"/>
  <c r="J193"/>
  <c r="J105"/>
  <c r="T201"/>
  <c r="T207"/>
  <c i="12" r="T130"/>
  <c r="T127"/>
  <c r="T141"/>
  <c r="T151"/>
  <c r="P157"/>
  <c r="P160"/>
  <c r="BK163"/>
  <c r="J163"/>
  <c r="J105"/>
  <c i="13" r="R123"/>
  <c r="R122"/>
  <c r="BK140"/>
  <c r="J140"/>
  <c r="J100"/>
  <c i="14" r="T140"/>
  <c r="R186"/>
  <c r="T207"/>
  <c r="T247"/>
  <c r="P255"/>
  <c r="R293"/>
  <c r="BK299"/>
  <c r="J299"/>
  <c r="J106"/>
  <c r="BK314"/>
  <c r="J314"/>
  <c r="J107"/>
  <c r="BK363"/>
  <c r="J363"/>
  <c r="J108"/>
  <c r="R372"/>
  <c r="P380"/>
  <c r="R386"/>
  <c r="T407"/>
  <c r="T414"/>
  <c i="15" r="R135"/>
  <c r="R134"/>
  <c r="P143"/>
  <c r="R153"/>
  <c r="P162"/>
  <c r="R233"/>
  <c r="R247"/>
  <c r="R246"/>
  <c r="P256"/>
  <c i="16" r="BK129"/>
  <c r="J129"/>
  <c r="J100"/>
  <c r="BK132"/>
  <c r="J132"/>
  <c r="J101"/>
  <c r="BK147"/>
  <c r="J147"/>
  <c r="J102"/>
  <c r="BK151"/>
  <c r="J151"/>
  <c r="J103"/>
  <c r="BK154"/>
  <c r="J154"/>
  <c r="J104"/>
  <c r="P157"/>
  <c i="17" r="P172"/>
  <c r="BK182"/>
  <c r="J182"/>
  <c r="J105"/>
  <c r="T182"/>
  <c r="T192"/>
  <c r="R202"/>
  <c r="BK207"/>
  <c r="J207"/>
  <c r="J108"/>
  <c r="P207"/>
  <c r="T207"/>
  <c r="P212"/>
  <c r="T212"/>
  <c r="P220"/>
  <c r="T220"/>
  <c r="R250"/>
  <c r="BK255"/>
  <c r="J255"/>
  <c r="J112"/>
  <c r="P255"/>
  <c r="T255"/>
  <c r="P264"/>
  <c r="T264"/>
  <c r="P272"/>
  <c r="T272"/>
  <c r="BK276"/>
  <c r="J276"/>
  <c r="J116"/>
  <c r="R276"/>
  <c r="R275"/>
  <c r="BK281"/>
  <c r="J281"/>
  <c r="J117"/>
  <c r="R281"/>
  <c i="2" r="R126"/>
  <c r="R125"/>
  <c r="R124"/>
  <c i="3" r="T156"/>
  <c r="T477"/>
  <c r="R502"/>
  <c r="R484"/>
  <c r="P508"/>
  <c r="BK557"/>
  <c r="J557"/>
  <c r="J109"/>
  <c r="BK564"/>
  <c r="J564"/>
  <c r="J110"/>
  <c r="BK576"/>
  <c r="J576"/>
  <c r="J111"/>
  <c r="T585"/>
  <c i="4" r="T148"/>
  <c r="BK247"/>
  <c r="J247"/>
  <c r="J101"/>
  <c r="R449"/>
  <c r="P634"/>
  <c r="R767"/>
  <c r="T978"/>
  <c r="T1055"/>
  <c r="P1065"/>
  <c r="T1157"/>
  <c r="T1207"/>
  <c r="T1251"/>
  <c r="BK1298"/>
  <c r="J1298"/>
  <c r="J113"/>
  <c r="R1382"/>
  <c r="R1414"/>
  <c r="T1452"/>
  <c r="T1680"/>
  <c r="BK1694"/>
  <c r="J1694"/>
  <c r="J118"/>
  <c r="BK1814"/>
  <c r="J1814"/>
  <c r="J119"/>
  <c r="BK1881"/>
  <c r="J1881"/>
  <c r="J120"/>
  <c r="P1891"/>
  <c r="BK1934"/>
  <c r="J1934"/>
  <c r="J122"/>
  <c r="BK2119"/>
  <c r="J2119"/>
  <c r="J123"/>
  <c r="R2133"/>
  <c i="5" r="T125"/>
  <c r="T124"/>
  <c r="R187"/>
  <c r="T196"/>
  <c r="R205"/>
  <c i="6" r="R151"/>
  <c r="P200"/>
  <c r="BK261"/>
  <c r="J261"/>
  <c r="J104"/>
  <c r="R261"/>
  <c r="T269"/>
  <c i="7" r="T133"/>
  <c r="T132"/>
  <c r="T154"/>
  <c r="R177"/>
  <c r="P256"/>
  <c r="P271"/>
  <c r="P324"/>
  <c r="R353"/>
  <c r="R367"/>
  <c i="8" r="T131"/>
  <c r="T130"/>
  <c r="P157"/>
  <c r="P181"/>
  <c r="BK219"/>
  <c r="J219"/>
  <c r="J103"/>
  <c r="P252"/>
  <c r="BK257"/>
  <c r="J257"/>
  <c r="J105"/>
  <c r="BK260"/>
  <c r="J260"/>
  <c r="J106"/>
  <c r="BK268"/>
  <c r="J268"/>
  <c r="J107"/>
  <c i="9" r="R141"/>
  <c r="R200"/>
  <c r="T221"/>
  <c r="R254"/>
  <c r="BK275"/>
  <c r="J275"/>
  <c r="J104"/>
  <c r="BK284"/>
  <c r="J284"/>
  <c r="J105"/>
  <c r="R295"/>
  <c r="P318"/>
  <c r="BK339"/>
  <c r="J339"/>
  <c r="J108"/>
  <c r="P362"/>
  <c r="BK399"/>
  <c r="J399"/>
  <c r="J110"/>
  <c r="P412"/>
  <c r="BK426"/>
  <c r="J426"/>
  <c r="J113"/>
  <c r="T443"/>
  <c r="BK456"/>
  <c r="J456"/>
  <c r="J115"/>
  <c r="R469"/>
  <c r="P482"/>
  <c i="10" r="R129"/>
  <c r="BK140"/>
  <c r="J140"/>
  <c r="J100"/>
  <c r="T185"/>
  <c r="P247"/>
  <c r="BK268"/>
  <c r="J268"/>
  <c r="J103"/>
  <c r="BK293"/>
  <c r="J293"/>
  <c r="J105"/>
  <c r="R293"/>
  <c r="R302"/>
  <c i="11" r="P130"/>
  <c r="P129"/>
  <c i="1" r="AU106"/>
  <c i="11" r="BK136"/>
  <c r="J136"/>
  <c r="J100"/>
  <c r="T141"/>
  <c r="T146"/>
  <c r="R156"/>
  <c r="R184"/>
  <c r="P193"/>
  <c r="BK201"/>
  <c r="J201"/>
  <c r="J106"/>
  <c r="BK207"/>
  <c r="J207"/>
  <c r="J107"/>
  <c i="12" r="BK130"/>
  <c r="J130"/>
  <c r="J100"/>
  <c r="P141"/>
  <c r="R151"/>
  <c r="T157"/>
  <c r="T160"/>
  <c r="R163"/>
  <c i="13" r="T123"/>
  <c r="T122"/>
  <c r="P140"/>
  <c i="14" r="R140"/>
  <c r="P186"/>
  <c r="BK207"/>
  <c r="J207"/>
  <c r="J102"/>
  <c r="P247"/>
  <c r="T255"/>
  <c r="T293"/>
  <c r="R299"/>
  <c r="T314"/>
  <c r="T363"/>
  <c r="BK372"/>
  <c r="J372"/>
  <c r="J111"/>
  <c r="T380"/>
  <c r="BK386"/>
  <c r="J386"/>
  <c r="J113"/>
  <c r="R407"/>
  <c r="R414"/>
  <c i="15" r="T135"/>
  <c r="T143"/>
  <c r="BK153"/>
  <c r="J153"/>
  <c r="J104"/>
  <c r="T162"/>
  <c r="BK233"/>
  <c r="J233"/>
  <c r="J106"/>
  <c r="T247"/>
  <c r="T246"/>
  <c r="BK256"/>
  <c r="J256"/>
  <c r="J110"/>
  <c i="16" r="R129"/>
  <c r="P132"/>
  <c r="R147"/>
  <c r="R151"/>
  <c r="P154"/>
  <c r="R157"/>
  <c i="17" r="R145"/>
  <c r="R142"/>
  <c r="R141"/>
  <c r="P158"/>
  <c r="R158"/>
  <c r="R164"/>
  <c r="T281"/>
  <c i="2" r="BK135"/>
  <c r="J135"/>
  <c r="J102"/>
  <c i="4" r="BK1062"/>
  <c r="J1062"/>
  <c r="J107"/>
  <c i="10" r="BK291"/>
  <c r="J291"/>
  <c r="J104"/>
  <c i="12" r="BK128"/>
  <c r="J128"/>
  <c r="J99"/>
  <c i="15" r="BK150"/>
  <c r="J150"/>
  <c r="J102"/>
  <c i="2" r="BK132"/>
  <c r="J132"/>
  <c r="J101"/>
  <c i="3" r="BK485"/>
  <c r="J485"/>
  <c r="J104"/>
  <c r="BK493"/>
  <c r="J493"/>
  <c r="J105"/>
  <c r="BK543"/>
  <c r="J543"/>
  <c r="J108"/>
  <c i="14" r="BK369"/>
  <c r="J369"/>
  <c r="J109"/>
  <c i="8" r="BK273"/>
  <c r="J273"/>
  <c r="J108"/>
  <c i="14" r="BK438"/>
  <c r="J438"/>
  <c r="J116"/>
  <c i="15" r="BK335"/>
  <c r="J335"/>
  <c r="J111"/>
  <c i="3" r="BK582"/>
  <c r="J582"/>
  <c r="J112"/>
  <c i="14" r="F94"/>
  <c i="15" r="BK244"/>
  <c r="J244"/>
  <c r="J107"/>
  <c i="17" r="BK143"/>
  <c r="J143"/>
  <c r="J100"/>
  <c r="BK287"/>
  <c r="J287"/>
  <c r="J118"/>
  <c r="BK289"/>
  <c r="J289"/>
  <c r="J119"/>
  <c r="E85"/>
  <c r="J94"/>
  <c r="BE144"/>
  <c r="BE146"/>
  <c r="BE147"/>
  <c r="BE154"/>
  <c r="BE156"/>
  <c r="BE159"/>
  <c r="BE162"/>
  <c r="BE183"/>
  <c r="BE190"/>
  <c r="BE191"/>
  <c r="BE193"/>
  <c r="BE194"/>
  <c r="BE199"/>
  <c r="BE206"/>
  <c r="BE208"/>
  <c r="BE209"/>
  <c r="BE210"/>
  <c r="BE214"/>
  <c r="BE215"/>
  <c r="BE216"/>
  <c r="BE219"/>
  <c r="BE221"/>
  <c r="BE224"/>
  <c r="BE227"/>
  <c r="BE234"/>
  <c r="BE235"/>
  <c r="BE238"/>
  <c r="BE243"/>
  <c r="BE251"/>
  <c r="BE252"/>
  <c r="BE265"/>
  <c r="BE267"/>
  <c r="BE268"/>
  <c r="BE279"/>
  <c r="J93"/>
  <c r="F138"/>
  <c r="BE152"/>
  <c r="BE153"/>
  <c r="BE155"/>
  <c r="BE166"/>
  <c r="BE170"/>
  <c r="BE184"/>
  <c r="BE185"/>
  <c r="BE186"/>
  <c r="BE189"/>
  <c r="BE196"/>
  <c r="BE201"/>
  <c r="BE203"/>
  <c r="BE223"/>
  <c r="BE225"/>
  <c r="BE226"/>
  <c r="BE232"/>
  <c r="BE233"/>
  <c r="BE237"/>
  <c r="BE241"/>
  <c r="BE246"/>
  <c r="BE247"/>
  <c r="BE253"/>
  <c r="BE261"/>
  <c r="BE262"/>
  <c r="BE269"/>
  <c r="BE271"/>
  <c r="BE273"/>
  <c r="BE278"/>
  <c r="BE280"/>
  <c r="BE148"/>
  <c r="BE151"/>
  <c r="BE157"/>
  <c r="BE169"/>
  <c r="BE171"/>
  <c r="BE173"/>
  <c r="BE176"/>
  <c r="BE177"/>
  <c r="BE181"/>
  <c r="BE187"/>
  <c r="BE188"/>
  <c r="BE204"/>
  <c r="BE205"/>
  <c r="BE211"/>
  <c r="BE213"/>
  <c r="BE229"/>
  <c r="BE230"/>
  <c r="BE240"/>
  <c r="BE248"/>
  <c r="BE249"/>
  <c r="BE256"/>
  <c r="BE257"/>
  <c r="BE274"/>
  <c r="BE285"/>
  <c r="J91"/>
  <c r="BE149"/>
  <c r="BE150"/>
  <c r="BE160"/>
  <c r="BE161"/>
  <c r="BE163"/>
  <c r="BE165"/>
  <c r="BE167"/>
  <c r="BE168"/>
  <c r="BE174"/>
  <c r="BE175"/>
  <c r="BE178"/>
  <c r="BE179"/>
  <c r="BE180"/>
  <c r="BE195"/>
  <c r="BE197"/>
  <c r="BE198"/>
  <c r="BE200"/>
  <c r="BE217"/>
  <c r="BE218"/>
  <c r="BE222"/>
  <c r="BE228"/>
  <c r="BE231"/>
  <c r="BE236"/>
  <c r="BE239"/>
  <c r="BE242"/>
  <c r="BE244"/>
  <c r="BE245"/>
  <c r="BE254"/>
  <c r="BE258"/>
  <c r="BE259"/>
  <c r="BE260"/>
  <c r="BE263"/>
  <c r="BE266"/>
  <c r="BE270"/>
  <c r="BE277"/>
  <c r="BE282"/>
  <c r="BE283"/>
  <c r="BE284"/>
  <c r="BE286"/>
  <c r="BE288"/>
  <c r="BE290"/>
  <c i="15" r="BK152"/>
  <c r="J152"/>
  <c r="J103"/>
  <c i="16" r="J124"/>
  <c r="BE136"/>
  <c r="BE138"/>
  <c r="BE146"/>
  <c r="BE148"/>
  <c r="BE156"/>
  <c r="BE158"/>
  <c r="BE159"/>
  <c r="BE160"/>
  <c r="BE166"/>
  <c r="BE170"/>
  <c r="F94"/>
  <c r="J121"/>
  <c r="BE137"/>
  <c r="BE139"/>
  <c r="BE140"/>
  <c r="BE141"/>
  <c r="BE153"/>
  <c r="BE161"/>
  <c r="BE163"/>
  <c r="BE164"/>
  <c r="BE167"/>
  <c r="BE168"/>
  <c r="BE169"/>
  <c r="E85"/>
  <c r="J93"/>
  <c r="BE131"/>
  <c r="BE133"/>
  <c r="BE150"/>
  <c r="BE152"/>
  <c r="BE162"/>
  <c r="BE165"/>
  <c r="BE171"/>
  <c r="BE130"/>
  <c r="BE134"/>
  <c r="BE135"/>
  <c r="BE142"/>
  <c r="BE143"/>
  <c r="BE144"/>
  <c r="BE145"/>
  <c r="BE149"/>
  <c r="BE155"/>
  <c r="BE172"/>
  <c i="15" r="E85"/>
  <c r="F94"/>
  <c r="BE138"/>
  <c r="BE142"/>
  <c r="BE144"/>
  <c r="BE155"/>
  <c r="BE175"/>
  <c r="BE176"/>
  <c r="BE177"/>
  <c r="BE188"/>
  <c r="BE190"/>
  <c r="BE199"/>
  <c r="BE201"/>
  <c r="BE202"/>
  <c r="BE206"/>
  <c r="BE207"/>
  <c r="BE209"/>
  <c r="BE211"/>
  <c r="BE216"/>
  <c r="BE225"/>
  <c r="BE226"/>
  <c r="BE231"/>
  <c r="BE234"/>
  <c r="BE237"/>
  <c r="BE239"/>
  <c r="BE242"/>
  <c r="BE243"/>
  <c r="BE245"/>
  <c r="BE249"/>
  <c r="BE251"/>
  <c r="BE253"/>
  <c r="BE255"/>
  <c r="BE259"/>
  <c r="BE260"/>
  <c r="BE263"/>
  <c r="BE264"/>
  <c r="BE269"/>
  <c r="BE276"/>
  <c r="BE279"/>
  <c r="BE285"/>
  <c r="BE291"/>
  <c r="BE296"/>
  <c r="BE298"/>
  <c r="BE313"/>
  <c r="BE314"/>
  <c r="BE319"/>
  <c r="BE320"/>
  <c r="BE321"/>
  <c r="BE323"/>
  <c r="BE326"/>
  <c r="BE332"/>
  <c r="J130"/>
  <c r="BE139"/>
  <c r="BE149"/>
  <c r="BE151"/>
  <c r="BE156"/>
  <c r="BE160"/>
  <c r="BE167"/>
  <c r="BE168"/>
  <c r="BE170"/>
  <c r="BE178"/>
  <c r="BE179"/>
  <c r="BE186"/>
  <c r="BE189"/>
  <c r="BE193"/>
  <c r="BE203"/>
  <c r="BE208"/>
  <c r="BE212"/>
  <c r="BE213"/>
  <c r="BE219"/>
  <c r="BE220"/>
  <c r="BE223"/>
  <c r="BE224"/>
  <c r="BE229"/>
  <c r="BE252"/>
  <c r="BE258"/>
  <c r="BE261"/>
  <c r="BE265"/>
  <c r="BE266"/>
  <c r="BE267"/>
  <c r="BE268"/>
  <c r="BE275"/>
  <c r="BE287"/>
  <c r="BE290"/>
  <c r="BE292"/>
  <c r="BE299"/>
  <c r="BE300"/>
  <c r="BE302"/>
  <c r="BE312"/>
  <c r="BE327"/>
  <c r="BE329"/>
  <c r="BE330"/>
  <c r="BE331"/>
  <c r="BE336"/>
  <c r="J129"/>
  <c r="BE136"/>
  <c r="BE137"/>
  <c r="BE140"/>
  <c r="BE141"/>
  <c r="BE154"/>
  <c r="BE157"/>
  <c r="BE159"/>
  <c r="BE161"/>
  <c r="BE163"/>
  <c r="BE164"/>
  <c r="BE166"/>
  <c r="BE169"/>
  <c r="BE171"/>
  <c r="BE172"/>
  <c r="BE174"/>
  <c r="BE180"/>
  <c r="BE181"/>
  <c r="BE183"/>
  <c r="BE197"/>
  <c r="BE198"/>
  <c r="BE200"/>
  <c r="BE204"/>
  <c r="BE205"/>
  <c r="BE218"/>
  <c r="BE228"/>
  <c r="BE235"/>
  <c r="BE236"/>
  <c r="BE238"/>
  <c r="BE240"/>
  <c r="BE241"/>
  <c r="BE250"/>
  <c r="BE254"/>
  <c r="BE257"/>
  <c r="BE262"/>
  <c r="BE270"/>
  <c r="BE271"/>
  <c r="BE277"/>
  <c r="BE278"/>
  <c r="BE282"/>
  <c r="BE284"/>
  <c r="BE286"/>
  <c r="BE303"/>
  <c r="BE304"/>
  <c r="BE305"/>
  <c r="BE306"/>
  <c r="BE307"/>
  <c r="BE308"/>
  <c r="BE310"/>
  <c r="BE311"/>
  <c r="BE315"/>
  <c r="BE316"/>
  <c r="BE322"/>
  <c r="BE333"/>
  <c r="J91"/>
  <c r="BE145"/>
  <c r="BE146"/>
  <c r="BE147"/>
  <c r="BE148"/>
  <c r="BE158"/>
  <c r="BE165"/>
  <c r="BE173"/>
  <c r="BE182"/>
  <c r="BE184"/>
  <c r="BE185"/>
  <c r="BE187"/>
  <c r="BE191"/>
  <c r="BE192"/>
  <c r="BE194"/>
  <c r="BE195"/>
  <c r="BE196"/>
  <c r="BE210"/>
  <c r="BE214"/>
  <c r="BE215"/>
  <c r="BE217"/>
  <c r="BE221"/>
  <c r="BE222"/>
  <c r="BE227"/>
  <c r="BE230"/>
  <c r="BE232"/>
  <c r="BE248"/>
  <c r="BE272"/>
  <c r="BE273"/>
  <c r="BE274"/>
  <c r="BE280"/>
  <c r="BE281"/>
  <c r="BE283"/>
  <c r="BE288"/>
  <c r="BE289"/>
  <c r="BE293"/>
  <c r="BE294"/>
  <c r="BE295"/>
  <c r="BE297"/>
  <c r="BE301"/>
  <c r="BE309"/>
  <c r="BE317"/>
  <c r="BE318"/>
  <c r="BE324"/>
  <c r="BE325"/>
  <c r="BE328"/>
  <c r="BE334"/>
  <c i="14" r="J132"/>
  <c r="BE148"/>
  <c r="BE192"/>
  <c r="BE215"/>
  <c r="BE225"/>
  <c r="BE226"/>
  <c r="BE243"/>
  <c r="BE248"/>
  <c r="BE252"/>
  <c r="BE256"/>
  <c r="BE268"/>
  <c r="BE277"/>
  <c r="BE281"/>
  <c r="BE283"/>
  <c r="BE285"/>
  <c r="BE307"/>
  <c r="BE316"/>
  <c r="BE328"/>
  <c r="BE332"/>
  <c r="BE336"/>
  <c r="BE338"/>
  <c r="BE340"/>
  <c r="BE344"/>
  <c r="BE359"/>
  <c r="BE360"/>
  <c r="BE362"/>
  <c r="BE373"/>
  <c r="BE403"/>
  <c r="BE406"/>
  <c r="BE432"/>
  <c r="BE141"/>
  <c r="BE149"/>
  <c r="BE150"/>
  <c r="BE155"/>
  <c r="BE170"/>
  <c r="BE175"/>
  <c r="BE182"/>
  <c r="BE191"/>
  <c r="BE208"/>
  <c r="BE217"/>
  <c r="BE223"/>
  <c r="BE224"/>
  <c r="BE227"/>
  <c r="BE274"/>
  <c r="BE294"/>
  <c r="BE297"/>
  <c r="BE304"/>
  <c r="BE306"/>
  <c r="BE315"/>
  <c r="BE319"/>
  <c r="BE325"/>
  <c r="BE330"/>
  <c r="BE335"/>
  <c r="BE356"/>
  <c r="BE365"/>
  <c r="BE368"/>
  <c r="BE370"/>
  <c r="BE385"/>
  <c r="BE394"/>
  <c r="BE416"/>
  <c r="BE418"/>
  <c r="BE435"/>
  <c r="BE437"/>
  <c r="BE439"/>
  <c r="BE219"/>
  <c r="BE228"/>
  <c r="BE230"/>
  <c r="BE232"/>
  <c r="BE234"/>
  <c r="BE236"/>
  <c r="BE238"/>
  <c r="BE246"/>
  <c r="BE262"/>
  <c r="BE264"/>
  <c r="BE266"/>
  <c r="BE270"/>
  <c r="BE272"/>
  <c r="BE289"/>
  <c r="BE303"/>
  <c r="BE305"/>
  <c r="BE309"/>
  <c r="BE311"/>
  <c r="BE313"/>
  <c r="BE318"/>
  <c r="BE320"/>
  <c r="BE321"/>
  <c r="BE327"/>
  <c r="BE352"/>
  <c r="BE361"/>
  <c r="BE364"/>
  <c r="BE376"/>
  <c r="BE397"/>
  <c r="BE400"/>
  <c r="BE415"/>
  <c r="BE420"/>
  <c r="BE430"/>
  <c i="13" r="BK122"/>
  <c r="J122"/>
  <c r="J98"/>
  <c i="14" r="E85"/>
  <c r="BE142"/>
  <c r="BE146"/>
  <c r="BE152"/>
  <c r="BE154"/>
  <c r="BE156"/>
  <c r="BE161"/>
  <c r="BE167"/>
  <c r="BE177"/>
  <c r="BE180"/>
  <c r="BE184"/>
  <c r="BE187"/>
  <c r="BE189"/>
  <c r="BE194"/>
  <c r="BE198"/>
  <c r="BE204"/>
  <c r="BE212"/>
  <c r="BE221"/>
  <c r="BE242"/>
  <c r="BE258"/>
  <c r="BE260"/>
  <c r="BE291"/>
  <c r="BE300"/>
  <c r="BE308"/>
  <c r="BE322"/>
  <c r="BE324"/>
  <c r="BE333"/>
  <c r="BE346"/>
  <c r="BE348"/>
  <c r="BE379"/>
  <c r="BE381"/>
  <c r="BE387"/>
  <c r="BE408"/>
  <c r="BE410"/>
  <c r="BE413"/>
  <c i="13" r="J93"/>
  <c r="E110"/>
  <c r="F119"/>
  <c r="BE126"/>
  <c r="BE128"/>
  <c r="BE130"/>
  <c r="BE132"/>
  <c r="BE139"/>
  <c r="BE125"/>
  <c r="J91"/>
  <c r="BE127"/>
  <c r="BE135"/>
  <c r="BE137"/>
  <c r="BE141"/>
  <c r="BE142"/>
  <c r="J94"/>
  <c r="BE124"/>
  <c r="BE129"/>
  <c r="BE131"/>
  <c r="BE133"/>
  <c r="BE134"/>
  <c r="BE136"/>
  <c r="BE138"/>
  <c i="12" r="F124"/>
  <c r="BE131"/>
  <c r="BE134"/>
  <c r="BE145"/>
  <c r="BE146"/>
  <c r="BE150"/>
  <c r="BE161"/>
  <c r="BE162"/>
  <c r="BE172"/>
  <c r="E85"/>
  <c r="J94"/>
  <c r="J121"/>
  <c r="BE135"/>
  <c r="BE137"/>
  <c r="BE138"/>
  <c r="BE139"/>
  <c r="BE149"/>
  <c r="BE159"/>
  <c r="BE167"/>
  <c r="BE169"/>
  <c r="J93"/>
  <c r="BE140"/>
  <c r="BE142"/>
  <c r="BE144"/>
  <c r="BE147"/>
  <c r="BE148"/>
  <c r="BE153"/>
  <c r="BE154"/>
  <c r="BE155"/>
  <c r="BE156"/>
  <c r="BE164"/>
  <c r="BE165"/>
  <c r="BE166"/>
  <c r="BE173"/>
  <c r="BE176"/>
  <c r="BE178"/>
  <c r="BE180"/>
  <c r="BE181"/>
  <c r="BE129"/>
  <c r="BE132"/>
  <c r="BE133"/>
  <c r="BE136"/>
  <c r="BE143"/>
  <c r="BE152"/>
  <c r="BE158"/>
  <c r="BE168"/>
  <c r="BE170"/>
  <c r="BE171"/>
  <c r="BE174"/>
  <c r="BE175"/>
  <c r="BE177"/>
  <c r="BE179"/>
  <c i="11" r="J94"/>
  <c r="F126"/>
  <c r="BE131"/>
  <c r="BE143"/>
  <c r="BE145"/>
  <c r="BE152"/>
  <c r="BE162"/>
  <c r="BE164"/>
  <c r="BE168"/>
  <c r="BE170"/>
  <c r="BE171"/>
  <c r="BE173"/>
  <c r="BE176"/>
  <c r="BE179"/>
  <c r="BE180"/>
  <c r="BE181"/>
  <c r="BE185"/>
  <c r="BE189"/>
  <c r="BE195"/>
  <c r="BE205"/>
  <c r="BE209"/>
  <c r="BE211"/>
  <c r="J91"/>
  <c r="E117"/>
  <c r="BE132"/>
  <c r="BE133"/>
  <c r="BE138"/>
  <c r="BE142"/>
  <c r="BE154"/>
  <c r="BE157"/>
  <c r="BE165"/>
  <c r="BE175"/>
  <c r="BE182"/>
  <c r="BE187"/>
  <c r="BE188"/>
  <c r="BE191"/>
  <c r="BE196"/>
  <c r="BE197"/>
  <c r="BE199"/>
  <c r="BE200"/>
  <c r="BE204"/>
  <c r="BE206"/>
  <c r="BE208"/>
  <c r="J93"/>
  <c r="BE134"/>
  <c r="BE139"/>
  <c r="BE140"/>
  <c r="BE144"/>
  <c r="BE147"/>
  <c r="BE148"/>
  <c r="BE153"/>
  <c r="BE155"/>
  <c r="BE158"/>
  <c r="BE159"/>
  <c r="BE160"/>
  <c r="BE161"/>
  <c r="BE174"/>
  <c r="BE177"/>
  <c r="BE178"/>
  <c r="BE186"/>
  <c r="BE190"/>
  <c r="BE194"/>
  <c r="BE203"/>
  <c r="BE210"/>
  <c r="BE213"/>
  <c r="BE135"/>
  <c r="BE137"/>
  <c r="BE149"/>
  <c r="BE150"/>
  <c r="BE151"/>
  <c r="BE163"/>
  <c r="BE166"/>
  <c r="BE167"/>
  <c r="BE169"/>
  <c r="BE172"/>
  <c r="BE183"/>
  <c r="BE192"/>
  <c r="BE198"/>
  <c r="BE202"/>
  <c r="BE212"/>
  <c i="10" r="E85"/>
  <c r="F94"/>
  <c r="BE133"/>
  <c r="BE134"/>
  <c r="BE143"/>
  <c r="BE152"/>
  <c r="BE153"/>
  <c r="BE161"/>
  <c r="BE167"/>
  <c r="BE168"/>
  <c r="BE172"/>
  <c r="BE181"/>
  <c r="BE188"/>
  <c r="BE193"/>
  <c r="BE196"/>
  <c r="BE197"/>
  <c r="BE212"/>
  <c r="BE218"/>
  <c r="BE221"/>
  <c r="BE224"/>
  <c r="BE226"/>
  <c r="BE227"/>
  <c r="BE229"/>
  <c r="BE230"/>
  <c r="BE233"/>
  <c r="BE236"/>
  <c r="BE237"/>
  <c r="BE245"/>
  <c r="BE249"/>
  <c r="BE250"/>
  <c r="BE252"/>
  <c r="BE253"/>
  <c r="BE259"/>
  <c r="BE260"/>
  <c r="BE265"/>
  <c r="BE266"/>
  <c r="BE283"/>
  <c r="BE284"/>
  <c r="BE288"/>
  <c r="BE297"/>
  <c r="BE298"/>
  <c r="BE305"/>
  <c r="BE306"/>
  <c r="BE307"/>
  <c r="J93"/>
  <c r="BE138"/>
  <c r="BE139"/>
  <c r="BE148"/>
  <c r="BE151"/>
  <c r="BE155"/>
  <c r="BE158"/>
  <c r="BE159"/>
  <c r="BE162"/>
  <c r="BE165"/>
  <c r="BE166"/>
  <c r="BE169"/>
  <c r="BE170"/>
  <c r="BE171"/>
  <c r="BE174"/>
  <c r="BE175"/>
  <c r="BE176"/>
  <c r="BE178"/>
  <c r="BE179"/>
  <c r="BE180"/>
  <c r="BE192"/>
  <c r="BE195"/>
  <c r="BE198"/>
  <c r="BE199"/>
  <c r="BE202"/>
  <c r="BE207"/>
  <c r="BE242"/>
  <c r="BE243"/>
  <c r="BE244"/>
  <c r="BE251"/>
  <c r="BE257"/>
  <c r="BE258"/>
  <c r="BE263"/>
  <c r="BE270"/>
  <c r="BE278"/>
  <c r="BE280"/>
  <c r="BE285"/>
  <c r="BE296"/>
  <c r="BE299"/>
  <c i="9" r="J141"/>
  <c r="J100"/>
  <c i="10" r="J91"/>
  <c r="J94"/>
  <c r="BE130"/>
  <c r="BE132"/>
  <c r="BE135"/>
  <c r="BE136"/>
  <c r="BE137"/>
  <c r="BE141"/>
  <c r="BE142"/>
  <c r="BE145"/>
  <c r="BE146"/>
  <c r="BE147"/>
  <c r="BE149"/>
  <c r="BE150"/>
  <c r="BE157"/>
  <c r="BE163"/>
  <c r="BE177"/>
  <c r="BE183"/>
  <c r="BE184"/>
  <c r="BE191"/>
  <c r="BE200"/>
  <c r="BE203"/>
  <c r="BE213"/>
  <c r="BE215"/>
  <c r="BE219"/>
  <c r="BE222"/>
  <c r="BE231"/>
  <c r="BE232"/>
  <c r="BE235"/>
  <c r="BE238"/>
  <c r="BE239"/>
  <c r="BE241"/>
  <c r="BE246"/>
  <c r="BE248"/>
  <c r="BE254"/>
  <c r="BE255"/>
  <c r="BE256"/>
  <c r="BE261"/>
  <c r="BE267"/>
  <c r="BE271"/>
  <c r="BE272"/>
  <c r="BE273"/>
  <c r="BE274"/>
  <c r="BE275"/>
  <c r="BE276"/>
  <c r="BE277"/>
  <c r="BE279"/>
  <c r="BE282"/>
  <c r="BE290"/>
  <c r="BE292"/>
  <c r="BE304"/>
  <c r="BE131"/>
  <c r="BE144"/>
  <c r="BE154"/>
  <c r="BE156"/>
  <c r="BE160"/>
  <c r="BE164"/>
  <c r="BE173"/>
  <c r="BE182"/>
  <c r="BE186"/>
  <c r="BE187"/>
  <c r="BE189"/>
  <c r="BE190"/>
  <c r="BE194"/>
  <c r="BE201"/>
  <c r="BE204"/>
  <c r="BE205"/>
  <c r="BE206"/>
  <c r="BE208"/>
  <c r="BE209"/>
  <c r="BE210"/>
  <c r="BE211"/>
  <c r="BE214"/>
  <c r="BE216"/>
  <c r="BE217"/>
  <c r="BE220"/>
  <c r="BE223"/>
  <c r="BE225"/>
  <c r="BE228"/>
  <c r="BE234"/>
  <c r="BE240"/>
  <c r="BE262"/>
  <c r="BE264"/>
  <c r="BE269"/>
  <c r="BE281"/>
  <c r="BE286"/>
  <c r="BE287"/>
  <c r="BE289"/>
  <c r="BE294"/>
  <c r="BE295"/>
  <c r="BE300"/>
  <c r="BE301"/>
  <c r="BE303"/>
  <c i="9" r="J93"/>
  <c r="BE142"/>
  <c r="BE144"/>
  <c r="BE146"/>
  <c r="BE158"/>
  <c r="BE162"/>
  <c r="BE164"/>
  <c r="BE207"/>
  <c r="BE209"/>
  <c r="BE222"/>
  <c r="BE244"/>
  <c r="BE250"/>
  <c r="BE257"/>
  <c r="BE259"/>
  <c r="BE261"/>
  <c r="BE263"/>
  <c r="BE265"/>
  <c r="BE273"/>
  <c r="BE280"/>
  <c r="BE282"/>
  <c r="BE289"/>
  <c r="BE296"/>
  <c r="BE300"/>
  <c r="BE302"/>
  <c r="BE308"/>
  <c r="BE327"/>
  <c r="BE331"/>
  <c r="BE337"/>
  <c r="BE342"/>
  <c r="BE350"/>
  <c r="BE365"/>
  <c r="BE369"/>
  <c r="BE373"/>
  <c r="BE379"/>
  <c r="BE381"/>
  <c r="BE383"/>
  <c r="BE402"/>
  <c r="BE408"/>
  <c r="BE413"/>
  <c r="BE415"/>
  <c r="BE431"/>
  <c r="BE437"/>
  <c r="BE461"/>
  <c r="BE465"/>
  <c r="BE467"/>
  <c r="BE487"/>
  <c r="E127"/>
  <c r="J136"/>
  <c r="BE154"/>
  <c r="BE170"/>
  <c r="BE178"/>
  <c r="BE184"/>
  <c r="BE186"/>
  <c r="BE188"/>
  <c r="BE194"/>
  <c r="BE196"/>
  <c r="BE203"/>
  <c r="BE205"/>
  <c r="BE219"/>
  <c r="BE228"/>
  <c r="BE232"/>
  <c r="BE234"/>
  <c r="BE238"/>
  <c r="BE242"/>
  <c r="BE246"/>
  <c r="BE248"/>
  <c r="BE255"/>
  <c r="BE267"/>
  <c r="BE276"/>
  <c r="BE278"/>
  <c r="BE304"/>
  <c r="BE310"/>
  <c r="BE316"/>
  <c r="BE329"/>
  <c r="BE340"/>
  <c r="BE344"/>
  <c r="BE352"/>
  <c r="BE356"/>
  <c r="BE360"/>
  <c r="BE387"/>
  <c r="BE391"/>
  <c r="BE400"/>
  <c r="BE406"/>
  <c r="BE410"/>
  <c r="BE433"/>
  <c r="BE441"/>
  <c r="BE470"/>
  <c r="BE474"/>
  <c r="BE476"/>
  <c r="BE483"/>
  <c r="J133"/>
  <c r="BE148"/>
  <c r="BE150"/>
  <c r="BE152"/>
  <c r="BE156"/>
  <c r="BE166"/>
  <c r="BE168"/>
  <c r="BE180"/>
  <c r="BE198"/>
  <c r="BE201"/>
  <c r="BE211"/>
  <c r="BE213"/>
  <c r="BE215"/>
  <c r="BE217"/>
  <c r="BE236"/>
  <c r="BE271"/>
  <c r="BE291"/>
  <c r="BE312"/>
  <c r="BE314"/>
  <c r="BE319"/>
  <c r="BE323"/>
  <c r="BE335"/>
  <c r="BE346"/>
  <c r="BE348"/>
  <c r="BE354"/>
  <c r="BE367"/>
  <c r="BE371"/>
  <c r="BE377"/>
  <c r="BE389"/>
  <c r="BE393"/>
  <c r="BE397"/>
  <c r="BE404"/>
  <c r="BE417"/>
  <c r="BE439"/>
  <c r="BE448"/>
  <c r="BE450"/>
  <c r="BE452"/>
  <c r="BE454"/>
  <c r="BE457"/>
  <c r="BE472"/>
  <c r="BE478"/>
  <c r="BE485"/>
  <c r="F94"/>
  <c r="BE160"/>
  <c r="BE172"/>
  <c r="BE174"/>
  <c r="BE176"/>
  <c r="BE182"/>
  <c r="BE190"/>
  <c r="BE192"/>
  <c r="BE224"/>
  <c r="BE226"/>
  <c r="BE230"/>
  <c r="BE240"/>
  <c r="BE252"/>
  <c r="BE269"/>
  <c r="BE285"/>
  <c r="BE287"/>
  <c r="BE293"/>
  <c r="BE298"/>
  <c r="BE306"/>
  <c r="BE321"/>
  <c r="BE325"/>
  <c r="BE333"/>
  <c r="BE358"/>
  <c r="BE363"/>
  <c r="BE375"/>
  <c r="BE385"/>
  <c r="BE395"/>
  <c r="BE419"/>
  <c r="BE421"/>
  <c r="BE423"/>
  <c r="BE427"/>
  <c r="BE429"/>
  <c r="BE435"/>
  <c r="BE444"/>
  <c r="BE446"/>
  <c r="BE459"/>
  <c r="BE463"/>
  <c r="BE480"/>
  <c r="BE489"/>
  <c i="8" r="E85"/>
  <c r="J91"/>
  <c r="J94"/>
  <c r="F127"/>
  <c r="BE136"/>
  <c r="BE140"/>
  <c r="BE143"/>
  <c r="BE148"/>
  <c r="BE154"/>
  <c r="BE159"/>
  <c r="BE160"/>
  <c r="BE178"/>
  <c r="BE179"/>
  <c r="BE192"/>
  <c r="BE197"/>
  <c r="BE200"/>
  <c r="BE202"/>
  <c r="BE204"/>
  <c r="BE205"/>
  <c r="BE208"/>
  <c r="BE221"/>
  <c r="BE222"/>
  <c r="BE224"/>
  <c r="BE228"/>
  <c r="BE231"/>
  <c r="BE232"/>
  <c r="BE234"/>
  <c r="BE241"/>
  <c r="BE250"/>
  <c r="BE253"/>
  <c r="BE255"/>
  <c r="BE264"/>
  <c r="BE266"/>
  <c r="BE271"/>
  <c r="BE272"/>
  <c r="BE141"/>
  <c r="BE144"/>
  <c r="BE145"/>
  <c r="BE146"/>
  <c r="BE151"/>
  <c r="BE152"/>
  <c r="BE155"/>
  <c r="BE161"/>
  <c r="BE165"/>
  <c r="BE167"/>
  <c r="BE168"/>
  <c r="BE172"/>
  <c r="BE177"/>
  <c r="BE183"/>
  <c r="BE185"/>
  <c r="BE190"/>
  <c r="BE191"/>
  <c r="BE193"/>
  <c r="BE196"/>
  <c r="BE203"/>
  <c r="BE223"/>
  <c r="BE225"/>
  <c r="BE233"/>
  <c r="BE240"/>
  <c r="BE243"/>
  <c r="BE246"/>
  <c r="BE251"/>
  <c r="BE254"/>
  <c r="BE267"/>
  <c r="BE269"/>
  <c i="7" r="J133"/>
  <c r="J101"/>
  <c i="8" r="J93"/>
  <c r="BE137"/>
  <c r="BE138"/>
  <c r="BE142"/>
  <c r="BE147"/>
  <c r="BE149"/>
  <c r="BE158"/>
  <c r="BE169"/>
  <c r="BE170"/>
  <c r="BE171"/>
  <c r="BE174"/>
  <c r="BE175"/>
  <c r="BE176"/>
  <c r="BE186"/>
  <c r="BE187"/>
  <c r="BE188"/>
  <c r="BE189"/>
  <c r="BE195"/>
  <c r="BE199"/>
  <c r="BE206"/>
  <c r="BE207"/>
  <c r="BE209"/>
  <c r="BE210"/>
  <c r="BE211"/>
  <c r="BE212"/>
  <c r="BE217"/>
  <c r="BE218"/>
  <c r="BE220"/>
  <c r="BE226"/>
  <c r="BE227"/>
  <c r="BE229"/>
  <c r="BE236"/>
  <c r="BE244"/>
  <c r="BE245"/>
  <c r="BE248"/>
  <c r="BE249"/>
  <c r="BE256"/>
  <c r="BE258"/>
  <c r="BE262"/>
  <c r="BE263"/>
  <c r="BE265"/>
  <c r="BE270"/>
  <c r="BE132"/>
  <c r="BE133"/>
  <c r="BE134"/>
  <c r="BE135"/>
  <c r="BE139"/>
  <c r="BE153"/>
  <c r="BE156"/>
  <c r="BE162"/>
  <c r="BE163"/>
  <c r="BE164"/>
  <c r="BE166"/>
  <c r="BE173"/>
  <c r="BE180"/>
  <c r="BE182"/>
  <c r="BE184"/>
  <c r="BE194"/>
  <c r="BE198"/>
  <c r="BE201"/>
  <c r="BE213"/>
  <c r="BE214"/>
  <c r="BE215"/>
  <c r="BE216"/>
  <c r="BE230"/>
  <c r="BE235"/>
  <c r="BE237"/>
  <c r="BE238"/>
  <c r="BE239"/>
  <c r="BE242"/>
  <c r="BE247"/>
  <c r="BE259"/>
  <c r="BE261"/>
  <c r="BE274"/>
  <c i="7" r="J95"/>
  <c r="BE138"/>
  <c r="BE145"/>
  <c r="BE159"/>
  <c r="BE167"/>
  <c r="BE188"/>
  <c r="BE194"/>
  <c r="BE206"/>
  <c r="BE212"/>
  <c r="BE216"/>
  <c r="BE222"/>
  <c r="BE226"/>
  <c r="BE228"/>
  <c r="BE230"/>
  <c r="BE234"/>
  <c r="BE236"/>
  <c r="BE238"/>
  <c r="BE240"/>
  <c r="BE248"/>
  <c r="BE250"/>
  <c r="BE252"/>
  <c r="BE254"/>
  <c r="BE263"/>
  <c r="BE265"/>
  <c r="BE269"/>
  <c r="BE278"/>
  <c r="BE280"/>
  <c r="BE286"/>
  <c r="BE290"/>
  <c r="BE292"/>
  <c r="BE294"/>
  <c r="BE298"/>
  <c r="BE310"/>
  <c r="BE314"/>
  <c r="BE316"/>
  <c r="BE318"/>
  <c r="BE327"/>
  <c r="BE331"/>
  <c r="BE333"/>
  <c r="BE349"/>
  <c r="BE359"/>
  <c r="BE361"/>
  <c r="BE370"/>
  <c r="BE372"/>
  <c r="E85"/>
  <c r="J96"/>
  <c r="BE134"/>
  <c r="BE171"/>
  <c r="BE175"/>
  <c r="BE178"/>
  <c r="BE184"/>
  <c r="BE186"/>
  <c r="BE192"/>
  <c r="BE196"/>
  <c r="BE202"/>
  <c r="BE204"/>
  <c r="BE272"/>
  <c r="BE274"/>
  <c r="BE300"/>
  <c r="BE308"/>
  <c r="BE320"/>
  <c r="BE339"/>
  <c r="BE341"/>
  <c r="BE354"/>
  <c r="J93"/>
  <c r="F129"/>
  <c r="BE136"/>
  <c r="BE140"/>
  <c r="BE146"/>
  <c r="BE147"/>
  <c r="BE150"/>
  <c r="BE152"/>
  <c r="BE155"/>
  <c r="BE157"/>
  <c r="BE165"/>
  <c r="BE190"/>
  <c r="BE198"/>
  <c r="BE200"/>
  <c r="BE218"/>
  <c r="BE220"/>
  <c r="BE242"/>
  <c r="BE261"/>
  <c r="BE267"/>
  <c r="BE288"/>
  <c r="BE302"/>
  <c r="BE306"/>
  <c r="BE325"/>
  <c r="BE329"/>
  <c r="BE347"/>
  <c r="BE355"/>
  <c r="BE357"/>
  <c r="BE368"/>
  <c r="BE142"/>
  <c r="BE144"/>
  <c r="BE149"/>
  <c r="BE161"/>
  <c r="BE163"/>
  <c r="BE169"/>
  <c r="BE173"/>
  <c r="BE180"/>
  <c r="BE182"/>
  <c r="BE208"/>
  <c r="BE210"/>
  <c r="BE214"/>
  <c r="BE224"/>
  <c r="BE232"/>
  <c r="BE244"/>
  <c r="BE246"/>
  <c r="BE257"/>
  <c r="BE259"/>
  <c r="BE276"/>
  <c r="BE282"/>
  <c r="BE284"/>
  <c r="BE296"/>
  <c r="BE304"/>
  <c r="BE312"/>
  <c r="BE322"/>
  <c r="BE335"/>
  <c r="BE337"/>
  <c r="BE343"/>
  <c r="BE345"/>
  <c r="BE351"/>
  <c r="BE363"/>
  <c r="BE365"/>
  <c i="6" r="J95"/>
  <c r="E115"/>
  <c r="J126"/>
  <c r="BE131"/>
  <c r="BE135"/>
  <c r="BE142"/>
  <c r="BE146"/>
  <c r="BE168"/>
  <c r="BE170"/>
  <c r="BE174"/>
  <c r="BE221"/>
  <c r="BE223"/>
  <c r="BE225"/>
  <c r="BE227"/>
  <c r="BE251"/>
  <c r="BE270"/>
  <c r="BE271"/>
  <c r="J93"/>
  <c r="F126"/>
  <c r="BE141"/>
  <c r="BE143"/>
  <c r="BE144"/>
  <c r="BE149"/>
  <c r="BE152"/>
  <c r="BE158"/>
  <c r="BE166"/>
  <c r="BE181"/>
  <c r="BE183"/>
  <c r="BE186"/>
  <c r="BE188"/>
  <c r="BE203"/>
  <c r="BE205"/>
  <c r="BE209"/>
  <c r="BE233"/>
  <c r="BE235"/>
  <c r="BE245"/>
  <c r="BE253"/>
  <c r="BE262"/>
  <c r="BE267"/>
  <c r="BE133"/>
  <c r="BE139"/>
  <c r="BE154"/>
  <c r="BE160"/>
  <c r="BE162"/>
  <c r="BE172"/>
  <c r="BE179"/>
  <c r="BE184"/>
  <c r="BE192"/>
  <c r="BE194"/>
  <c r="BE196"/>
  <c r="BE201"/>
  <c r="BE207"/>
  <c r="BE211"/>
  <c r="BE213"/>
  <c r="BE215"/>
  <c r="BE217"/>
  <c r="BE229"/>
  <c r="BE243"/>
  <c r="BE247"/>
  <c r="BE249"/>
  <c r="BE257"/>
  <c r="BE266"/>
  <c r="BE137"/>
  <c r="BE147"/>
  <c r="BE156"/>
  <c r="BE164"/>
  <c r="BE176"/>
  <c r="BE178"/>
  <c r="BE190"/>
  <c r="BE198"/>
  <c r="BE219"/>
  <c r="BE231"/>
  <c r="BE237"/>
  <c r="BE239"/>
  <c r="BE241"/>
  <c r="BE255"/>
  <c r="BE259"/>
  <c r="BE264"/>
  <c r="BE273"/>
  <c r="BE275"/>
  <c i="4" r="BK147"/>
  <c r="J147"/>
  <c r="J99"/>
  <c i="5" r="J93"/>
  <c r="BE130"/>
  <c r="BE132"/>
  <c r="BE133"/>
  <c r="BE134"/>
  <c r="BE138"/>
  <c r="BE139"/>
  <c r="BE140"/>
  <c r="BE145"/>
  <c r="BE148"/>
  <c r="BE149"/>
  <c r="BE153"/>
  <c r="BE158"/>
  <c r="BE162"/>
  <c r="BE165"/>
  <c r="BE170"/>
  <c r="BE179"/>
  <c r="BE180"/>
  <c r="BE184"/>
  <c r="BE185"/>
  <c r="BE192"/>
  <c r="BE194"/>
  <c r="BE207"/>
  <c r="BE210"/>
  <c i="4" r="BK1064"/>
  <c r="J1064"/>
  <c r="J108"/>
  <c i="5" r="J94"/>
  <c r="BE126"/>
  <c r="BE127"/>
  <c r="BE128"/>
  <c r="BE142"/>
  <c r="BE147"/>
  <c r="BE154"/>
  <c r="BE155"/>
  <c r="BE156"/>
  <c r="BE157"/>
  <c r="BE159"/>
  <c r="BE163"/>
  <c r="BE164"/>
  <c r="BE171"/>
  <c r="BE172"/>
  <c r="BE174"/>
  <c r="BE175"/>
  <c r="BE182"/>
  <c r="BE183"/>
  <c r="BE186"/>
  <c r="BE188"/>
  <c r="BE190"/>
  <c r="BE191"/>
  <c r="E112"/>
  <c r="J118"/>
  <c r="F121"/>
  <c r="BE129"/>
  <c r="BE135"/>
  <c r="BE136"/>
  <c r="BE137"/>
  <c r="BE141"/>
  <c r="BE144"/>
  <c r="BE146"/>
  <c r="BE150"/>
  <c r="BE151"/>
  <c r="BE152"/>
  <c r="BE166"/>
  <c r="BE167"/>
  <c r="BE169"/>
  <c r="BE176"/>
  <c r="BE178"/>
  <c r="BE181"/>
  <c r="BE189"/>
  <c r="BE195"/>
  <c r="BE200"/>
  <c r="BE203"/>
  <c r="BE204"/>
  <c r="BE131"/>
  <c r="BE143"/>
  <c r="BE160"/>
  <c r="BE161"/>
  <c r="BE168"/>
  <c r="BE173"/>
  <c r="BE177"/>
  <c r="BE193"/>
  <c r="BE197"/>
  <c r="BE198"/>
  <c r="BE199"/>
  <c r="BE201"/>
  <c r="BE202"/>
  <c r="BE206"/>
  <c r="BE208"/>
  <c r="BE209"/>
  <c i="4" r="J91"/>
  <c r="E134"/>
  <c r="BE149"/>
  <c r="BE159"/>
  <c r="BE161"/>
  <c r="BE188"/>
  <c r="BE201"/>
  <c r="BE230"/>
  <c r="BE236"/>
  <c r="BE483"/>
  <c r="BE488"/>
  <c r="BE516"/>
  <c r="BE522"/>
  <c r="BE525"/>
  <c r="BE528"/>
  <c r="BE537"/>
  <c r="BE546"/>
  <c r="BE550"/>
  <c r="BE556"/>
  <c r="BE594"/>
  <c r="BE645"/>
  <c r="BE670"/>
  <c r="BE698"/>
  <c r="BE724"/>
  <c r="BE725"/>
  <c r="BE738"/>
  <c r="BE753"/>
  <c r="BE762"/>
  <c r="BE803"/>
  <c r="BE809"/>
  <c r="BE823"/>
  <c r="BE827"/>
  <c r="BE865"/>
  <c r="BE893"/>
  <c r="BE992"/>
  <c r="BE1018"/>
  <c r="BE1025"/>
  <c r="BE1028"/>
  <c r="BE1039"/>
  <c r="BE1049"/>
  <c r="BE1053"/>
  <c r="BE1057"/>
  <c r="BE1063"/>
  <c r="BE1124"/>
  <c r="BE1126"/>
  <c r="BE1131"/>
  <c r="BE1140"/>
  <c r="BE1152"/>
  <c r="BE1158"/>
  <c r="BE1198"/>
  <c r="BE1206"/>
  <c r="BE1213"/>
  <c r="BE1215"/>
  <c r="BE1277"/>
  <c r="BE1299"/>
  <c r="BE1367"/>
  <c r="BE1373"/>
  <c r="BE1386"/>
  <c r="BE1389"/>
  <c r="BE1392"/>
  <c r="BE1409"/>
  <c r="BE1413"/>
  <c r="BE1417"/>
  <c r="BE1425"/>
  <c r="BE1427"/>
  <c r="BE1429"/>
  <c r="BE1455"/>
  <c r="BE1469"/>
  <c r="BE1479"/>
  <c r="BE1487"/>
  <c r="BE1489"/>
  <c r="BE1493"/>
  <c r="BE1505"/>
  <c r="BE1511"/>
  <c r="BE1531"/>
  <c r="BE1537"/>
  <c r="BE1539"/>
  <c r="BE1575"/>
  <c r="BE1579"/>
  <c r="BE1581"/>
  <c r="BE1587"/>
  <c r="BE1593"/>
  <c r="BE1597"/>
  <c r="BE1607"/>
  <c r="BE1611"/>
  <c r="BE1613"/>
  <c r="BE1615"/>
  <c r="BE1619"/>
  <c r="BE1623"/>
  <c r="BE1625"/>
  <c r="BE1637"/>
  <c r="BE1647"/>
  <c r="BE1655"/>
  <c r="BE1659"/>
  <c r="BE1661"/>
  <c r="BE1669"/>
  <c r="BE1685"/>
  <c r="BE1697"/>
  <c r="BE1739"/>
  <c r="BE1759"/>
  <c r="BE1765"/>
  <c r="BE1780"/>
  <c r="BE1784"/>
  <c r="BE1815"/>
  <c r="BE1857"/>
  <c r="BE1864"/>
  <c r="BE1868"/>
  <c r="BE1876"/>
  <c r="BE1886"/>
  <c r="BE1910"/>
  <c r="BE1931"/>
  <c r="BE1932"/>
  <c r="BE1935"/>
  <c r="BE210"/>
  <c r="BE226"/>
  <c r="BE228"/>
  <c r="BE285"/>
  <c r="BE329"/>
  <c r="BE332"/>
  <c r="BE335"/>
  <c r="BE493"/>
  <c r="BE502"/>
  <c r="BE513"/>
  <c r="BE534"/>
  <c r="BE558"/>
  <c r="BE609"/>
  <c r="BE614"/>
  <c r="BE630"/>
  <c r="BE640"/>
  <c r="BE744"/>
  <c r="BE789"/>
  <c r="BE806"/>
  <c r="BE819"/>
  <c r="BE825"/>
  <c r="BE848"/>
  <c r="BE863"/>
  <c r="BE882"/>
  <c r="BE889"/>
  <c r="BE905"/>
  <c r="BE919"/>
  <c r="BE932"/>
  <c r="BE942"/>
  <c r="BE950"/>
  <c r="BE959"/>
  <c r="BE962"/>
  <c r="BE966"/>
  <c r="BE970"/>
  <c r="BE982"/>
  <c r="BE984"/>
  <c r="BE986"/>
  <c r="BE988"/>
  <c r="BE993"/>
  <c r="BE997"/>
  <c r="BE999"/>
  <c r="BE1002"/>
  <c r="BE1004"/>
  <c r="BE1031"/>
  <c r="BE1043"/>
  <c r="BE1066"/>
  <c r="BE1101"/>
  <c r="BE1108"/>
  <c r="BE1113"/>
  <c r="BE1122"/>
  <c r="BE1167"/>
  <c r="BE1171"/>
  <c r="BE1208"/>
  <c r="BE1227"/>
  <c r="BE1233"/>
  <c r="BE1242"/>
  <c r="BE1248"/>
  <c r="BE1269"/>
  <c r="BE1272"/>
  <c r="BE1280"/>
  <c r="BE1297"/>
  <c r="BE1402"/>
  <c r="BE1405"/>
  <c r="BE1407"/>
  <c r="BE1415"/>
  <c r="BE1423"/>
  <c r="BE1435"/>
  <c r="BE1445"/>
  <c r="BE1449"/>
  <c r="BE1459"/>
  <c r="BE1461"/>
  <c r="BE1471"/>
  <c r="BE1475"/>
  <c r="BE1483"/>
  <c r="BE1491"/>
  <c r="BE1495"/>
  <c r="BE1515"/>
  <c r="BE1519"/>
  <c r="BE1545"/>
  <c r="BE1551"/>
  <c r="BE1561"/>
  <c r="BE1567"/>
  <c r="BE1591"/>
  <c r="BE1603"/>
  <c r="BE1609"/>
  <c r="BE1621"/>
  <c r="BE1629"/>
  <c r="BE1645"/>
  <c r="BE1651"/>
  <c r="BE1663"/>
  <c r="BE1667"/>
  <c r="BE1673"/>
  <c r="BE1675"/>
  <c r="BE1677"/>
  <c r="BE1689"/>
  <c r="BE1693"/>
  <c r="BE1717"/>
  <c r="BE1726"/>
  <c r="BE1744"/>
  <c r="BE1768"/>
  <c r="BE1794"/>
  <c r="BE1802"/>
  <c r="BE1829"/>
  <c r="BE1841"/>
  <c r="BE1850"/>
  <c r="BE1860"/>
  <c r="BE1872"/>
  <c r="BE1897"/>
  <c r="BE1906"/>
  <c r="BE1918"/>
  <c r="BE1930"/>
  <c r="BE206"/>
  <c r="BE219"/>
  <c r="BE323"/>
  <c r="BE373"/>
  <c r="BE392"/>
  <c r="BE396"/>
  <c r="BE420"/>
  <c r="BE446"/>
  <c r="BE499"/>
  <c r="BE548"/>
  <c r="BE552"/>
  <c r="BE554"/>
  <c r="BE564"/>
  <c r="BE571"/>
  <c r="BE626"/>
  <c r="BE642"/>
  <c r="BE699"/>
  <c r="BE771"/>
  <c r="BE798"/>
  <c r="BE814"/>
  <c r="BE829"/>
  <c r="BE854"/>
  <c r="BE858"/>
  <c r="BE887"/>
  <c r="BE891"/>
  <c r="BE907"/>
  <c r="BE979"/>
  <c r="BE990"/>
  <c r="BE1000"/>
  <c r="BE1001"/>
  <c r="BE1011"/>
  <c r="BE1015"/>
  <c r="BE1034"/>
  <c r="BE1037"/>
  <c r="BE1045"/>
  <c r="BE1056"/>
  <c r="BE1058"/>
  <c r="BE1091"/>
  <c r="BE1120"/>
  <c r="BE1136"/>
  <c r="BE1144"/>
  <c r="BE1156"/>
  <c r="BE1175"/>
  <c r="BE1201"/>
  <c r="BE1218"/>
  <c r="BE1221"/>
  <c r="BE1224"/>
  <c r="BE1230"/>
  <c r="BE1244"/>
  <c r="BE1254"/>
  <c r="BE1260"/>
  <c r="BE1264"/>
  <c r="BE1290"/>
  <c r="BE1293"/>
  <c r="BE1325"/>
  <c r="BE1345"/>
  <c r="BE1347"/>
  <c r="BE1359"/>
  <c r="BE1365"/>
  <c r="BE1369"/>
  <c r="BE1395"/>
  <c r="BE1398"/>
  <c r="BE1411"/>
  <c r="BE1421"/>
  <c r="BE1431"/>
  <c r="BE1437"/>
  <c r="BE1441"/>
  <c r="BE1457"/>
  <c r="BE1465"/>
  <c r="BE1467"/>
  <c r="BE1477"/>
  <c r="BE1485"/>
  <c r="BE1501"/>
  <c r="BE1509"/>
  <c r="BE1521"/>
  <c r="BE1525"/>
  <c r="BE1529"/>
  <c r="BE1541"/>
  <c r="BE1547"/>
  <c r="BE1555"/>
  <c r="BE1559"/>
  <c r="BE1571"/>
  <c r="BE1577"/>
  <c r="BE1583"/>
  <c r="BE1605"/>
  <c r="BE1633"/>
  <c r="BE1635"/>
  <c r="BE1641"/>
  <c r="BE1643"/>
  <c r="BE1649"/>
  <c r="BE1671"/>
  <c r="BE1679"/>
  <c r="BE1683"/>
  <c r="BE1687"/>
  <c r="BE1691"/>
  <c r="BE1695"/>
  <c r="BE1709"/>
  <c r="BE1734"/>
  <c r="BE1749"/>
  <c r="BE1772"/>
  <c r="BE1806"/>
  <c r="BE1813"/>
  <c r="BE1822"/>
  <c r="BE1833"/>
  <c r="BE1837"/>
  <c r="BE1847"/>
  <c r="BE1880"/>
  <c r="BE1890"/>
  <c r="BE1892"/>
  <c r="BE1914"/>
  <c r="BE1926"/>
  <c r="F94"/>
  <c r="BE208"/>
  <c r="BE212"/>
  <c r="BE248"/>
  <c r="BE326"/>
  <c r="BE333"/>
  <c r="BE379"/>
  <c r="BE387"/>
  <c r="BE450"/>
  <c r="BE480"/>
  <c r="BE498"/>
  <c r="BE519"/>
  <c r="BE531"/>
  <c r="BE540"/>
  <c r="BE543"/>
  <c r="BE561"/>
  <c r="BE591"/>
  <c r="BE635"/>
  <c r="BE637"/>
  <c r="BE735"/>
  <c r="BE737"/>
  <c r="BE763"/>
  <c r="BE768"/>
  <c r="BE774"/>
  <c r="BE777"/>
  <c r="BE780"/>
  <c r="BE783"/>
  <c r="BE795"/>
  <c r="BE801"/>
  <c r="BE817"/>
  <c r="BE844"/>
  <c r="BE852"/>
  <c r="BE860"/>
  <c r="BE1033"/>
  <c r="BE1041"/>
  <c r="BE1047"/>
  <c r="BE1051"/>
  <c r="BE1061"/>
  <c r="BE1148"/>
  <c r="BE1163"/>
  <c r="BE1180"/>
  <c r="BE1193"/>
  <c r="BE1203"/>
  <c r="BE1235"/>
  <c r="BE1246"/>
  <c r="BE1250"/>
  <c r="BE1252"/>
  <c r="BE1255"/>
  <c r="BE1257"/>
  <c r="BE1285"/>
  <c r="BE1287"/>
  <c r="BE1309"/>
  <c r="BE1317"/>
  <c r="BE1327"/>
  <c r="BE1337"/>
  <c r="BE1353"/>
  <c r="BE1370"/>
  <c r="BE1372"/>
  <c r="BE1379"/>
  <c r="BE1381"/>
  <c r="BE1383"/>
  <c r="BE1419"/>
  <c r="BE1433"/>
  <c r="BE1439"/>
  <c r="BE1443"/>
  <c r="BE1447"/>
  <c r="BE1451"/>
  <c r="BE1453"/>
  <c r="BE1463"/>
  <c r="BE1473"/>
  <c r="BE1481"/>
  <c r="BE1497"/>
  <c r="BE1499"/>
  <c r="BE1503"/>
  <c r="BE1507"/>
  <c r="BE1513"/>
  <c r="BE1517"/>
  <c r="BE1523"/>
  <c r="BE1527"/>
  <c r="BE1533"/>
  <c r="BE1535"/>
  <c r="BE1543"/>
  <c r="BE1549"/>
  <c r="BE1553"/>
  <c r="BE1557"/>
  <c r="BE1563"/>
  <c r="BE1565"/>
  <c r="BE1569"/>
  <c r="BE1573"/>
  <c r="BE1585"/>
  <c r="BE1589"/>
  <c r="BE1595"/>
  <c r="BE1599"/>
  <c r="BE1601"/>
  <c r="BE1617"/>
  <c r="BE1627"/>
  <c r="BE1631"/>
  <c r="BE1639"/>
  <c r="BE1653"/>
  <c r="BE1657"/>
  <c r="BE1665"/>
  <c r="BE1681"/>
  <c r="BE1705"/>
  <c r="BE1754"/>
  <c r="BE1788"/>
  <c r="BE1798"/>
  <c r="BE1818"/>
  <c r="BE1853"/>
  <c r="BE1882"/>
  <c r="BE1893"/>
  <c r="BE1922"/>
  <c r="BE1933"/>
  <c r="BE1942"/>
  <c r="BE1944"/>
  <c r="BE1946"/>
  <c r="BE1948"/>
  <c r="BE1957"/>
  <c r="BE1959"/>
  <c r="BE1961"/>
  <c r="BE1963"/>
  <c r="BE1965"/>
  <c r="BE1982"/>
  <c r="BE1984"/>
  <c r="BE1986"/>
  <c r="BE2059"/>
  <c r="BE2061"/>
  <c r="BE2064"/>
  <c r="BE2110"/>
  <c r="BE2112"/>
  <c r="BE2120"/>
  <c r="BE2122"/>
  <c r="BE2131"/>
  <c r="BE2134"/>
  <c r="BE2136"/>
  <c r="BE2138"/>
  <c i="2" r="J126"/>
  <c r="J100"/>
  <c i="3" r="J91"/>
  <c r="BE154"/>
  <c r="BE244"/>
  <c r="BE261"/>
  <c r="BE272"/>
  <c r="BE279"/>
  <c r="BE283"/>
  <c r="BE297"/>
  <c r="BE300"/>
  <c r="BE324"/>
  <c r="BE392"/>
  <c r="BE450"/>
  <c r="BE474"/>
  <c r="BE475"/>
  <c r="BE486"/>
  <c r="BE528"/>
  <c r="BE533"/>
  <c r="BE538"/>
  <c r="E85"/>
  <c r="BE138"/>
  <c r="BE146"/>
  <c r="BE149"/>
  <c r="BE231"/>
  <c r="BE234"/>
  <c r="BE304"/>
  <c r="BE310"/>
  <c r="BE359"/>
  <c r="BE390"/>
  <c r="BE479"/>
  <c r="BE480"/>
  <c r="BE483"/>
  <c r="BE494"/>
  <c r="BE505"/>
  <c r="BE509"/>
  <c r="BE515"/>
  <c r="BE562"/>
  <c r="BE565"/>
  <c r="BE583"/>
  <c r="BE586"/>
  <c r="BE593"/>
  <c r="BE595"/>
  <c r="BE144"/>
  <c r="BE184"/>
  <c r="BE201"/>
  <c r="BE239"/>
  <c r="BE478"/>
  <c r="BE503"/>
  <c r="BE517"/>
  <c r="BE522"/>
  <c r="BE544"/>
  <c r="BE560"/>
  <c r="BE567"/>
  <c r="BE574"/>
  <c r="BE575"/>
  <c r="BE577"/>
  <c r="BE581"/>
  <c r="F94"/>
  <c r="BE152"/>
  <c r="BE157"/>
  <c r="BE159"/>
  <c r="BE242"/>
  <c r="BE270"/>
  <c r="BE292"/>
  <c r="BE335"/>
  <c r="BE354"/>
  <c r="BE410"/>
  <c r="BE512"/>
  <c r="BE558"/>
  <c i="2" r="E85"/>
  <c r="J91"/>
  <c r="F94"/>
  <c r="BE127"/>
  <c r="BE129"/>
  <c r="BE131"/>
  <c r="BE133"/>
  <c r="BE136"/>
  <c r="F38"/>
  <c i="1" r="BC96"/>
  <c i="2" r="J36"/>
  <c i="1" r="AW96"/>
  <c i="3" r="F38"/>
  <c i="1" r="BC97"/>
  <c i="4" r="F36"/>
  <c i="1" r="BA98"/>
  <c i="5" r="F37"/>
  <c i="1" r="BB99"/>
  <c i="6" r="J38"/>
  <c i="1" r="AW101"/>
  <c i="6" r="F41"/>
  <c i="1" r="BD101"/>
  <c i="7" r="F38"/>
  <c i="1" r="BA102"/>
  <c i="8" r="F37"/>
  <c i="1" r="BB103"/>
  <c i="8" r="F39"/>
  <c i="1" r="BD103"/>
  <c i="9" r="F39"/>
  <c i="1" r="BD104"/>
  <c i="10" r="F37"/>
  <c i="1" r="BB105"/>
  <c i="11" r="F37"/>
  <c i="1" r="BB106"/>
  <c i="11" r="F38"/>
  <c i="1" r="BC106"/>
  <c i="12" r="F37"/>
  <c i="1" r="BB107"/>
  <c i="13" r="J36"/>
  <c i="1" r="AW108"/>
  <c i="14" r="F36"/>
  <c i="1" r="BA109"/>
  <c i="15" r="F38"/>
  <c i="1" r="BC110"/>
  <c i="2" r="F37"/>
  <c i="1" r="BB96"/>
  <c i="3" r="J36"/>
  <c i="1" r="AW97"/>
  <c i="4" r="J36"/>
  <c i="1" r="AW98"/>
  <c i="5" r="J36"/>
  <c i="1" r="AW99"/>
  <c i="5" r="F39"/>
  <c i="1" r="BD99"/>
  <c i="6" r="F40"/>
  <c i="1" r="BC101"/>
  <c i="7" r="F39"/>
  <c i="1" r="BB102"/>
  <c i="7" r="J38"/>
  <c i="1" r="AW102"/>
  <c i="8" r="F38"/>
  <c i="1" r="BC103"/>
  <c i="8" r="J36"/>
  <c i="1" r="AW103"/>
  <c i="9" r="F36"/>
  <c i="1" r="BA104"/>
  <c i="10" r="J36"/>
  <c i="1" r="AW105"/>
  <c i="10" r="F38"/>
  <c i="1" r="BC105"/>
  <c i="11" r="F36"/>
  <c i="1" r="BA106"/>
  <c i="12" r="F38"/>
  <c i="1" r="BC107"/>
  <c i="12" r="F36"/>
  <c i="1" r="BA107"/>
  <c i="13" r="F38"/>
  <c i="1" r="BC108"/>
  <c i="14" r="J36"/>
  <c i="1" r="AW109"/>
  <c i="15" r="F36"/>
  <c i="1" r="BA110"/>
  <c i="15" r="J36"/>
  <c i="1" r="AW110"/>
  <c i="16" r="F36"/>
  <c i="1" r="BA111"/>
  <c i="16" r="F37"/>
  <c i="1" r="BB111"/>
  <c i="17" r="F36"/>
  <c i="1" r="BA112"/>
  <c i="17" r="F39"/>
  <c i="1" r="BD112"/>
  <c i="2" r="F36"/>
  <c i="1" r="BA96"/>
  <c i="3" r="F36"/>
  <c i="1" r="BA97"/>
  <c i="4" r="F39"/>
  <c i="1" r="BD98"/>
  <c i="5" r="F38"/>
  <c i="1" r="BC99"/>
  <c i="5" r="F36"/>
  <c i="1" r="BA99"/>
  <c i="6" r="F39"/>
  <c i="1" r="BB101"/>
  <c i="6" r="F38"/>
  <c i="1" r="BA101"/>
  <c i="7" r="F40"/>
  <c i="1" r="BC102"/>
  <c i="7" r="F41"/>
  <c i="1" r="BD102"/>
  <c i="8" r="F36"/>
  <c i="1" r="BA103"/>
  <c i="9" r="J36"/>
  <c i="1" r="AW104"/>
  <c i="9" r="F38"/>
  <c i="1" r="BC104"/>
  <c i="10" r="F39"/>
  <c i="1" r="BD105"/>
  <c i="12" r="F39"/>
  <c i="1" r="BD107"/>
  <c i="13" r="F37"/>
  <c i="1" r="BB108"/>
  <c i="13" r="F36"/>
  <c i="1" r="BA108"/>
  <c i="14" r="F37"/>
  <c i="1" r="BB109"/>
  <c i="14" r="F39"/>
  <c i="1" r="BD109"/>
  <c i="15" r="F39"/>
  <c i="1" r="BD110"/>
  <c i="16" r="F39"/>
  <c i="1" r="BD111"/>
  <c i="17" r="J36"/>
  <c i="1" r="AW112"/>
  <c i="17" r="F37"/>
  <c i="1" r="BB112"/>
  <c r="AS95"/>
  <c r="AS94"/>
  <c i="2" r="F39"/>
  <c i="1" r="BD96"/>
  <c i="3" r="F37"/>
  <c i="1" r="BB97"/>
  <c i="3" r="F39"/>
  <c i="1" r="BD97"/>
  <c i="4" r="F37"/>
  <c i="1" r="BB98"/>
  <c i="4" r="F38"/>
  <c i="1" r="BC98"/>
  <c i="9" r="F37"/>
  <c i="1" r="BB104"/>
  <c i="10" r="F36"/>
  <c i="1" r="BA105"/>
  <c i="11" r="F39"/>
  <c i="1" r="BD106"/>
  <c i="11" r="J36"/>
  <c i="1" r="AW106"/>
  <c i="12" r="J36"/>
  <c i="1" r="AW107"/>
  <c i="13" r="F39"/>
  <c i="1" r="BD108"/>
  <c i="14" r="F38"/>
  <c i="1" r="BC109"/>
  <c i="15" r="F37"/>
  <c i="1" r="BB110"/>
  <c i="16" r="J36"/>
  <c i="1" r="AW111"/>
  <c i="16" r="F38"/>
  <c i="1" r="BC111"/>
  <c i="17" r="F38"/>
  <c i="1" r="BC112"/>
  <c i="16" l="1" r="R128"/>
  <c r="R127"/>
  <c i="15" r="T134"/>
  <c r="P246"/>
  <c i="14" r="P371"/>
  <c i="11" r="T129"/>
  <c i="5" r="P124"/>
  <c i="1" r="AU99"/>
  <c i="2" r="BK125"/>
  <c r="BK124"/>
  <c r="J124"/>
  <c r="J98"/>
  <c i="15" r="P152"/>
  <c i="13" r="P122"/>
  <c i="1" r="AU108"/>
  <c i="8" r="R130"/>
  <c i="6" r="P129"/>
  <c i="1" r="AU101"/>
  <c i="14" r="R139"/>
  <c i="9" r="R140"/>
  <c i="14" r="R371"/>
  <c i="9" r="P425"/>
  <c i="3" r="T136"/>
  <c r="T135"/>
  <c i="17" r="T275"/>
  <c r="T141"/>
  <c i="16" r="T128"/>
  <c r="T127"/>
  <c i="15" r="T152"/>
  <c i="10" r="T128"/>
  <c i="7" r="BK132"/>
  <c r="J132"/>
  <c i="4" r="T1064"/>
  <c r="P147"/>
  <c i="3" r="R135"/>
  <c i="16" r="P128"/>
  <c r="P127"/>
  <c i="1" r="AU111"/>
  <c i="15" r="P134"/>
  <c r="P133"/>
  <c i="1" r="AU110"/>
  <c i="11" r="R129"/>
  <c i="9" r="P140"/>
  <c r="P139"/>
  <c i="1" r="AU104"/>
  <c i="7" r="P132"/>
  <c i="1" r="AU102"/>
  <c i="5" r="R124"/>
  <c i="4" r="P1064"/>
  <c r="T147"/>
  <c r="T146"/>
  <c i="15" r="R152"/>
  <c i="14" r="T139"/>
  <c i="7" r="R132"/>
  <c i="6" r="T129"/>
  <c i="4" r="R147"/>
  <c i="3" r="P136"/>
  <c r="P135"/>
  <c i="1" r="AU97"/>
  <c i="17" r="P275"/>
  <c r="P141"/>
  <c i="1" r="AU112"/>
  <c i="14" r="P139"/>
  <c r="P138"/>
  <c i="1" r="AU109"/>
  <c i="9" r="T425"/>
  <c i="14" r="T371"/>
  <c i="10" r="P128"/>
  <c i="1" r="AU105"/>
  <c i="9" r="R425"/>
  <c i="6" r="R129"/>
  <c i="10" r="R128"/>
  <c i="15" r="R133"/>
  <c i="9" r="BK140"/>
  <c r="J140"/>
  <c r="J99"/>
  <c i="8" r="P130"/>
  <c i="1" r="AU103"/>
  <c i="9" r="T140"/>
  <c r="T139"/>
  <c i="4" r="R1064"/>
  <c i="6" r="BK129"/>
  <c r="J129"/>
  <c r="J100"/>
  <c i="12" r="BK127"/>
  <c r="J127"/>
  <c r="J98"/>
  <c i="14" r="BK371"/>
  <c r="J371"/>
  <c r="J110"/>
  <c i="17" r="BK142"/>
  <c r="J142"/>
  <c r="J99"/>
  <c r="BK275"/>
  <c r="J275"/>
  <c r="J115"/>
  <c i="3" r="BK136"/>
  <c r="BK484"/>
  <c r="J484"/>
  <c r="J103"/>
  <c i="9" r="BK425"/>
  <c r="J425"/>
  <c r="J112"/>
  <c i="14" r="BK139"/>
  <c r="J139"/>
  <c r="J99"/>
  <c i="15" r="BK134"/>
  <c r="J134"/>
  <c r="J99"/>
  <c i="16" r="BK128"/>
  <c r="J128"/>
  <c r="J99"/>
  <c i="5" r="BK124"/>
  <c r="J124"/>
  <c r="J98"/>
  <c i="8" r="BK130"/>
  <c r="J130"/>
  <c i="10" r="BK128"/>
  <c r="J128"/>
  <c i="11" r="BK129"/>
  <c r="J129"/>
  <c i="15" r="BK246"/>
  <c r="J246"/>
  <c r="J108"/>
  <c r="BK133"/>
  <c r="J133"/>
  <c r="J98"/>
  <c i="4" r="BK146"/>
  <c r="J146"/>
  <c r="J98"/>
  <c i="3" r="J35"/>
  <c i="1" r="AV97"/>
  <c r="AT97"/>
  <c i="5" r="J35"/>
  <c i="1" r="AV99"/>
  <c r="AT99"/>
  <c i="6" r="J37"/>
  <c i="1" r="AV101"/>
  <c r="AT101"/>
  <c r="BA100"/>
  <c r="AW100"/>
  <c i="7" r="F37"/>
  <c i="1" r="AZ102"/>
  <c i="8" r="J35"/>
  <c i="1" r="AV103"/>
  <c r="AT103"/>
  <c i="9" r="F35"/>
  <c i="1" r="AZ104"/>
  <c i="10" r="J35"/>
  <c i="1" r="AV105"/>
  <c r="AT105"/>
  <c i="11" r="F35"/>
  <c i="1" r="AZ106"/>
  <c i="13" r="J35"/>
  <c i="1" r="AV108"/>
  <c r="AT108"/>
  <c i="15" r="F35"/>
  <c i="1" r="AZ110"/>
  <c i="16" r="F35"/>
  <c i="1" r="AZ111"/>
  <c i="10" r="J32"/>
  <c i="1" r="AG105"/>
  <c i="3" r="F35"/>
  <c i="1" r="AZ97"/>
  <c i="5" r="F35"/>
  <c i="1" r="AZ99"/>
  <c i="6" r="F37"/>
  <c i="1" r="AZ101"/>
  <c r="BC100"/>
  <c r="AY100"/>
  <c r="BB100"/>
  <c r="AX100"/>
  <c r="BD100"/>
  <c i="7" r="J37"/>
  <c i="1" r="AV102"/>
  <c r="AT102"/>
  <c i="8" r="F35"/>
  <c i="1" r="AZ103"/>
  <c i="9" r="J35"/>
  <c i="1" r="AV104"/>
  <c r="AT104"/>
  <c i="10" r="F35"/>
  <c i="1" r="AZ105"/>
  <c i="11" r="J35"/>
  <c i="1" r="AV106"/>
  <c r="AT106"/>
  <c i="13" r="F35"/>
  <c i="1" r="AZ108"/>
  <c i="15" r="J35"/>
  <c i="1" r="AV110"/>
  <c r="AT110"/>
  <c i="17" r="J35"/>
  <c i="1" r="AV112"/>
  <c r="AT112"/>
  <c i="11" r="J32"/>
  <c i="1" r="AG106"/>
  <c i="2" r="F35"/>
  <c i="1" r="AZ96"/>
  <c i="4" r="J35"/>
  <c i="1" r="AV98"/>
  <c r="AT98"/>
  <c i="12" r="J35"/>
  <c i="1" r="AV107"/>
  <c r="AT107"/>
  <c i="14" r="F35"/>
  <c i="1" r="AZ109"/>
  <c i="16" r="J35"/>
  <c i="1" r="AV111"/>
  <c r="AT111"/>
  <c i="7" r="J34"/>
  <c i="1" r="AG102"/>
  <c i="8" r="J32"/>
  <c i="1" r="AG103"/>
  <c i="2" r="J35"/>
  <c i="1" r="AV96"/>
  <c r="AT96"/>
  <c i="4" r="F35"/>
  <c i="1" r="AZ98"/>
  <c i="12" r="F35"/>
  <c i="1" r="AZ107"/>
  <c i="13" r="J32"/>
  <c i="1" r="AG108"/>
  <c i="14" r="J35"/>
  <c i="1" r="AV109"/>
  <c r="AT109"/>
  <c i="17" r="F35"/>
  <c i="1" r="AZ112"/>
  <c i="4" l="1" r="R146"/>
  <c i="3" r="BK135"/>
  <c r="J135"/>
  <c i="9" r="R139"/>
  <c i="14" r="R138"/>
  <c r="T138"/>
  <c i="4" r="P146"/>
  <c i="1" r="AU98"/>
  <c i="15" r="T133"/>
  <c i="14" r="BK138"/>
  <c r="J138"/>
  <c r="J98"/>
  <c i="9" r="BK139"/>
  <c r="J139"/>
  <c r="J98"/>
  <c i="3" r="J136"/>
  <c r="J99"/>
  <c i="10" r="J98"/>
  <c i="2" r="J125"/>
  <c r="J99"/>
  <c i="7" r="J100"/>
  <c i="16" r="BK127"/>
  <c r="J127"/>
  <c r="J98"/>
  <c i="8" r="J98"/>
  <c i="11" r="J98"/>
  <c i="17" r="BK141"/>
  <c r="J141"/>
  <c i="1" r="AN108"/>
  <c i="13" r="J41"/>
  <c i="11" r="J41"/>
  <c i="10" r="J41"/>
  <c i="8" r="J41"/>
  <c i="7" r="J43"/>
  <c i="1" r="AN103"/>
  <c r="AN105"/>
  <c r="AN102"/>
  <c r="AN106"/>
  <c i="3" r="J32"/>
  <c i="1" r="AG97"/>
  <c r="AU100"/>
  <c i="6" r="J34"/>
  <c i="1" r="AG101"/>
  <c r="AG100"/>
  <c r="BB95"/>
  <c r="AX95"/>
  <c i="5" r="J32"/>
  <c i="1" r="AG99"/>
  <c i="2" r="J32"/>
  <c i="1" r="AG96"/>
  <c i="4" r="J32"/>
  <c i="1" r="AG98"/>
  <c r="BC95"/>
  <c r="AY95"/>
  <c i="12" r="J32"/>
  <c i="1" r="AG107"/>
  <c i="17" r="J32"/>
  <c i="1" r="AG112"/>
  <c r="AZ100"/>
  <c r="AV100"/>
  <c r="AT100"/>
  <c r="AN100"/>
  <c r="BD95"/>
  <c r="BD94"/>
  <c r="W33"/>
  <c i="15" r="J32"/>
  <c i="1" r="AG110"/>
  <c r="AN110"/>
  <c r="BA95"/>
  <c r="AW95"/>
  <c i="3" l="1" r="J41"/>
  <c i="5" r="J41"/>
  <c i="2" r="J41"/>
  <c i="17" r="J41"/>
  <c i="12" r="J41"/>
  <c i="6" r="J43"/>
  <c i="17" r="J98"/>
  <c i="3" r="J98"/>
  <c i="15" r="J41"/>
  <c i="4" r="J41"/>
  <c i="1" r="AN98"/>
  <c r="AN97"/>
  <c r="AN99"/>
  <c r="AN101"/>
  <c r="AN112"/>
  <c r="AN107"/>
  <c r="AN96"/>
  <c r="AU95"/>
  <c r="AU94"/>
  <c i="14" r="J32"/>
  <c i="1" r="AG109"/>
  <c r="AN109"/>
  <c r="AZ95"/>
  <c r="AV95"/>
  <c r="AT95"/>
  <c r="BA94"/>
  <c r="W30"/>
  <c i="16" r="J32"/>
  <c i="1" r="AG111"/>
  <c r="AN111"/>
  <c i="9" r="J32"/>
  <c i="1" r="AG104"/>
  <c r="AN104"/>
  <c r="BC94"/>
  <c r="W32"/>
  <c r="BB94"/>
  <c r="W31"/>
  <c i="16" l="1" r="J41"/>
  <c i="9" r="J41"/>
  <c i="14" r="J41"/>
  <c i="1" r="AG95"/>
  <c r="AG94"/>
  <c r="AK26"/>
  <c r="AZ94"/>
  <c r="W29"/>
  <c r="AW94"/>
  <c r="AK30"/>
  <c r="AY94"/>
  <c r="AX94"/>
  <c l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<sst xmlns="http://schemas.openxmlformats.org/spreadsheetml/2006/main">
  <si>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</si>
  <si>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</si>
  <si>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</si>
  <si>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</si>
  <si>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</si>
  <si>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{1d2f14c3-0f41-4b2d-849a-9cd466d8fe70}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</si>
  <si>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</si>
  <si>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</si>
  <si>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</si>
  <si>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</si>
  <si>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</si>
  <si>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</si>
  <si>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</si>
  <si>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</si>
  <si>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210103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</si>
  <si>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</si>
  <si>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</si>
  <si>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Centrum odborného vzdělávání Volanovská, Trutnov</t>
  </si>
  <si>
    <t>KSO:</t>
  </si>
  <si>
    <t>CC-CZ:</t>
  </si>
  <si>
    <t>Místo:</t>
  </si>
  <si>
    <t>Trutnov</t>
  </si>
  <si>
    <t>Datum:</t>
  </si>
  <si>
    <t>23. 3. 2022</t>
  </si>
  <si>
    <t>Zadavatel:</t>
  </si>
  <si>
    <t>IČ:</t>
  </si>
  <si>
    <t>Královehradecký kraj, Hrade Králové</t>
  </si>
  <si>
    <t>DIČ:</t>
  </si>
  <si>
    <t>Uchazeč:</t>
  </si>
  <si>
    <t>Vyplň údaj</t>
  </si>
  <si>
    <t>Projektant:</t>
  </si>
  <si>
    <t>ATIP a.s. Trutnov</t>
  </si>
  <si>
    <t>True</t>
  </si>
  <si>
    <t>Zpracovatel:</t>
  </si>
  <si>
    <t>Ing. Lenka Kasperová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</si>
  <si>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</si>
  <si>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Pokud není uvedeno jinak byly jednotlivé výměry měřeny z projektové dokumentace elektronicky._x000d_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</si>
  <si>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</si>
  <si>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</si>
  <si>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</si>
  <si>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</si>
  <si>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</si>
  <si>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</si>
  <si>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</si>
  <si>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</si>
  <si>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</si>
  <si>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</si>
  <si>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</si>
  <si>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</si>
  <si>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</si>
  <si>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</si>
  <si>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</si>
  <si>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</si>
  <si>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</si>
  <si>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</si>
  <si>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</si>
  <si>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</si>
  <si>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</si>
  <si>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</si>
  <si>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</si>
  <si>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</si>
  <si>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</si>
  <si>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</si>
  <si>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</si>
  <si>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</si>
  <si>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</si>
  <si>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</si>
  <si>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</si>
  <si>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</si>
  <si>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</si>
  <si>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</si>
  <si>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</si>
  <si>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</si>
  <si>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</si>
  <si>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</si>
  <si>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</si>
  <si>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</si>
  <si>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</si>
  <si>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</si>
  <si>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</si>
  <si>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</si>
  <si>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</si>
  <si>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1.etapa</t>
  </si>
  <si>
    <t>STA</t>
  </si>
  <si>
    <t>1</t>
  </si>
  <si>
    <t>{d1a2a0b2-793e-40cf-9457-e5327f176bd6}</t>
  </si>
  <si>
    <t>2</t>
  </si>
  <si>
    <t>/</t>
  </si>
  <si>
    <t>01-000</t>
  </si>
  <si>
    <t>Vedlejší a ostatní náklady</t>
  </si>
  <si>
    <t>Soupis</t>
  </si>
  <si>
    <t>{6a0c694a-4efd-4f35-9291-f1d7f0f9e45e}</t>
  </si>
  <si>
    <t>01-001</t>
  </si>
  <si>
    <t>Bourací práce</t>
  </si>
  <si>
    <t>{5a13d428-ff8d-449d-b9a0-ea57e2ad52de}</t>
  </si>
  <si>
    <t>01-002</t>
  </si>
  <si>
    <t>Stavební část</t>
  </si>
  <si>
    <t>{34647053-4d9f-4407-a2a1-bf7d8d2963fb}</t>
  </si>
  <si>
    <t>01-003</t>
  </si>
  <si>
    <t>Interiér</t>
  </si>
  <si>
    <t>{e6ee0900-32cc-405d-b430-a1b0a6c160e2}</t>
  </si>
  <si>
    <t>01-004</t>
  </si>
  <si>
    <t>Zdravotní technika</t>
  </si>
  <si>
    <t>{f608ba74-c986-4181-97ec-9aede81739e2}</t>
  </si>
  <si>
    <t>01-004a</t>
  </si>
  <si>
    <t>Vnitřní kanalizace</t>
  </si>
  <si>
    <t>3</t>
  </si>
  <si>
    <t>{7a20408f-44f1-43a7-913f-5ed966db760f}</t>
  </si>
  <si>
    <t>01-004b</t>
  </si>
  <si>
    <t>Vnitřní vodovod</t>
  </si>
  <si>
    <t>{1ac58102-5bae-4c7b-b9f4-6c66354a629f}</t>
  </si>
  <si>
    <t>01-005</t>
  </si>
  <si>
    <t>Ústřední vytápění</t>
  </si>
  <si>
    <t>{3ac7bbfc-2d79-47b6-9568-87fdfd9780ea}</t>
  </si>
  <si>
    <t>01-006</t>
  </si>
  <si>
    <t>Vzduchotechnika</t>
  </si>
  <si>
    <t>{719d9087-aaf1-4cb2-9f52-dc8a47f87ef1}</t>
  </si>
  <si>
    <t>01-007</t>
  </si>
  <si>
    <t>Silnoproudé rozvody</t>
  </si>
  <si>
    <t>{e54bc60d-171d-4137-a425-1b8ea04d1bd4}</t>
  </si>
  <si>
    <t>01-008</t>
  </si>
  <si>
    <t>Slaboproudé rozvody</t>
  </si>
  <si>
    <t>{29e0b6cf-5179-4b6b-99c3-e827e0535dcb}</t>
  </si>
  <si>
    <t>01-009</t>
  </si>
  <si>
    <t>Měření a regulace</t>
  </si>
  <si>
    <t>{5136a169-53d0-4cc1-b5f0-5da952d6d988}</t>
  </si>
  <si>
    <t>01-010</t>
  </si>
  <si>
    <t>Plyn</t>
  </si>
  <si>
    <t>{09f591a9-215c-43e2-a652-ef67062e2f90}</t>
  </si>
  <si>
    <t>01-011</t>
  </si>
  <si>
    <t>Venkovní úpravy</t>
  </si>
  <si>
    <t>{97a8a603-39bf-4b44-8e3c-6b4b5e48bb99}</t>
  </si>
  <si>
    <t>01-012</t>
  </si>
  <si>
    <t>Venkovní kanalizace</t>
  </si>
  <si>
    <t>{c222e69f-c01a-4ff4-8340-a7e743e83e02}</t>
  </si>
  <si>
    <t>01-013</t>
  </si>
  <si>
    <t>Areálové rozvody NN</t>
  </si>
  <si>
    <t>{17345af3-192a-44d1-9aa7-1b061d3032db}</t>
  </si>
  <si>
    <t>01-014</t>
  </si>
  <si>
    <t>Gastronomická zařízení</t>
  </si>
  <si>
    <t>{acd1eeaa-bbdc-4633-bb13-55e0ceaf96fc}</t>
  </si>
  <si>
    <t>KRYCÍ LIST SOUPISU PRACÍ</t>
  </si>
  <si>
    <t>Objekt:</t>
  </si>
  <si>
    <t>01 - 1.etapa</t>
  </si>
  <si>
    <t>Soupis:</t>
  </si>
  <si>
    <t>01-000 -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</si>
  <si>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</si>
  <si>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</si>
  <si>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</si>
  <si>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</si>
  <si>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</si>
  <si>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</si>
  <si>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</si>
  <si>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</si>
  <si>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</si>
  <si>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</si>
  <si>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</si>
  <si>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</si>
  <si>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</si>
  <si>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</si>
  <si>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</si>
  <si>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</si>
  <si>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</si>
  <si>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</si>
  <si>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</si>
  <si>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</si>
  <si>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</si>
  <si>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</si>
  <si>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</si>
  <si>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</si>
  <si>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</si>
  <si>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</si>
  <si>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</si>
  <si>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</si>
  <si>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</si>
  <si>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</si>
  <si>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</si>
  <si>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kpl</t>
  </si>
  <si>
    <t>CS ÚRS 2022 01</t>
  </si>
  <si>
    <t>1024</t>
  </si>
  <si>
    <t>1033619415</t>
  </si>
  <si>
    <t>P</t>
  </si>
  <si>
    <t xml:space="preserve">Poznámka k položce:_x000d_
Položka zharnuje zejména_x000d_
_x000d_
- náklady na odkrytí nepřístupných konstrukcí _x000d_
- náklady na posouzení stavu v době přípravy stavby nepřístupných konstrukcí _x000d_
- náklady na zjištění tras rozvodů a technologií po odkrytí nepřístupných konstrukcí apod._x000d_
_x000d_
  _x000d_
</t>
  </si>
  <si>
    <t>012002000</t>
  </si>
  <si>
    <t>Geodetické práce</t>
  </si>
  <si>
    <t>-877939540</t>
  </si>
  <si>
    <t>Poznámka k položce:_x000d_
Položka zahrnuje náklady na potřebné geodetické práce před výstavbou, v průběhu a po dokončení (vytýčení inž. sítí, zaměření skutečného stavu apod.)</t>
  </si>
  <si>
    <t>013254000</t>
  </si>
  <si>
    <t>Dokumentace skutečného provedení stavby</t>
  </si>
  <si>
    <t>-1321510353</t>
  </si>
  <si>
    <t>VRN3</t>
  </si>
  <si>
    <t>Zařízení staveniště</t>
  </si>
  <si>
    <t>4</t>
  </si>
  <si>
    <t>030001000</t>
  </si>
  <si>
    <t>1081806096</t>
  </si>
  <si>
    <t>Poznámka k položce:_x000d_
Položka zahrnuje náklady na potřebné zařízení staveniště (stavební buňky, oplocení, mobilní WC, informační tabule apod.)</t>
  </si>
  <si>
    <t>VRN7</t>
  </si>
  <si>
    <t>Provozní vlivy</t>
  </si>
  <si>
    <t>070001000</t>
  </si>
  <si>
    <t>-544210461</t>
  </si>
  <si>
    <t xml:space="preserve">Poznámka k položce:_x000d_
Položka zhrnuje zejména:_x000d_
_x000d_
- náklady na zajištění provozu školy v prostorech 2. etapy výstavby - provozní opatření jako oplocení, ohrazení, přemostění, organizační a ochranná opatření _x000d_
- náklady na zajištění provozu školy v prostorech 2. etapy výstavby - technologická opatření - přesun serverů a aktivních prvků strukturované kabeláže podle zadání uživatele, dočasná přepojení a připojení elektroinstalací a ostatních technologií stavby _x000d_
- ochrana konstrukcí a povrchů v prostorech 2. etapy výstavby - zakrývání, čištění apod. _x000d_
_x000d_
</t>
  </si>
  <si>
    <t>odvoz1</t>
  </si>
  <si>
    <t>51,362</t>
  </si>
  <si>
    <t>odvoz2</t>
  </si>
  <si>
    <t>12,841</t>
  </si>
  <si>
    <t>P01</t>
  </si>
  <si>
    <t>m2</t>
  </si>
  <si>
    <t>12,74</t>
  </si>
  <si>
    <t>P02</t>
  </si>
  <si>
    <t>36,75</t>
  </si>
  <si>
    <t>P03</t>
  </si>
  <si>
    <t>63,05</t>
  </si>
  <si>
    <t>P04</t>
  </si>
  <si>
    <t>29,95</t>
  </si>
  <si>
    <t>P05</t>
  </si>
  <si>
    <t>3,85</t>
  </si>
  <si>
    <t>P06</t>
  </si>
  <si>
    <t>7,7</t>
  </si>
  <si>
    <t>P100</t>
  </si>
  <si>
    <t>59,34</t>
  </si>
  <si>
    <t>01-001 - Bourací práce</t>
  </si>
  <si>
    <t>P101</t>
  </si>
  <si>
    <t>74,81</t>
  </si>
  <si>
    <t>P102</t>
  </si>
  <si>
    <t>12,366</t>
  </si>
  <si>
    <t>P103</t>
  </si>
  <si>
    <t>61,635</t>
  </si>
  <si>
    <t>P104</t>
  </si>
  <si>
    <t>85,35</t>
  </si>
  <si>
    <t>P105</t>
  </si>
  <si>
    <t>4,8</t>
  </si>
  <si>
    <t>P106</t>
  </si>
  <si>
    <t>7,41</t>
  </si>
  <si>
    <t>P107</t>
  </si>
  <si>
    <t>18,19</t>
  </si>
  <si>
    <t>P108</t>
  </si>
  <si>
    <t>47,82</t>
  </si>
  <si>
    <t>P110</t>
  </si>
  <si>
    <t>6,51</t>
  </si>
  <si>
    <t>P202</t>
  </si>
  <si>
    <t>159,985</t>
  </si>
  <si>
    <t>P203</t>
  </si>
  <si>
    <t>15,4</t>
  </si>
  <si>
    <t>P204</t>
  </si>
  <si>
    <t>12,275</t>
  </si>
  <si>
    <t>P205</t>
  </si>
  <si>
    <t>86,78</t>
  </si>
  <si>
    <t>P206</t>
  </si>
  <si>
    <t>57,86</t>
  </si>
  <si>
    <t>P302</t>
  </si>
  <si>
    <t>160,97</t>
  </si>
  <si>
    <t>P303</t>
  </si>
  <si>
    <t>P304</t>
  </si>
  <si>
    <t>11,37</t>
  </si>
  <si>
    <t>P305</t>
  </si>
  <si>
    <t>56,11</t>
  </si>
  <si>
    <t>P306</t>
  </si>
  <si>
    <t>63,7</t>
  </si>
  <si>
    <t>P308</t>
  </si>
  <si>
    <t>29,9</t>
  </si>
  <si>
    <t>P402</t>
  </si>
  <si>
    <t>53,68</t>
  </si>
  <si>
    <t>P403</t>
  </si>
  <si>
    <t>15,12</t>
  </si>
  <si>
    <t>P404</t>
  </si>
  <si>
    <t>49,81</t>
  </si>
  <si>
    <t>P405</t>
  </si>
  <si>
    <t>64,93</t>
  </si>
  <si>
    <t>P406</t>
  </si>
  <si>
    <t>5,75</t>
  </si>
  <si>
    <t>výkop</t>
  </si>
  <si>
    <t>64,203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</si>
  <si>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</si>
  <si>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</si>
  <si>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</si>
  <si>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</si>
  <si>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</si>
  <si>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</si>
  <si>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</si>
  <si>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</si>
  <si>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</si>
  <si>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</si>
  <si>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</si>
  <si>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</si>
  <si>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</si>
  <si>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</si>
  <si>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</si>
  <si>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>HSV</t>
  </si>
  <si>
    <t>Práce a dodávky HSV</t>
  </si>
  <si>
    <t>Zemní práce</t>
  </si>
  <si>
    <t>139751101</t>
  </si>
  <si>
    <t>Vykopávky v uzavřených prostorech v hornině třídy těžitelnosti I skupiny 1 až 3 ručně</t>
  </si>
  <si>
    <t>m3</t>
  </si>
  <si>
    <t>948990559</t>
  </si>
  <si>
    <t>VV</t>
  </si>
  <si>
    <t>P01*0,566</t>
  </si>
  <si>
    <t>P02*0,542</t>
  </si>
  <si>
    <t>P03*0,588</t>
  </si>
  <si>
    <t>Součet</t>
  </si>
  <si>
    <t xml:space="preserve">"80% těžitelnost I skupina 1 až 3"  0,8*výkop</t>
  </si>
  <si>
    <t>139752101</t>
  </si>
  <si>
    <t>Vykopávky v uzavřených prostorech v hornině třídy těžitelnosti II skupiny 4 až 5 ručně</t>
  </si>
  <si>
    <t>-718549561</t>
  </si>
  <si>
    <t xml:space="preserve">"20% těžitelnost II skupina 4"  0,2*výkop</t>
  </si>
  <si>
    <t>162751116</t>
  </si>
  <si>
    <t>Vodorovné přemístění přes 8 000 do 9000 m výkopku/sypaniny z horniny třídy těžitelnosti I skupiny 1 až 3</t>
  </si>
  <si>
    <t>-1930473234</t>
  </si>
  <si>
    <t>výkop*0,8</t>
  </si>
  <si>
    <t>162751136</t>
  </si>
  <si>
    <t>Vodorovné přemístění přes 8 000 do 9000 m výkopku/sypaniny z horniny třídy těžitelnosti II skupiny 4 a 5</t>
  </si>
  <si>
    <t>-169890613</t>
  </si>
  <si>
    <t>výkop*0,2</t>
  </si>
  <si>
    <t>171201221</t>
  </si>
  <si>
    <t>Poplatek za uložení na skládce (skládkovné) zeminy a kamení kód odpadu 17 05 04</t>
  </si>
  <si>
    <t>t</t>
  </si>
  <si>
    <t>1542063380</t>
  </si>
  <si>
    <t>(odvoz1+odvoz2)*1,8</t>
  </si>
  <si>
    <t>6</t>
  </si>
  <si>
    <t>171251201</t>
  </si>
  <si>
    <t>Uložení sypaniny na skládky nebo meziskládky</t>
  </si>
  <si>
    <t>-1110211882</t>
  </si>
  <si>
    <t>odvoz1+odvoz2</t>
  </si>
  <si>
    <t>9</t>
  </si>
  <si>
    <t>Ostatní konstrukce a práce, bourání</t>
  </si>
  <si>
    <t>7</t>
  </si>
  <si>
    <t>961044111</t>
  </si>
  <si>
    <t>Bourání základů z betonu prostého</t>
  </si>
  <si>
    <t>2072696251</t>
  </si>
  <si>
    <t>1,7*0,5*0,9</t>
  </si>
  <si>
    <t>8</t>
  </si>
  <si>
    <t>962031132</t>
  </si>
  <si>
    <t>Bourání příček z cihel pálených na MVC tl do 100 mm</t>
  </si>
  <si>
    <t>1967659127</t>
  </si>
  <si>
    <t>"1.PP"</t>
  </si>
  <si>
    <t>5,9*2,4</t>
  </si>
  <si>
    <t>2,7*2,4</t>
  </si>
  <si>
    <t>1,9*2,4</t>
  </si>
  <si>
    <t>"1.NP"</t>
  </si>
  <si>
    <t>(5,3+1,8+2,8+1,8)*3,4</t>
  </si>
  <si>
    <t>2*2,95</t>
  </si>
  <si>
    <t>1,9*3,4</t>
  </si>
  <si>
    <t>"2.NP"</t>
  </si>
  <si>
    <t>(4,4+4*1,1+1,7)*3,1</t>
  </si>
  <si>
    <t>8,7*3,1</t>
  </si>
  <si>
    <t>3,1*3,1</t>
  </si>
  <si>
    <t>"3.NP"</t>
  </si>
  <si>
    <t>(4,1+3*1,85+1)*2,9</t>
  </si>
  <si>
    <t>(1,1+3,2+5,5+1,6+1,1+2*1,5+1)*2,6</t>
  </si>
  <si>
    <t>2,1*2,9</t>
  </si>
  <si>
    <t>"4.NP"</t>
  </si>
  <si>
    <t>(3,1+0,9+2*1,8)*2,7</t>
  </si>
  <si>
    <t>(2,2+1,1)*2,7</t>
  </si>
  <si>
    <t>(4+1,25+11,4)*2,7</t>
  </si>
  <si>
    <t>4,6*2,7</t>
  </si>
  <si>
    <t>(1,1+1)*2,7</t>
  </si>
  <si>
    <t>32</t>
  </si>
  <si>
    <t>962031133</t>
  </si>
  <si>
    <t>Bourání příček z cihel pálených na MVC tl do 150 mm</t>
  </si>
  <si>
    <t>-1094272707</t>
  </si>
  <si>
    <t>1,3*3,4</t>
  </si>
  <si>
    <t>1,1*3,4</t>
  </si>
  <si>
    <t>(1,2+1,5)*3,4</t>
  </si>
  <si>
    <t>(1,9+0,95)*3,4</t>
  </si>
  <si>
    <t>2*2*2</t>
  </si>
  <si>
    <t>3,8*2,95</t>
  </si>
  <si>
    <t>4,4*3,15</t>
  </si>
  <si>
    <t>3,8*3,15</t>
  </si>
  <si>
    <t>1,8*2,7</t>
  </si>
  <si>
    <t>2,4*2,7</t>
  </si>
  <si>
    <t>3,2*2,7</t>
  </si>
  <si>
    <t>9,2</t>
  </si>
  <si>
    <t>10</t>
  </si>
  <si>
    <t>962032231</t>
  </si>
  <si>
    <t>Bourání zdiva z cihel pálených nebo vápenopískových na MV nebo MVC přes 1 m3</t>
  </si>
  <si>
    <t>-1904746841</t>
  </si>
  <si>
    <t>1,85*0,4*2,4</t>
  </si>
  <si>
    <t>1,71*0,32*3,4</t>
  </si>
  <si>
    <t>3*3,4*0,2</t>
  </si>
  <si>
    <t>(2,5+1,5)*3,4*0,2</t>
  </si>
  <si>
    <t>1,1*2,95*0,5</t>
  </si>
  <si>
    <t>1,05*2,1*0,35</t>
  </si>
  <si>
    <t>1,3*0,33*3,1</t>
  </si>
  <si>
    <t>5,3*3,1*0,18</t>
  </si>
  <si>
    <t>(5,8+0,85)*3,1*0,17</t>
  </si>
  <si>
    <t>1,1*3,15*0,53</t>
  </si>
  <si>
    <t>1,35*2,9*0,2</t>
  </si>
  <si>
    <t>1,5*0,38*2,9</t>
  </si>
  <si>
    <t>(5,8+0,85)*2,9*0,17</t>
  </si>
  <si>
    <t>5,2*2,9*0,18</t>
  </si>
  <si>
    <t>3*2,9*0,2</t>
  </si>
  <si>
    <t>6,5*2,6</t>
  </si>
  <si>
    <t>1,2*0,5*2,6</t>
  </si>
  <si>
    <t>(2,8+0,65)*2,6*0,2</t>
  </si>
  <si>
    <t>6,5*2,6*0,15</t>
  </si>
  <si>
    <t>1,4*2,7*0,17</t>
  </si>
  <si>
    <t>(5,8+0,9)*2,7*0,18</t>
  </si>
  <si>
    <t>1,48*0,35*2,7</t>
  </si>
  <si>
    <t>5,8</t>
  </si>
  <si>
    <t>11</t>
  </si>
  <si>
    <t>962081141</t>
  </si>
  <si>
    <t>Bourání příček ze skleněných tvárnic tl do 150 mm</t>
  </si>
  <si>
    <t>-2133361392</t>
  </si>
  <si>
    <t>1,6*0,35</t>
  </si>
  <si>
    <t>12</t>
  </si>
  <si>
    <t>963012510</t>
  </si>
  <si>
    <t>Bourání stropů z ŽB desek š do 300 mm tl do 140 mm</t>
  </si>
  <si>
    <t>2145224066</t>
  </si>
  <si>
    <t>P06*0,1</t>
  </si>
  <si>
    <t>"pro přístavbu výtahu dle skladby S103"</t>
  </si>
  <si>
    <t>5,4*3*0,15</t>
  </si>
  <si>
    <t>13</t>
  </si>
  <si>
    <t>963031432</t>
  </si>
  <si>
    <t>Bourání cihelných kleneb na MV nebo MVC tl do 150 mm</t>
  </si>
  <si>
    <t>-863528679</t>
  </si>
  <si>
    <t>"SO 01A"</t>
  </si>
  <si>
    <t>1,6*1,1</t>
  </si>
  <si>
    <t>14</t>
  </si>
  <si>
    <t>963042819</t>
  </si>
  <si>
    <t>Bourání schodišťových stupňů betonových zhotovených na místě</t>
  </si>
  <si>
    <t>m</t>
  </si>
  <si>
    <t>-217330677</t>
  </si>
  <si>
    <t>3*1,5</t>
  </si>
  <si>
    <t>965042141</t>
  </si>
  <si>
    <t>Bourání podkladů pod dlažby nebo mazanin betonových nebo z litého asfaltu tl do 100 mm pl přes 4 m2</t>
  </si>
  <si>
    <t>1857019052</t>
  </si>
  <si>
    <t>P01*0,04</t>
  </si>
  <si>
    <t>P02*0,08+P02*0,1</t>
  </si>
  <si>
    <t>P03*0,06+P03*0,1</t>
  </si>
  <si>
    <t>P04*0,08</t>
  </si>
  <si>
    <t>P103*0,08</t>
  </si>
  <si>
    <t>P105*0,08</t>
  </si>
  <si>
    <t>P104*0,08</t>
  </si>
  <si>
    <t>P106*0,06</t>
  </si>
  <si>
    <t>P107*0,06+P107*0,09</t>
  </si>
  <si>
    <t>P110*0,08</t>
  </si>
  <si>
    <t>P203*0,09</t>
  </si>
  <si>
    <t>P303*0,09</t>
  </si>
  <si>
    <t>P403*0,09</t>
  </si>
  <si>
    <t>"spádová vrstva na střeše dle skladby S101"</t>
  </si>
  <si>
    <t>4*4,9*0,1</t>
  </si>
  <si>
    <t>16</t>
  </si>
  <si>
    <t>965042241</t>
  </si>
  <si>
    <t>Bourání podkladů pod dlažby nebo mazanin betonových nebo z litého asfaltu tl přes 100 mm pl přes 4 m2</t>
  </si>
  <si>
    <t>735497611</t>
  </si>
  <si>
    <t>P01*0,12</t>
  </si>
  <si>
    <t>P04*0,12</t>
  </si>
  <si>
    <t>P06*0,15</t>
  </si>
  <si>
    <t>P100*0,11</t>
  </si>
  <si>
    <t>P102*0,11</t>
  </si>
  <si>
    <t>P101*0,11</t>
  </si>
  <si>
    <t>P104*0,12</t>
  </si>
  <si>
    <t>17</t>
  </si>
  <si>
    <t>965045113</t>
  </si>
  <si>
    <t>Bourání potěrů cementových nebo pískocementových tl do 50 mm pl přes 4 m2</t>
  </si>
  <si>
    <t>-2022115744</t>
  </si>
  <si>
    <t>P402+P404+P406</t>
  </si>
  <si>
    <t>18</t>
  </si>
  <si>
    <t>965081213</t>
  </si>
  <si>
    <t>Bourání podlah z dlaždic keramických nebo xylolitových tl do 10 mm plochy přes 1 m2</t>
  </si>
  <si>
    <t>842064952</t>
  </si>
  <si>
    <t>P02+P05</t>
  </si>
  <si>
    <t>P100+P104+P106+P107+P108+P102</t>
  </si>
  <si>
    <t>P203+P204</t>
  </si>
  <si>
    <t>P303+P304</t>
  </si>
  <si>
    <t>P403+P406</t>
  </si>
  <si>
    <t>19</t>
  </si>
  <si>
    <t>965081413</t>
  </si>
  <si>
    <t>Bourání podlah litých xylolitových plochy přes 1 m2</t>
  </si>
  <si>
    <t>-1014775277</t>
  </si>
  <si>
    <t>P205+P206</t>
  </si>
  <si>
    <t>P305+P306+P308</t>
  </si>
  <si>
    <t>20</t>
  </si>
  <si>
    <t>965082923</t>
  </si>
  <si>
    <t>Odstranění násypů pod podlahami tl do 100 mm pl přes 2 m2</t>
  </si>
  <si>
    <t>-1505897699</t>
  </si>
  <si>
    <t>P100*0,08</t>
  </si>
  <si>
    <t>P101*0,08</t>
  </si>
  <si>
    <t>P102*0,05</t>
  </si>
  <si>
    <t>P103*0,095</t>
  </si>
  <si>
    <t>P104*0,095</t>
  </si>
  <si>
    <t>P105*0,095</t>
  </si>
  <si>
    <t>P110*0,095</t>
  </si>
  <si>
    <t>712331801R</t>
  </si>
  <si>
    <t xml:space="preserve">Odstranění podkladních pásů  pod podlahou na sucho</t>
  </si>
  <si>
    <t>-611400765</t>
  </si>
  <si>
    <t>P303+P306+P308</t>
  </si>
  <si>
    <t>P403+P402+P404+P403</t>
  </si>
  <si>
    <t>22</t>
  </si>
  <si>
    <t>965083112</t>
  </si>
  <si>
    <t>Odstranění násypů pod podlahami mezi trámy tl do 100 mm pl přes 2 m2</t>
  </si>
  <si>
    <t>875140777</t>
  </si>
  <si>
    <t>P302*0,08</t>
  </si>
  <si>
    <t>23</t>
  </si>
  <si>
    <t>965083122</t>
  </si>
  <si>
    <t>Odstranění násypů pod podlahami mezi trámy tl do 200 mm pl přes 2 m2</t>
  </si>
  <si>
    <t>431678241</t>
  </si>
  <si>
    <t>P202*0,12</t>
  </si>
  <si>
    <t>P405*0,13</t>
  </si>
  <si>
    <t>24</t>
  </si>
  <si>
    <t>966080105</t>
  </si>
  <si>
    <t>Bourání kontaktního zateplení z polystyrenových desek tl přes 120 do 180 mm</t>
  </si>
  <si>
    <t>1377512124</t>
  </si>
  <si>
    <t>5,81*3,2</t>
  </si>
  <si>
    <t>2,8*3,4</t>
  </si>
  <si>
    <t>3*2,5*3,4</t>
  </si>
  <si>
    <t>25</t>
  </si>
  <si>
    <t>967031132</t>
  </si>
  <si>
    <t>Přisekání rovných ostění v cihelném zdivu na MV nebo MVC</t>
  </si>
  <si>
    <t>-919220507</t>
  </si>
  <si>
    <t>6*2*2*0,5</t>
  </si>
  <si>
    <t>3*2*2*0,35</t>
  </si>
  <si>
    <t>2*2*2*0,35</t>
  </si>
  <si>
    <t>2*2,2*0,5</t>
  </si>
  <si>
    <t>3*2*2,1*0,35</t>
  </si>
  <si>
    <t>4*2*2,2*0,3</t>
  </si>
  <si>
    <t>26</t>
  </si>
  <si>
    <t>968062354</t>
  </si>
  <si>
    <t>Vybourání dřevěných rámů oken dvojitých včetně křídel pl do 1 m2</t>
  </si>
  <si>
    <t>33417397</t>
  </si>
  <si>
    <t>2*0,9*0,5</t>
  </si>
  <si>
    <t>0,9*0,9</t>
  </si>
  <si>
    <t>0,95*0,95</t>
  </si>
  <si>
    <t>2*0,85*0,9</t>
  </si>
  <si>
    <t>0,6*0,63</t>
  </si>
  <si>
    <t>1,305*2,25</t>
  </si>
  <si>
    <t>27</t>
  </si>
  <si>
    <t>968072455</t>
  </si>
  <si>
    <t>Vybourání kovových dveřních zárubní pl do 2 m2</t>
  </si>
  <si>
    <t>1597590174</t>
  </si>
  <si>
    <t>0,8*2*8</t>
  </si>
  <si>
    <t>0,9*2</t>
  </si>
  <si>
    <t>2*0,9*2</t>
  </si>
  <si>
    <t>11*0,8*2</t>
  </si>
  <si>
    <t>8*0,6*2</t>
  </si>
  <si>
    <t>9*0,8*2</t>
  </si>
  <si>
    <t>8*0,8*2</t>
  </si>
  <si>
    <t>9*0,6*2</t>
  </si>
  <si>
    <t>28</t>
  </si>
  <si>
    <t>968072456</t>
  </si>
  <si>
    <t>Vybourání kovových dveřních zárubní pl přes 2 m2</t>
  </si>
  <si>
    <t>666399823</t>
  </si>
  <si>
    <t>2*1,1*2</t>
  </si>
  <si>
    <t>1,45*2</t>
  </si>
  <si>
    <t>29</t>
  </si>
  <si>
    <t>971033561r</t>
  </si>
  <si>
    <t xml:space="preserve">Vybourání otvorů ve zdivu cihelném </t>
  </si>
  <si>
    <t>-2023582415</t>
  </si>
  <si>
    <t>1,3*2,25*0,45</t>
  </si>
  <si>
    <t>1*0,88*0,45</t>
  </si>
  <si>
    <t>(1*2,25-0,6*0,63)*0,35</t>
  </si>
  <si>
    <t>1*2,1*0,5*2</t>
  </si>
  <si>
    <t>1*2,1*0,52</t>
  </si>
  <si>
    <t>1*2,1*0,35</t>
  </si>
  <si>
    <t>0,3*0,15*0,4</t>
  </si>
  <si>
    <t>0,25*2,25*0,53</t>
  </si>
  <si>
    <t>1,63*2,1*0,3</t>
  </si>
  <si>
    <t>0,405*2,35*0,37</t>
  </si>
  <si>
    <t>1*2,1*0,37</t>
  </si>
  <si>
    <t>1*2,2*0,2</t>
  </si>
  <si>
    <t>0,7*2,1*0,34</t>
  </si>
  <si>
    <t>0,305*2,1*0,37</t>
  </si>
  <si>
    <t>0,225*2,25*0,5</t>
  </si>
  <si>
    <t>0,245*2,25*0,5</t>
  </si>
  <si>
    <t>1,4*2,3*0,43</t>
  </si>
  <si>
    <t>0,8*2,15*0,33</t>
  </si>
  <si>
    <t>0,9*2,1*0,215</t>
  </si>
  <si>
    <t>0,6*2,15*0,33</t>
  </si>
  <si>
    <t>1*2,1*0,358</t>
  </si>
  <si>
    <t>0,49*2,15*0,35</t>
  </si>
  <si>
    <t>1,5</t>
  </si>
  <si>
    <t>30</t>
  </si>
  <si>
    <t>972033661</t>
  </si>
  <si>
    <t>Vybourání otvorů v klenbách z cihel pl do 4 m2 tl do 300 mm</t>
  </si>
  <si>
    <t>1164751716</t>
  </si>
  <si>
    <t>1,6*1,1*0,25</t>
  </si>
  <si>
    <t>31</t>
  </si>
  <si>
    <t>978011191</t>
  </si>
  <si>
    <t>Otlučení (osekání) vnitřní vápenné nebo vápenocementové omítky stropů v rozsahu přes 50 do 100 %</t>
  </si>
  <si>
    <t>-1390626520</t>
  </si>
  <si>
    <t>(15,4+9,3+2,7+18+8,8+13,3+19+18,7+17,5)*1,2</t>
  </si>
  <si>
    <t>8,7+16,4</t>
  </si>
  <si>
    <t>5,3*2,9</t>
  </si>
  <si>
    <t>5,5*2,9</t>
  </si>
  <si>
    <t>5,6*2,9</t>
  </si>
  <si>
    <t>10,2*3,1</t>
  </si>
  <si>
    <t>5,3*13</t>
  </si>
  <si>
    <t>5,6*2,4</t>
  </si>
  <si>
    <t>4,6*9,5+3,1*1,2</t>
  </si>
  <si>
    <t>5,4*2,9</t>
  </si>
  <si>
    <t>39</t>
  </si>
  <si>
    <t>978013191</t>
  </si>
  <si>
    <t>Otlučení (osekání) vnitřní vápenné nebo vápenocementové omítky stěn v rozsahu přes 50 do 100 %</t>
  </si>
  <si>
    <t>1101050681</t>
  </si>
  <si>
    <t>(1,72+8,9)*2*2,35</t>
  </si>
  <si>
    <t>(3,5+2,7)*2*2,35</t>
  </si>
  <si>
    <t>(4,4+5,9)*2*2,35</t>
  </si>
  <si>
    <t>(3,7+2,1)*2*2,35</t>
  </si>
  <si>
    <t>(6,9+2,52)*2*2,35</t>
  </si>
  <si>
    <t>(4,3+4,9)*2*2,35</t>
  </si>
  <si>
    <t>(3,7+4,9)*2*2,35</t>
  </si>
  <si>
    <t>(3,8+4,9)*2*2,35</t>
  </si>
  <si>
    <t>(5,2+2,5)*2*2,35</t>
  </si>
  <si>
    <t>(4,4+3)*2*2,7</t>
  </si>
  <si>
    <t>(12,5+8,2)*2*2,7</t>
  </si>
  <si>
    <t>(5,3+2,9)*2*1,4</t>
  </si>
  <si>
    <t>(5,7+7,5)*2*3,4</t>
  </si>
  <si>
    <t>(3,6+2,9)*2*3,4</t>
  </si>
  <si>
    <t>(16+4,9)*2*3,4</t>
  </si>
  <si>
    <t>(9,7+4,4)*2*1,4</t>
  </si>
  <si>
    <t>(8,5+3)*2*1,4</t>
  </si>
  <si>
    <t>(5,5+2,8)*2*1,1</t>
  </si>
  <si>
    <t>(7,4+5,7)*2*3,1</t>
  </si>
  <si>
    <t>(9,5+5,8)*2*3,1</t>
  </si>
  <si>
    <t>(5,3+16)*2*3,1</t>
  </si>
  <si>
    <t>(10,1+3,1)*2*3,1</t>
  </si>
  <si>
    <t>(5,6+2,9)*2*0,9</t>
  </si>
  <si>
    <t>(7,4+5,7)*2*2,9</t>
  </si>
  <si>
    <t>(16+5,6)*2*2,9</t>
  </si>
  <si>
    <t>(13,0+5,9)*2*2,9</t>
  </si>
  <si>
    <t>2*5,1*2,9</t>
  </si>
  <si>
    <t>(5,4+2,9)*2*0,7</t>
  </si>
  <si>
    <t>(7,5+5,7)*2*2,9</t>
  </si>
  <si>
    <t>(5,8+13)*2*2,9</t>
  </si>
  <si>
    <t>(5,3+13)*2*2,9</t>
  </si>
  <si>
    <t>(5,6+2,4)*2*2,9</t>
  </si>
  <si>
    <t>33</t>
  </si>
  <si>
    <t>978059541</t>
  </si>
  <si>
    <t>Odsekání a odebrání obkladů stěn z vnitřních obkládaček plochy přes 1 m2</t>
  </si>
  <si>
    <t>-887668417</t>
  </si>
  <si>
    <t>(5,3+2,8)*2*2</t>
  </si>
  <si>
    <t>(3,8-0,8+1,61+5,7+0,5+0,3+0,3)*2</t>
  </si>
  <si>
    <t>(2,3+1,1)*2*2</t>
  </si>
  <si>
    <t>(2*3+1,8)*2</t>
  </si>
  <si>
    <t>1,6*2</t>
  </si>
  <si>
    <t>(0,5+1,5+1,5+3,5+6,9)*2</t>
  </si>
  <si>
    <t>(5,5+2,9)*2*1,1</t>
  </si>
  <si>
    <t>1,2*1,3</t>
  </si>
  <si>
    <t>1,4*1,55</t>
  </si>
  <si>
    <t>0,95*1,55</t>
  </si>
  <si>
    <t>1,1*1,3</t>
  </si>
  <si>
    <t>0,6*0,8</t>
  </si>
  <si>
    <t>0,8*1,2</t>
  </si>
  <si>
    <t>1*1,2</t>
  </si>
  <si>
    <t>0,7*1,3</t>
  </si>
  <si>
    <t>(5,4+2,9)*2*2</t>
  </si>
  <si>
    <t>1,9</t>
  </si>
  <si>
    <t>34</t>
  </si>
  <si>
    <t>99001</t>
  </si>
  <si>
    <t>Vybourní ocelového schodiště 1.PP</t>
  </si>
  <si>
    <t>135140574</t>
  </si>
  <si>
    <t>35</t>
  </si>
  <si>
    <t>99002</t>
  </si>
  <si>
    <t>Provizorní zajištění ocleových nosníků při bourání klenby</t>
  </si>
  <si>
    <t>-979477740</t>
  </si>
  <si>
    <t>Poznámka k položce:_x000d_
cena zahrnuje kopletní provedení dle popsiu na výkrese ST.03</t>
  </si>
  <si>
    <t>997</t>
  </si>
  <si>
    <t>Přesun sutě</t>
  </si>
  <si>
    <t>36</t>
  </si>
  <si>
    <t>997013114</t>
  </si>
  <si>
    <t>Vnitrostaveništní doprava suti a vybouraných hmot pro budovy v přes 12 do 15 m s použitím mechanizace</t>
  </si>
  <si>
    <t>1204309588</t>
  </si>
  <si>
    <t>37</t>
  </si>
  <si>
    <t>997013501</t>
  </si>
  <si>
    <t>Odvoz suti a vybouraných hmot na skládku nebo meziskládku do 1 km se složením</t>
  </si>
  <si>
    <t>-230199983</t>
  </si>
  <si>
    <t>38</t>
  </si>
  <si>
    <t>997013509</t>
  </si>
  <si>
    <t>Příplatek k odvozu suti a vybouraných hmot na skládku ZKD 1 km přes 1 km</t>
  </si>
  <si>
    <t>886550811</t>
  </si>
  <si>
    <t xml:space="preserve">Poznámka k položce:_x000d_
skládka 9 km_x000d_
</t>
  </si>
  <si>
    <t>763,152*8 'Přepočtené koeficientem množství</t>
  </si>
  <si>
    <t>997013603R</t>
  </si>
  <si>
    <t xml:space="preserve">Poplatek za uložení na skládce (skládkovné) stavebního odpadu </t>
  </si>
  <si>
    <t>-1434714253</t>
  </si>
  <si>
    <t>PSV</t>
  </si>
  <si>
    <t>Práce a dodávky PSV</t>
  </si>
  <si>
    <t>711</t>
  </si>
  <si>
    <t>Izolace proti vodě, vlhkosti a plynům</t>
  </si>
  <si>
    <t>40</t>
  </si>
  <si>
    <t>711131811</t>
  </si>
  <si>
    <t>Odstranění izolace proti zemní vlhkosti vodorovné</t>
  </si>
  <si>
    <t>1751923268</t>
  </si>
  <si>
    <t>P01+P02+P03+P04</t>
  </si>
  <si>
    <t>P106+P107</t>
  </si>
  <si>
    <t>712</t>
  </si>
  <si>
    <t>Povlakové krytiny</t>
  </si>
  <si>
    <t>41</t>
  </si>
  <si>
    <t>712340832</t>
  </si>
  <si>
    <t>Odstranění povlakové krytiny střech do 10° z pásů NAIP přitavených v plné ploše dvouvrstvé</t>
  </si>
  <si>
    <t>733040397</t>
  </si>
  <si>
    <t>"dle skladby S101"</t>
  </si>
  <si>
    <t>4*4,9</t>
  </si>
  <si>
    <t>"dle skladby S102"</t>
  </si>
  <si>
    <t>7*3,5</t>
  </si>
  <si>
    <t>"dle skladby S 103"</t>
  </si>
  <si>
    <t>5,4*3</t>
  </si>
  <si>
    <t>713</t>
  </si>
  <si>
    <t>Izolace tepelné</t>
  </si>
  <si>
    <t>42</t>
  </si>
  <si>
    <t>713120821</t>
  </si>
  <si>
    <t>Odstranění tepelné izolace podlah volně kladené z polystyrenu suchého tl do 100 mm</t>
  </si>
  <si>
    <t>1628860846</t>
  </si>
  <si>
    <t>43</t>
  </si>
  <si>
    <t>713140813</t>
  </si>
  <si>
    <t>Odstranění tepelné izolace střech nadstřešní volně kladené z vláknitých materiálů suchých tl přes 100 mm</t>
  </si>
  <si>
    <t>-1003414426</t>
  </si>
  <si>
    <t>762</t>
  </si>
  <si>
    <t>Konstrukce tesařské</t>
  </si>
  <si>
    <t>44</t>
  </si>
  <si>
    <t>762331813</t>
  </si>
  <si>
    <t>Demontáž vázaných kcí krovů z hranolů průřezové pl přes 224 do 288 cm2</t>
  </si>
  <si>
    <t>998380695</t>
  </si>
  <si>
    <t>45</t>
  </si>
  <si>
    <t>762341811</t>
  </si>
  <si>
    <t>Demontáž bednění střech z prken</t>
  </si>
  <si>
    <t>-124631973</t>
  </si>
  <si>
    <t>46</t>
  </si>
  <si>
    <t>762521811R</t>
  </si>
  <si>
    <t>Demontáž dřevěného roštu pod podlahou</t>
  </si>
  <si>
    <t>1687933499</t>
  </si>
  <si>
    <t>P103+P105</t>
  </si>
  <si>
    <t>47</t>
  </si>
  <si>
    <t>762522811</t>
  </si>
  <si>
    <t>Demontáž podlah s polštáři z prken tloušťky do 32 mm</t>
  </si>
  <si>
    <t>-1012035350</t>
  </si>
  <si>
    <t>48</t>
  </si>
  <si>
    <t>762526811</t>
  </si>
  <si>
    <t>Demontáž podlah z dřevotřísky, překližky, sololitu tloušťky do 20 mm bez polštářů</t>
  </si>
  <si>
    <t>-1280514141</t>
  </si>
  <si>
    <t>P302+P305+P306+P308</t>
  </si>
  <si>
    <t>49</t>
  </si>
  <si>
    <t>762811811</t>
  </si>
  <si>
    <t>Demontáž záklopů stropů z hrubých prken tl do 32 mm</t>
  </si>
  <si>
    <t>1813896838</t>
  </si>
  <si>
    <t>P302*2</t>
  </si>
  <si>
    <t>(P402+P404+P405+P406)*2</t>
  </si>
  <si>
    <t>50</t>
  </si>
  <si>
    <t>762822830</t>
  </si>
  <si>
    <t>Demontáž stropních trámů z hraněného řeziva průřezové pl přes 288 do 450 cm2</t>
  </si>
  <si>
    <t>-1519487791</t>
  </si>
  <si>
    <t>P202*2,5</t>
  </si>
  <si>
    <t>P302*2,5</t>
  </si>
  <si>
    <t>(P402+P404+P405+P406)*2,5</t>
  </si>
  <si>
    <t>51</t>
  </si>
  <si>
    <t>762841812</t>
  </si>
  <si>
    <t>Demontáž podbíjení obkladů stropů a střech sklonu do 60° z hrubých prken s omítkou</t>
  </si>
  <si>
    <t>-1929731418</t>
  </si>
  <si>
    <t>P402+P404+P405+P406</t>
  </si>
  <si>
    <t>763</t>
  </si>
  <si>
    <t>Konstrukce suché výstavby</t>
  </si>
  <si>
    <t>52</t>
  </si>
  <si>
    <t>763131821</t>
  </si>
  <si>
    <t>Demontáž SDK podhledu s dvouvrstvou nosnou kcí z ocelových profilů opláštění jednoduché</t>
  </si>
  <si>
    <t>752233928</t>
  </si>
  <si>
    <t>4,5*6,5</t>
  </si>
  <si>
    <t>7*6,5</t>
  </si>
  <si>
    <t>1,95*3,8</t>
  </si>
  <si>
    <t>4,5*4+4,5*2,4</t>
  </si>
  <si>
    <t>8,5*3,8</t>
  </si>
  <si>
    <t>4,6*6,5</t>
  </si>
  <si>
    <t>2*7,1*6,5</t>
  </si>
  <si>
    <t>6,5*1,6</t>
  </si>
  <si>
    <t>764</t>
  </si>
  <si>
    <t>Konstrukce klempířské</t>
  </si>
  <si>
    <t>53</t>
  </si>
  <si>
    <t>764002851</t>
  </si>
  <si>
    <t>Demontáž oplechování parapetů do suti</t>
  </si>
  <si>
    <t>-1864886819</t>
  </si>
  <si>
    <t>2*2+1,5+2*1,3+2*1</t>
  </si>
  <si>
    <t>54</t>
  </si>
  <si>
    <t>764002871</t>
  </si>
  <si>
    <t>Demontáž lemování zdí do suti</t>
  </si>
  <si>
    <t>1138217226</t>
  </si>
  <si>
    <t>3,3+2*4,8</t>
  </si>
  <si>
    <t>55</t>
  </si>
  <si>
    <t>764004803</t>
  </si>
  <si>
    <t>Demontáž podokapního žlabu k dalšímu použití</t>
  </si>
  <si>
    <t>1083340779</t>
  </si>
  <si>
    <t xml:space="preserve">"objekt A"  5,5</t>
  </si>
  <si>
    <t>766</t>
  </si>
  <si>
    <t>Konstrukce truhlářské</t>
  </si>
  <si>
    <t>56</t>
  </si>
  <si>
    <t>766211811</t>
  </si>
  <si>
    <t>Demontáž schodišťového madla</t>
  </si>
  <si>
    <t>1796770525</t>
  </si>
  <si>
    <t>21+3,8+5,5</t>
  </si>
  <si>
    <t>57</t>
  </si>
  <si>
    <t>766411821</t>
  </si>
  <si>
    <t>Demontáž truhlářského obložení stěn z palubek</t>
  </si>
  <si>
    <t>-1344123341</t>
  </si>
  <si>
    <t>(2*0,75+2,35+0,42)*2,15</t>
  </si>
  <si>
    <t>(0,47+4+8,4)*2,15</t>
  </si>
  <si>
    <t>(2*1,6+0,3+1,9)*1</t>
  </si>
  <si>
    <t>10,9*1</t>
  </si>
  <si>
    <t>58</t>
  </si>
  <si>
    <t>766411822</t>
  </si>
  <si>
    <t>Demontáž truhlářského obložení stěn podkladových roštů</t>
  </si>
  <si>
    <t>1428759246</t>
  </si>
  <si>
    <t>59</t>
  </si>
  <si>
    <t>766441821</t>
  </si>
  <si>
    <t>Demontáž parapetních desek dřevěných nebo plastových šířky do 300 mm délky do 2000 mm</t>
  </si>
  <si>
    <t>kus</t>
  </si>
  <si>
    <t>-893626268</t>
  </si>
  <si>
    <t>771</t>
  </si>
  <si>
    <t>Podlahy z dlaždic</t>
  </si>
  <si>
    <t>60</t>
  </si>
  <si>
    <t>771271812</t>
  </si>
  <si>
    <t>Demontáž obkladů stupnic z dlaždic keramických kladených do malty š přes 250 do 350 mm</t>
  </si>
  <si>
    <t>1619764468</t>
  </si>
  <si>
    <t>10*1,1</t>
  </si>
  <si>
    <t xml:space="preserve">"venkovní"  4*2,5</t>
  </si>
  <si>
    <t>61</t>
  </si>
  <si>
    <t>771271832</t>
  </si>
  <si>
    <t>Demontáž obkladů podstupnic z dlaždic keramických kladených do malty v do 250 mm</t>
  </si>
  <si>
    <t>-1086677947</t>
  </si>
  <si>
    <t>775</t>
  </si>
  <si>
    <t>Podlahy skládané</t>
  </si>
  <si>
    <t>62</t>
  </si>
  <si>
    <t>775511820</t>
  </si>
  <si>
    <t>Demontáž podlah vlysových lepených bez lišt do suti</t>
  </si>
  <si>
    <t>1781024657</t>
  </si>
  <si>
    <t>776</t>
  </si>
  <si>
    <t>Podlahy povlakové</t>
  </si>
  <si>
    <t>63</t>
  </si>
  <si>
    <t>776201811</t>
  </si>
  <si>
    <t>Demontáž lepených povlakových podlah bez podložky ručně</t>
  </si>
  <si>
    <t>-915764874</t>
  </si>
  <si>
    <t>P103+P105+P102+P101</t>
  </si>
  <si>
    <t>P202+P205+P206</t>
  </si>
  <si>
    <t>P302+P305+P306*2+P308*3</t>
  </si>
  <si>
    <t>P402+P404+P405</t>
  </si>
  <si>
    <t>64</t>
  </si>
  <si>
    <t>776301811</t>
  </si>
  <si>
    <t>Odstranění lepených podlahovin bez podložky ze schodišťových stupňů</t>
  </si>
  <si>
    <t>-1373072053</t>
  </si>
  <si>
    <t>20*1</t>
  </si>
  <si>
    <t>65</t>
  </si>
  <si>
    <t>776410811</t>
  </si>
  <si>
    <t>Odstranění soklíků a lišt pryžových nebo plastových</t>
  </si>
  <si>
    <t>808855077</t>
  </si>
  <si>
    <t>1073*1,5</t>
  </si>
  <si>
    <t>B01</t>
  </si>
  <si>
    <t>úprava zdiva 1.PP</t>
  </si>
  <si>
    <t>322,672</t>
  </si>
  <si>
    <t>B02</t>
  </si>
  <si>
    <t>126,863</t>
  </si>
  <si>
    <t>bednění</t>
  </si>
  <si>
    <t>38,7</t>
  </si>
  <si>
    <t>C01</t>
  </si>
  <si>
    <t>dodatečná izolace</t>
  </si>
  <si>
    <t>84,573</t>
  </si>
  <si>
    <t>C02</t>
  </si>
  <si>
    <t>106,085</t>
  </si>
  <si>
    <t>D01</t>
  </si>
  <si>
    <t>F10</t>
  </si>
  <si>
    <t>21,25</t>
  </si>
  <si>
    <t>F14</t>
  </si>
  <si>
    <t>80,01</t>
  </si>
  <si>
    <t>F15</t>
  </si>
  <si>
    <t>4,92</t>
  </si>
  <si>
    <t>01-002 - Stavební část</t>
  </si>
  <si>
    <t>F16</t>
  </si>
  <si>
    <t>47,22</t>
  </si>
  <si>
    <t>izolaces</t>
  </si>
  <si>
    <t>155,1</t>
  </si>
  <si>
    <t>izolacev</t>
  </si>
  <si>
    <t>406,5</t>
  </si>
  <si>
    <t>jáma</t>
  </si>
  <si>
    <t>104,287</t>
  </si>
  <si>
    <t>klempířnové</t>
  </si>
  <si>
    <t>23,457</t>
  </si>
  <si>
    <t>klempířstáv</t>
  </si>
  <si>
    <t>812,45</t>
  </si>
  <si>
    <t>lešení</t>
  </si>
  <si>
    <t>2000</t>
  </si>
  <si>
    <t>malby</t>
  </si>
  <si>
    <t>6587,13</t>
  </si>
  <si>
    <t>nátěrfasáda</t>
  </si>
  <si>
    <t>1542,168</t>
  </si>
  <si>
    <t>120,515</t>
  </si>
  <si>
    <t>30,128</t>
  </si>
  <si>
    <t>dle kódů podlah</t>
  </si>
  <si>
    <t>87,75</t>
  </si>
  <si>
    <t>114,18</t>
  </si>
  <si>
    <t>19,8</t>
  </si>
  <si>
    <t>58,52</t>
  </si>
  <si>
    <t>503,47</t>
  </si>
  <si>
    <t>P10</t>
  </si>
  <si>
    <t>164,89</t>
  </si>
  <si>
    <t>P12</t>
  </si>
  <si>
    <t>288,53</t>
  </si>
  <si>
    <t>P13</t>
  </si>
  <si>
    <t>19,58</t>
  </si>
  <si>
    <t>P14</t>
  </si>
  <si>
    <t>105,82</t>
  </si>
  <si>
    <t>P15</t>
  </si>
  <si>
    <t>43,78</t>
  </si>
  <si>
    <t>PN01</t>
  </si>
  <si>
    <t>5,621</t>
  </si>
  <si>
    <t>rýha1</t>
  </si>
  <si>
    <t>64,416</t>
  </si>
  <si>
    <t>rýha2</t>
  </si>
  <si>
    <t>4,871</t>
  </si>
  <si>
    <t>řezivo</t>
  </si>
  <si>
    <t>0,214</t>
  </si>
  <si>
    <t>S11</t>
  </si>
  <si>
    <t>5,5</t>
  </si>
  <si>
    <t>S11vytažení</t>
  </si>
  <si>
    <t>S12</t>
  </si>
  <si>
    <t>25,2</t>
  </si>
  <si>
    <t>S14</t>
  </si>
  <si>
    <t>9,6</t>
  </si>
  <si>
    <t>SDKPO01</t>
  </si>
  <si>
    <t>23,21</t>
  </si>
  <si>
    <t>SDKPO02</t>
  </si>
  <si>
    <t>143,55</t>
  </si>
  <si>
    <t>SDKPO03</t>
  </si>
  <si>
    <t>56,87</t>
  </si>
  <si>
    <t>SDKPO05</t>
  </si>
  <si>
    <t>161,26</t>
  </si>
  <si>
    <t>šedá</t>
  </si>
  <si>
    <t>272,483</t>
  </si>
  <si>
    <t>výkop1</t>
  </si>
  <si>
    <t>56,665</t>
  </si>
  <si>
    <t>WS01</t>
  </si>
  <si>
    <t>473,11</t>
  </si>
  <si>
    <t>WS02</t>
  </si>
  <si>
    <t>140,36</t>
  </si>
  <si>
    <t>WS04</t>
  </si>
  <si>
    <t>1872,53</t>
  </si>
  <si>
    <t>zábradlístáv</t>
  </si>
  <si>
    <t>75,2</t>
  </si>
  <si>
    <t>zásyp</t>
  </si>
  <si>
    <t>79,596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</si>
  <si>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</si>
  <si>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</si>
  <si>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</si>
  <si>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</si>
  <si>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</si>
  <si>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766a - Dveře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</si>
  <si>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</si>
  <si>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</si>
  <si>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</si>
  <si>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</si>
  <si>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</si>
  <si>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</si>
  <si>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131251103</t>
  </si>
  <si>
    <t>Hloubení jam nezapažených v hornině třídy těžitelnosti I skupiny 3 objem do 100 m3 strojně</t>
  </si>
  <si>
    <t>-140225326</t>
  </si>
  <si>
    <t>Poznámka k položce:_x000d_
výkopy pod podlahami jsou zahrnuté v části bourání</t>
  </si>
  <si>
    <t>"pro přístavbu výtahu"</t>
  </si>
  <si>
    <t>4,8*2,6*3,5</t>
  </si>
  <si>
    <t>5,5*1,2*2,3</t>
  </si>
  <si>
    <t>"prohloubení pro kanál"</t>
  </si>
  <si>
    <t>2,5*1,9*0,86</t>
  </si>
  <si>
    <t>(23,5*2,4+2,6*2,4)*0,66</t>
  </si>
  <si>
    <t>"80 % hornina třídy těžitelnosti I skupina 3" jáma*0,8</t>
  </si>
  <si>
    <t>131351103</t>
  </si>
  <si>
    <t>Hloubení jam nezapažených v hornině třídy těžitelnosti II skupiny 4 objem do 100 m3 strojně</t>
  </si>
  <si>
    <t>-234530423</t>
  </si>
  <si>
    <t>"20 % hornina třídy těžitelnosti II skupina 4" jáma*0,2</t>
  </si>
  <si>
    <t>132211401</t>
  </si>
  <si>
    <t>Hloubená vykopávka pod základy v hornině třídy těžitelnosti I skupiny 3 ručně</t>
  </si>
  <si>
    <t>-1582424778</t>
  </si>
  <si>
    <t>2,8*0,7*0,73</t>
  </si>
  <si>
    <t>(8,2+3,3)*0,7*0,73</t>
  </si>
  <si>
    <t>4,6*0,7*0,73</t>
  </si>
  <si>
    <t>5,4*0,5*0,73</t>
  </si>
  <si>
    <t>5,2*0,47*0,73</t>
  </si>
  <si>
    <t>4,9*0,305*0,73</t>
  </si>
  <si>
    <t>5,4*0,445*1,12</t>
  </si>
  <si>
    <t>5,4*0,9*1,12</t>
  </si>
  <si>
    <t>4,6*0,5*0,67</t>
  </si>
  <si>
    <t>8*0,5*0,73</t>
  </si>
  <si>
    <t>3,9*0,5*1,57</t>
  </si>
  <si>
    <t>2*0,7*0,5*1,38</t>
  </si>
  <si>
    <t>10*0,5*0,73</t>
  </si>
  <si>
    <t>4*0,5*0,73</t>
  </si>
  <si>
    <t>4*0,51*0,73</t>
  </si>
  <si>
    <t>3,7*0,5*0,73</t>
  </si>
  <si>
    <t>(1,2+6,4)*0,5*0,73</t>
  </si>
  <si>
    <t>2,9*0,52*0,73</t>
  </si>
  <si>
    <t>1,8*0,5*0,73</t>
  </si>
  <si>
    <t>2,7*0,6*0,73</t>
  </si>
  <si>
    <t>4,4*0,85*0,73</t>
  </si>
  <si>
    <t>(2+2+4,6)*0,5*0,73</t>
  </si>
  <si>
    <t>2,2*0,5*0,73</t>
  </si>
  <si>
    <t>5,2</t>
  </si>
  <si>
    <t xml:space="preserve">"80% hornina těžitelnosti I skupina 3"  výkop1*0,8</t>
  </si>
  <si>
    <t>132251101</t>
  </si>
  <si>
    <t>Hloubení rýh nezapažených š do 800 mm v hornině třídy těžitelnosti I skupiny 3 objem do 20 m3 strojně</t>
  </si>
  <si>
    <t>1189275600</t>
  </si>
  <si>
    <t>"pro základové pasy přístavba výtahu"</t>
  </si>
  <si>
    <t>2*2,5*0,55*0,6</t>
  </si>
  <si>
    <t>1,65*0,55*0,6</t>
  </si>
  <si>
    <t>0,6*0,64*0,6</t>
  </si>
  <si>
    <t>0,85*0,64*0,6</t>
  </si>
  <si>
    <t>2,5*0,6*0,6</t>
  </si>
  <si>
    <t>"základové pasy - venkovní schodiště"</t>
  </si>
  <si>
    <t>1,2*0,5*1</t>
  </si>
  <si>
    <t>0,92*0,5*1</t>
  </si>
  <si>
    <t>0,4*0,4*1</t>
  </si>
  <si>
    <t xml:space="preserve">"80% hornina třídy těžitelnosti I skupina 3"  0,8*rýha2</t>
  </si>
  <si>
    <t>132251253</t>
  </si>
  <si>
    <t>Hloubení rýh nezapažených š do 2000 mm v hornině třídy těžitelnosti I skupiny 3 objem do 100 m3 strojně</t>
  </si>
  <si>
    <t>1293402959</t>
  </si>
  <si>
    <t>"výkop u stěny k silnici pro provedení izolace"</t>
  </si>
  <si>
    <t>24*1,1*2,44</t>
  </si>
  <si>
    <t>"80% hornina třídy těžitelnosti I skupina 3" rýha1*0,8</t>
  </si>
  <si>
    <t>132311401</t>
  </si>
  <si>
    <t>Hloubená vykopávka pod základy v hornině třídy těžitelnosti II skupiny 4 ručně</t>
  </si>
  <si>
    <t>-1453078409</t>
  </si>
  <si>
    <t xml:space="preserve">"20% hornina těžitelnosti II skupina 4"  výkop1*0,2</t>
  </si>
  <si>
    <t>132351101</t>
  </si>
  <si>
    <t>Hloubení rýh nezapažených š do 800 mm v hornině třídy těžitelnosti II skupiny 4 objem do 20 m3 strojně</t>
  </si>
  <si>
    <t>749116807</t>
  </si>
  <si>
    <t xml:space="preserve">"20% hornina třídy těžitelnosti II skupina 4"  0,2*rýha2</t>
  </si>
  <si>
    <t>132351253</t>
  </si>
  <si>
    <t>Hloubení rýh nezapažených š do 2000 mm v hornině třídy těžitelnosti II skupiny 4 objem do 100 m3 strojně</t>
  </si>
  <si>
    <t>1164422516</t>
  </si>
  <si>
    <t>"20% hornina třídy těžitelnosti II skupina 4" rýha1*0,2</t>
  </si>
  <si>
    <t>1492033664</t>
  </si>
  <si>
    <t>výkop1*0,8</t>
  </si>
  <si>
    <t>rýha1*0,8</t>
  </si>
  <si>
    <t>rýha2*0,8</t>
  </si>
  <si>
    <t>jáma*0,8</t>
  </si>
  <si>
    <t>-zásyp*0,8</t>
  </si>
  <si>
    <t>252820031</t>
  </si>
  <si>
    <t>výkop1*0,2</t>
  </si>
  <si>
    <t>rýha1*0,2</t>
  </si>
  <si>
    <t>rýha2*0,2</t>
  </si>
  <si>
    <t>jáma*0,2</t>
  </si>
  <si>
    <t>-zásyp*0,2</t>
  </si>
  <si>
    <t>1091086139</t>
  </si>
  <si>
    <t>-1966129117</t>
  </si>
  <si>
    <t>174151101</t>
  </si>
  <si>
    <t>Zásyp jam, šachet rýh nebo kolem objektů sypaninou se zhutněním</t>
  </si>
  <si>
    <t>18072419</t>
  </si>
  <si>
    <t>"u stěny k silnici pro provedení izolace"</t>
  </si>
  <si>
    <t>"u přístavby výtahu"</t>
  </si>
  <si>
    <t>181912112</t>
  </si>
  <si>
    <t>Úprava pláně v hornině třídy těžitelnosti I skupiny 3 se zhutněním ručně</t>
  </si>
  <si>
    <t>434031</t>
  </si>
  <si>
    <t>"dle skladby H01"</t>
  </si>
  <si>
    <t>5,2*2,5+4,9*3,8+4,9*3,7</t>
  </si>
  <si>
    <t>4,9*4,3+9*1,7+3,5*2,6</t>
  </si>
  <si>
    <t>4,4*5,9</t>
  </si>
  <si>
    <t>3,8*2+6,7*2,6</t>
  </si>
  <si>
    <t>"SO 01B"</t>
  </si>
  <si>
    <t>4,5*6,6+6,6*7+6,6*11,3</t>
  </si>
  <si>
    <t>Zakládání</t>
  </si>
  <si>
    <t>271572211</t>
  </si>
  <si>
    <t>Podsyp pod základové konstrukce se zhutněním z netříděného štěrkopísku</t>
  </si>
  <si>
    <t>1909663024</t>
  </si>
  <si>
    <t>"pod podkladní deskou "</t>
  </si>
  <si>
    <t>"pod podezdívkou základů"</t>
  </si>
  <si>
    <t>(2,8+8,2+3,3)*0,7*0,05</t>
  </si>
  <si>
    <t>4,6*0,7*0,05</t>
  </si>
  <si>
    <t>5,4*0,5*0,05</t>
  </si>
  <si>
    <t>5,2*0,47*0,05</t>
  </si>
  <si>
    <t>4,6*0,305*0,05</t>
  </si>
  <si>
    <t>5,4*0,445*0,05</t>
  </si>
  <si>
    <t>5,4*0,9*0,05</t>
  </si>
  <si>
    <t>4,6*0,5*0,05</t>
  </si>
  <si>
    <t>8*0,5*0,05</t>
  </si>
  <si>
    <t>3,9*0,5*0,05</t>
  </si>
  <si>
    <t>2*0,7*0,5*0,05</t>
  </si>
  <si>
    <t>10*0,5*0,05</t>
  </si>
  <si>
    <t>4*0,5*0,05</t>
  </si>
  <si>
    <t>4*0,51*0,05</t>
  </si>
  <si>
    <t>3,7*0,5*0,05</t>
  </si>
  <si>
    <t>(1,2+6,4)*0,5*0,05</t>
  </si>
  <si>
    <t>2,9*0,52*0,05</t>
  </si>
  <si>
    <t>1,8*0,5*0,05</t>
  </si>
  <si>
    <t>2,7*0,6*0,05</t>
  </si>
  <si>
    <t>4,4*0,85*0,05</t>
  </si>
  <si>
    <t>(2+2+4,6)*0,5*0,05</t>
  </si>
  <si>
    <t>2,2*0,5*0,05</t>
  </si>
  <si>
    <t>(5,2*2,5+4,9*3,8+4,9*3,7)*0,05</t>
  </si>
  <si>
    <t>(4,9*4,3+9*1,7+3,5*2,6)*0,05</t>
  </si>
  <si>
    <t>4,4*5,9*0,05</t>
  </si>
  <si>
    <t>(3,8*2+6,7*2,6)*0,05</t>
  </si>
  <si>
    <t>(4,5*6,6+6,6*7+6,6*11,3)*0,05</t>
  </si>
  <si>
    <t>"přístavba výtahu"</t>
  </si>
  <si>
    <t>4,3*2,4*0,15</t>
  </si>
  <si>
    <t>273321411</t>
  </si>
  <si>
    <t>Základové desky ze ŽB bez zvýšených nároků na prostředí tř. C 20/25</t>
  </si>
  <si>
    <t>-1846674456</t>
  </si>
  <si>
    <t>"podkladní"</t>
  </si>
  <si>
    <t>(2,8+8,2+3,3)*0,7*0,12</t>
  </si>
  <si>
    <t>4,6*0,7*0,12</t>
  </si>
  <si>
    <t>5,4*0,5*0,12</t>
  </si>
  <si>
    <t>5,2*0,47*0,12</t>
  </si>
  <si>
    <t>4,6*0,305*0,12</t>
  </si>
  <si>
    <t>5,4*0,445*0,12</t>
  </si>
  <si>
    <t>5,4*0,9*0,12</t>
  </si>
  <si>
    <t>4,6*0,5*0,12</t>
  </si>
  <si>
    <t>8*0,5*0,12</t>
  </si>
  <si>
    <t>3,9*0,5*0,12</t>
  </si>
  <si>
    <t>2*0,7*0,5*0,12</t>
  </si>
  <si>
    <t>10*0,5*0,12</t>
  </si>
  <si>
    <t>4*0,5*0,12</t>
  </si>
  <si>
    <t>4*0,51*0,12</t>
  </si>
  <si>
    <t>3,7*0,5*0,12</t>
  </si>
  <si>
    <t>(1,2+6,4)*0,5*0,12</t>
  </si>
  <si>
    <t>2,9*0,52*0,12</t>
  </si>
  <si>
    <t>1,8*0,5*0,12</t>
  </si>
  <si>
    <t>2,7*0,6*0,12</t>
  </si>
  <si>
    <t>4,4*0,85*0,12</t>
  </si>
  <si>
    <t>(2+2+4,6)*0,5*0,12</t>
  </si>
  <si>
    <t>2,2*0,5*0,12</t>
  </si>
  <si>
    <t>0,8</t>
  </si>
  <si>
    <t>Mezisoučet</t>
  </si>
  <si>
    <t>(5,2*2,5+4,9*3,8+4,9*3,7)*0,12</t>
  </si>
  <si>
    <t>(4,9*4,3+9*1,7+3,5*2,6)*0,12</t>
  </si>
  <si>
    <t>4,4*5,9*0,12</t>
  </si>
  <si>
    <t>(3,8*2+6,7*2,6)*0,12</t>
  </si>
  <si>
    <t>(4,5*6,6+6,6*7+6,6*11,3)*0,12</t>
  </si>
  <si>
    <t>3,5</t>
  </si>
  <si>
    <t>2733001R</t>
  </si>
  <si>
    <t>Příplatek za ztížené provádění podkladního betonu pod podezdívkou základů</t>
  </si>
  <si>
    <t>-1795234847</t>
  </si>
  <si>
    <t>8,46</t>
  </si>
  <si>
    <t>273321511</t>
  </si>
  <si>
    <t>Základové desky ze ŽB bez zvýšených nároků na prostředí tř. C 25/30</t>
  </si>
  <si>
    <t>1809831699</t>
  </si>
  <si>
    <t>4,3*2,4*0,25</t>
  </si>
  <si>
    <t>273351121</t>
  </si>
  <si>
    <t>Zřízení bednění základových desek</t>
  </si>
  <si>
    <t>-1763966372</t>
  </si>
  <si>
    <t>(4,3+2*2,4)*0,25</t>
  </si>
  <si>
    <t>273351122</t>
  </si>
  <si>
    <t>Odstranění bednění základových desek</t>
  </si>
  <si>
    <t>-322355761</t>
  </si>
  <si>
    <t>273361821</t>
  </si>
  <si>
    <t>Výztuž základových desek betonářskou ocelí 10 505 (R)</t>
  </si>
  <si>
    <t>-1717457046</t>
  </si>
  <si>
    <t xml:space="preserve">"přístavba výtahu"  0,171*1,15</t>
  </si>
  <si>
    <t>273362021</t>
  </si>
  <si>
    <t>Výztuž základových desek svařovanými sítěmi Kari</t>
  </si>
  <si>
    <t>570691213</t>
  </si>
  <si>
    <t>"podkladní KARI síť 6/100-6/100"</t>
  </si>
  <si>
    <t>(2,8+8,2+3,3)*0,7*0,00444</t>
  </si>
  <si>
    <t>4,6*0,7*0,00444</t>
  </si>
  <si>
    <t>5,4*0,5*0,00444</t>
  </si>
  <si>
    <t>5,2*0,47*0,00444</t>
  </si>
  <si>
    <t>4,6*0,305*0,00444</t>
  </si>
  <si>
    <t>5,4*0,445*0,00444</t>
  </si>
  <si>
    <t>5,4*0,9*0,00444</t>
  </si>
  <si>
    <t>4,6*0,5*0,00444</t>
  </si>
  <si>
    <t>8*0,5*0,00444</t>
  </si>
  <si>
    <t>3,9*0,5*0,00444</t>
  </si>
  <si>
    <t>2*0,7*0,5*0,00444</t>
  </si>
  <si>
    <t>10*0,5*0,00444</t>
  </si>
  <si>
    <t>4*0,5*0,00444</t>
  </si>
  <si>
    <t>4*0,51*0,00444</t>
  </si>
  <si>
    <t>3,7*0,5*0,00444</t>
  </si>
  <si>
    <t>(1,2+6,4)*0,5*0,00444</t>
  </si>
  <si>
    <t>2,9*0,52*0,00444</t>
  </si>
  <si>
    <t>1,8*0,5*0,00444</t>
  </si>
  <si>
    <t>2,7*0,6*0,00444</t>
  </si>
  <si>
    <t>4,4*0,85*0,00444</t>
  </si>
  <si>
    <t>(2+2+4,6)*0,5*0,00444</t>
  </si>
  <si>
    <t>2,2*0,5*0,00444</t>
  </si>
  <si>
    <t xml:space="preserve">"na přesahy"  0,284*0,15</t>
  </si>
  <si>
    <t>(5,2*2,5+4,9*3,8+4,9*3,7)*0,00444</t>
  </si>
  <si>
    <t>(4,9*4,3+9*1,7+3,5*2,6)*0,00444</t>
  </si>
  <si>
    <t>4,4*5,9*0,00444</t>
  </si>
  <si>
    <t>(3,8*2+6,7*2,6)*0,00444</t>
  </si>
  <si>
    <t>(4,5*6,6+6,6*7+6,6*11,3)*0,00444</t>
  </si>
  <si>
    <t xml:space="preserve">"na přesahy"  1,317*0,15</t>
  </si>
  <si>
    <t>274313511</t>
  </si>
  <si>
    <t>Základové pásy z betonu tř. C 12/15</t>
  </si>
  <si>
    <t>1154355094</t>
  </si>
  <si>
    <t>274313711</t>
  </si>
  <si>
    <t>Základové pásy z betonu tř. C 20/25</t>
  </si>
  <si>
    <t>791943586</t>
  </si>
  <si>
    <t>"pasy přístavba výtahu"</t>
  </si>
  <si>
    <t>279113133</t>
  </si>
  <si>
    <t>Základová zeď tl přes 200 do 250 mm z tvárnic ztraceného bednění včetně výplně z betonu tř. C 16/20</t>
  </si>
  <si>
    <t>407845424</t>
  </si>
  <si>
    <t>Poznámka k položce:_x000d_
dle knihy specifikací AR111.1001</t>
  </si>
  <si>
    <t>"měřeno elektronicky"</t>
  </si>
  <si>
    <t>12,2/0,25*1,1</t>
  </si>
  <si>
    <t>279113141R</t>
  </si>
  <si>
    <t>Základová zeď tl 100 mm z tvárnic ztraceného bednění včetně výplně z betonu tř. C 20/25</t>
  </si>
  <si>
    <t>2124559508</t>
  </si>
  <si>
    <t>"1.NP" 0,1/0,1*1,</t>
  </si>
  <si>
    <t>279113144R</t>
  </si>
  <si>
    <t>Postupná podezdívka základového zdiva z tvárnic ztraceného bednění včetně výplně z betonu tř. C 20/25</t>
  </si>
  <si>
    <t>1372630410</t>
  </si>
  <si>
    <t>(2,8+8,2+3,3)*0,7*0,25</t>
  </si>
  <si>
    <t>5,4*0,5*0,25</t>
  </si>
  <si>
    <t>5,2*0,47*0,25</t>
  </si>
  <si>
    <t>4,9*0,305*0,4</t>
  </si>
  <si>
    <t>5,4*0,445*0,4</t>
  </si>
  <si>
    <t>5,4*0,9*0,4</t>
  </si>
  <si>
    <t>4,6*0,5*0,4</t>
  </si>
  <si>
    <t>8*0,5*0,25</t>
  </si>
  <si>
    <t>3,9*0,5*1,2</t>
  </si>
  <si>
    <t>2*0,7*0,5*0,9</t>
  </si>
  <si>
    <t>10*0,5*0,25</t>
  </si>
  <si>
    <t>4*0,5*0,25</t>
  </si>
  <si>
    <t>4*0,51*0,25</t>
  </si>
  <si>
    <t>3,7*0,5*0,25</t>
  </si>
  <si>
    <t>(1,2+6,4)*0,5*0,25</t>
  </si>
  <si>
    <t>2,9*0,52*0,25</t>
  </si>
  <si>
    <t>1,8*0,5*0,25</t>
  </si>
  <si>
    <t>2,7*0,6*0,25</t>
  </si>
  <si>
    <t>4,4*0,85*0,25</t>
  </si>
  <si>
    <t>(2+2+4,6)*0,5*0,25</t>
  </si>
  <si>
    <t>2,2*0,5*0,25</t>
  </si>
  <si>
    <t>279232513</t>
  </si>
  <si>
    <t>Postupná podezdívka základového zdiva cihlami betonovými na MC</t>
  </si>
  <si>
    <t>1334584030</t>
  </si>
  <si>
    <t>(2,8+8,2+3,3)*0,7*0,35</t>
  </si>
  <si>
    <t>4,6*0,7*0,45</t>
  </si>
  <si>
    <t>5,4*0,5*0,35</t>
  </si>
  <si>
    <t>4,9*0,305*0,6</t>
  </si>
  <si>
    <t>5,4*0,445*0,6</t>
  </si>
  <si>
    <t>5,4*0,9*0,6</t>
  </si>
  <si>
    <t>8*0,5*0,35</t>
  </si>
  <si>
    <t>3,9*1,05*0,16</t>
  </si>
  <si>
    <t>2*0,7*0,5*0,35</t>
  </si>
  <si>
    <t>10*0,5*0,35</t>
  </si>
  <si>
    <t>4*0,5*0,35</t>
  </si>
  <si>
    <t>4*0,51*0,35</t>
  </si>
  <si>
    <t>3,7*0,5*0,35</t>
  </si>
  <si>
    <t>(1,2+6,4)*0,5*0,35</t>
  </si>
  <si>
    <t>2,9*0,52*0,35</t>
  </si>
  <si>
    <t>1,8*0,5*0,35</t>
  </si>
  <si>
    <t>2,7*0,6*0,35</t>
  </si>
  <si>
    <t>4,4*0,85*0,35</t>
  </si>
  <si>
    <t>(2+2+4,6)*0,5*0,35</t>
  </si>
  <si>
    <t>2,2*0,5*0,35</t>
  </si>
  <si>
    <t>(2*5+3,5)*0,4*0,16</t>
  </si>
  <si>
    <t>(2*5+4,3)*0,5*0,16</t>
  </si>
  <si>
    <t>279361821</t>
  </si>
  <si>
    <t>Výztuž základových zdí nosných betonářskou ocelí 10 505</t>
  </si>
  <si>
    <t>1166569597</t>
  </si>
  <si>
    <t>"podezdívka z tvárnic ztr. bednění"</t>
  </si>
  <si>
    <t>21,147*0,03</t>
  </si>
  <si>
    <t>Svislé a kompletní konstrukce</t>
  </si>
  <si>
    <t>310231041R</t>
  </si>
  <si>
    <t xml:space="preserve">Zazdívka otvorů ve zdivu nadzákladovém cihlami děrovanými </t>
  </si>
  <si>
    <t>-651760977</t>
  </si>
  <si>
    <t>0,88*0,6*0,65</t>
  </si>
  <si>
    <t>0,95*0,6*0,65</t>
  </si>
  <si>
    <t>0,52*1,87*0,48</t>
  </si>
  <si>
    <t>0,9*1,87*0,48</t>
  </si>
  <si>
    <t>0,85*1,85*0,48</t>
  </si>
  <si>
    <t>0,58*1,6*0,43</t>
  </si>
  <si>
    <t>0,805*1,6*0,43</t>
  </si>
  <si>
    <t>0,6*0,6*0,53*4</t>
  </si>
  <si>
    <t>1,55*2,5*0,53</t>
  </si>
  <si>
    <t>0,6*0,6*0,5</t>
  </si>
  <si>
    <t>0,94*2,1*0,37</t>
  </si>
  <si>
    <t>0,94*2,05*0,37</t>
  </si>
  <si>
    <t>1,1*2,45*0,3</t>
  </si>
  <si>
    <t>0,26*0,5*3</t>
  </si>
  <si>
    <t>1,1*0,36*3</t>
  </si>
  <si>
    <t>0,57*2,45*0,33</t>
  </si>
  <si>
    <t>0,9*3*0,34</t>
  </si>
  <si>
    <t>1,14*2,1*0,2</t>
  </si>
  <si>
    <t>0,97*2,17*0,35*2</t>
  </si>
  <si>
    <t>0,88*2,1*0,335</t>
  </si>
  <si>
    <t>0,51*2,1*0,35</t>
  </si>
  <si>
    <t>310236241</t>
  </si>
  <si>
    <t>Zazdívka otvorů pl přes 0,0225 do 0,09 m2 ve zdivu nadzákladovém cihlami pálenými tl do 300 mm</t>
  </si>
  <si>
    <t>-692539906</t>
  </si>
  <si>
    <t>"po vybouraných stropních trámech"</t>
  </si>
  <si>
    <t>80</t>
  </si>
  <si>
    <t>311235131</t>
  </si>
  <si>
    <t>Zdivo jednovrstvé z cihel broušených do P10 na tenkovrstvou maltu tl 240 mm</t>
  </si>
  <si>
    <t>28503003</t>
  </si>
  <si>
    <t>Poznámka k položce:_x000d_
dle knihy specifikací AR111.1004</t>
  </si>
  <si>
    <t xml:space="preserve">"SO 01A" </t>
  </si>
  <si>
    <t xml:space="preserve">"1.PP"  2,6/0,24*1,1</t>
  </si>
  <si>
    <t>311321411</t>
  </si>
  <si>
    <t>Nosná zeď ze ŽB tř. C 25/30 bez výztuže</t>
  </si>
  <si>
    <t>1342664824</t>
  </si>
  <si>
    <t>"přístavba výtah"</t>
  </si>
  <si>
    <t>2*1,91*18*0,25</t>
  </si>
  <si>
    <t>2,2*14*0,25</t>
  </si>
  <si>
    <t>311351121</t>
  </si>
  <si>
    <t>Zřízení oboustranného bednění nosných nadzákladových zdí</t>
  </si>
  <si>
    <t>1181568329</t>
  </si>
  <si>
    <t>2*1,91*18*2</t>
  </si>
  <si>
    <t>2,2*14*2</t>
  </si>
  <si>
    <t>311351122</t>
  </si>
  <si>
    <t>Odstranění oboustranného bednění nosných nadzákladových zdí</t>
  </si>
  <si>
    <t>-996670409</t>
  </si>
  <si>
    <t>311361821</t>
  </si>
  <si>
    <t>Výztuž nosných zdí betonářskou ocelí 10 505</t>
  </si>
  <si>
    <t>735055813</t>
  </si>
  <si>
    <t>"dle výkazu statika"</t>
  </si>
  <si>
    <t>2,558</t>
  </si>
  <si>
    <t>317121251</t>
  </si>
  <si>
    <t>Montáž ŽB překladů prefabrikovaných do rýh světlosti otvoru přes 1050 do 1800 mm</t>
  </si>
  <si>
    <t>-1655872624</t>
  </si>
  <si>
    <t xml:space="preserve">"PR003"  11</t>
  </si>
  <si>
    <t xml:space="preserve">"PR005"  23</t>
  </si>
  <si>
    <t xml:space="preserve">"PR006"  1</t>
  </si>
  <si>
    <t xml:space="preserve">"PR008"  10</t>
  </si>
  <si>
    <t xml:space="preserve">"PR010"  15</t>
  </si>
  <si>
    <t xml:space="preserve">"PR11"  9</t>
  </si>
  <si>
    <t xml:space="preserve">"PR012"  13</t>
  </si>
  <si>
    <t xml:space="preserve">"PR24"  15</t>
  </si>
  <si>
    <t xml:space="preserve">"PR25"  10</t>
  </si>
  <si>
    <t>M</t>
  </si>
  <si>
    <t>59321211</t>
  </si>
  <si>
    <t>překlad železobetonový RZP vylehčený 1490x140x140mm</t>
  </si>
  <si>
    <t>417799832</t>
  </si>
  <si>
    <t>11*1,02 'Přepočtené koeficientem množství</t>
  </si>
  <si>
    <t>59321210</t>
  </si>
  <si>
    <t>překlad železobetonový RZP vylehčený 1190x140x140mm</t>
  </si>
  <si>
    <t>1217881042</t>
  </si>
  <si>
    <t>23*1,02 'Přepočtené koeficientem množství</t>
  </si>
  <si>
    <t>59321171</t>
  </si>
  <si>
    <t>překlad železobetonový příčkový RZP 1190x100x140mm</t>
  </si>
  <si>
    <t>202727412</t>
  </si>
  <si>
    <t>1*1,02 'Přepočtené koeficientem množství</t>
  </si>
  <si>
    <t>593215101</t>
  </si>
  <si>
    <t>překlad železobetonový RZP vylehčený 1190x240x190mm</t>
  </si>
  <si>
    <t>315921244</t>
  </si>
  <si>
    <t>10*1,02 'Přepočtené koeficientem množství</t>
  </si>
  <si>
    <t>593211511</t>
  </si>
  <si>
    <t>překlad železobetonový RZP vylehčený 1490x120x190mm</t>
  </si>
  <si>
    <t>-1202995794</t>
  </si>
  <si>
    <t>15*1,02 'Přepočtené koeficientem množství</t>
  </si>
  <si>
    <t>593212101</t>
  </si>
  <si>
    <t>překlad železobetonový RZP vylehčený 1190x120x190mm</t>
  </si>
  <si>
    <t>-1812861978</t>
  </si>
  <si>
    <t>13*1,02 'Přepočtené koeficientem množství</t>
  </si>
  <si>
    <t>59321070</t>
  </si>
  <si>
    <t>překlad železobetonový RZP 1190x140x140mm</t>
  </si>
  <si>
    <t>-773586887</t>
  </si>
  <si>
    <t>59321071</t>
  </si>
  <si>
    <t>překlad železobetonový RZP 1490x140x140mm</t>
  </si>
  <si>
    <t>-52122647</t>
  </si>
  <si>
    <t>593212121</t>
  </si>
  <si>
    <t>překlad železobetonový RZP vylehčený 1790x120x190mm</t>
  </si>
  <si>
    <t>1489498010</t>
  </si>
  <si>
    <t xml:space="preserve">"PR011"  9</t>
  </si>
  <si>
    <t>9*1,02 'Přepočtené koeficientem množství</t>
  </si>
  <si>
    <t>317121351</t>
  </si>
  <si>
    <t>Montáž ŽB překladů prefabrikovaných do rýh světlosti otvoru přes 1800 do 2400 mm</t>
  </si>
  <si>
    <t>2101752254</t>
  </si>
  <si>
    <t xml:space="preserve">"PR004"  7</t>
  </si>
  <si>
    <t>593211591</t>
  </si>
  <si>
    <t>překlad železobetonový RZP vylehčený 2090x140x440mm</t>
  </si>
  <si>
    <t>-2006391448</t>
  </si>
  <si>
    <t>7*1,02 'Přepočtené koeficientem množství</t>
  </si>
  <si>
    <t>317168011</t>
  </si>
  <si>
    <t>Překlad keramický plochý š 115 mm dl 1000 mm</t>
  </si>
  <si>
    <t>-705048983</t>
  </si>
  <si>
    <t xml:space="preserve">"PR007"  7</t>
  </si>
  <si>
    <t>317168012</t>
  </si>
  <si>
    <t>Překlad keramický plochý š 115 mm dl 1250 mm</t>
  </si>
  <si>
    <t>548089376</t>
  </si>
  <si>
    <t xml:space="preserve">"PR002"  29</t>
  </si>
  <si>
    <t>317168013</t>
  </si>
  <si>
    <t>Překlad keramický plochý š 115 mm dl 1500 mm</t>
  </si>
  <si>
    <t>-740301807</t>
  </si>
  <si>
    <t xml:space="preserve">"PR23"  20</t>
  </si>
  <si>
    <t>317168022</t>
  </si>
  <si>
    <t>Překlad keramický plochý š 145 mm dl 1250 mm</t>
  </si>
  <si>
    <t>-1439475690</t>
  </si>
  <si>
    <t xml:space="preserve">"PR22"  30</t>
  </si>
  <si>
    <t>317941121</t>
  </si>
  <si>
    <t>Osazování ocelových válcovaných nosníků na zdivu I, IE, U, UE nebo L do č. 12 nebo výšky do 120 mm</t>
  </si>
  <si>
    <t>-164014187</t>
  </si>
  <si>
    <t xml:space="preserve">"PR21"  50*0,9*0,0031</t>
  </si>
  <si>
    <t>13011063</t>
  </si>
  <si>
    <t>úhelník ocelový rovnostranný jakost S235JR (11 375) 50x50x3mm</t>
  </si>
  <si>
    <t>-30729748</t>
  </si>
  <si>
    <t>0,140*1,08</t>
  </si>
  <si>
    <t>319202124R</t>
  </si>
  <si>
    <t>Dodatečná izolace zdiva dle skladby C01</t>
  </si>
  <si>
    <t>634117348</t>
  </si>
  <si>
    <t>Poznámka k položce:_x000d_
cena zahrnuje kompletní provedení dle popisu v PD výkres AR1.40 a kniha specifikací:_x000d_
_x000d_
- v místě vrtů izolační stěrka AR211.1013_x000d_
- vrty o průměru 16 - 18 mm, v osové vzdálenosti 100 - 120 mm_x000d_
- injektáž křemičitanem AR211.1012_x000d_
- zálivková hmota pro vrty AR211.1014</t>
  </si>
  <si>
    <t>319202124R1</t>
  </si>
  <si>
    <t>Plošná injektáž zdiva dle skladby C02</t>
  </si>
  <si>
    <t>-1397735270</t>
  </si>
  <si>
    <t>Poznámka k položce:_x000d_
cena zahrnuje kompletní provedení dle popisu v PD výkres AR1.40 a kniha specifikací:_x000d_
_x000d_
- šachovnicově provedené vrty_x000d_
- injektáž křemičitanem AR211.1012_x000d_
- zálivková hmota pro vrty AR211.1014</t>
  </si>
  <si>
    <t>319202331R</t>
  </si>
  <si>
    <t>Vyrovnání nerovného povrchu zdiva přizděním</t>
  </si>
  <si>
    <t>-1959185918</t>
  </si>
  <si>
    <t xml:space="preserve">Poznámka k položce:_x000d_
jedná se o případné potřebné vyrovnání stěn a  zaplentování a dozdění drážek a prostupů po vybouraných stávajících rozvodech</t>
  </si>
  <si>
    <t>"dle výměry otlučení omítek stěn v části bourání, přepdoklad rozsahu 15%"</t>
  </si>
  <si>
    <t>2025,5*0,15</t>
  </si>
  <si>
    <t>"opravované stěny"</t>
  </si>
  <si>
    <t xml:space="preserve">"STO01"  485,1*0,15</t>
  </si>
  <si>
    <t>340231011</t>
  </si>
  <si>
    <t>Zazdívka otvorů v příčkách nebo stěnách pl přes 0,25 do 1 m2 cihlami děrovanými tl 115 mm</t>
  </si>
  <si>
    <t>-1027597558</t>
  </si>
  <si>
    <t>5*(1,1*2,6-0,8*1,97)</t>
  </si>
  <si>
    <t>1,1*2,5-0,9*1,95</t>
  </si>
  <si>
    <t>1*0,7-0,69*0,69</t>
  </si>
  <si>
    <t>(1*2,1-0,8*1,97)*7</t>
  </si>
  <si>
    <t>(1,15*2,1-0,9*1,97)*1</t>
  </si>
  <si>
    <t>(1,8*2,1-1,6*1,97)*1</t>
  </si>
  <si>
    <t>(1*2,1-0,8*1,97)*4</t>
  </si>
  <si>
    <t>1,2*2,15-0,9*1,97</t>
  </si>
  <si>
    <t>(1,1*2,1-0,8*1,97)*2</t>
  </si>
  <si>
    <t>(1,2*2,45-0,9*1,97)*2</t>
  </si>
  <si>
    <t>(1,22*2,1-0,9*1,97)*1</t>
  </si>
  <si>
    <t>2,2</t>
  </si>
  <si>
    <t>340271025</t>
  </si>
  <si>
    <t>Zazdívka otvorů v příčkách nebo stěnách pl přes 1 do 4 m2 tvárnicemi pórobetonovými tl 100 mm</t>
  </si>
  <si>
    <t>1189725696</t>
  </si>
  <si>
    <t>0,9*2,1</t>
  </si>
  <si>
    <t>340271041R</t>
  </si>
  <si>
    <t xml:space="preserve">Zazdívka otvorů v příčkách nebo stěnách  tvárnicemi pórobetonovými </t>
  </si>
  <si>
    <t>1362699182</t>
  </si>
  <si>
    <t>0,58*0,9*0,53</t>
  </si>
  <si>
    <t>0,37*0,34*3</t>
  </si>
  <si>
    <t>0,325*0,53*3</t>
  </si>
  <si>
    <t>0,6*0,85*0,53</t>
  </si>
  <si>
    <t>0,335*1,6*0,53</t>
  </si>
  <si>
    <t>0,5*2*0,1</t>
  </si>
  <si>
    <t>0,94*2,1*0,2</t>
  </si>
  <si>
    <t>0,345*1,65*0,53</t>
  </si>
  <si>
    <t>0,3</t>
  </si>
  <si>
    <t>342244201</t>
  </si>
  <si>
    <t>Příčka z cihel broušených na tenkovrstvou maltu tloušťky 80 mm</t>
  </si>
  <si>
    <t>-276017769</t>
  </si>
  <si>
    <t>Poznámka k položce:_x000d_
dle knihy specifikací AR112.1001</t>
  </si>
  <si>
    <t xml:space="preserve">"SO 01A"  </t>
  </si>
  <si>
    <t xml:space="preserve">"1.NP"  0,54/0,08*1,1</t>
  </si>
  <si>
    <t>342244211</t>
  </si>
  <si>
    <t>Příčka z cihel broušených na tenkovrstvou maltu tloušťky 115 mm</t>
  </si>
  <si>
    <t>-408830679</t>
  </si>
  <si>
    <t>Poznámka k položce:_x000d_
dle knihy specifikací AR112.1002</t>
  </si>
  <si>
    <t xml:space="preserve">"1.PP"  4,61/0,125*1,1</t>
  </si>
  <si>
    <t xml:space="preserve">"1.NP"  14/0,125*1,1</t>
  </si>
  <si>
    <t xml:space="preserve">"3.NP"  0,22/0,125*1,1</t>
  </si>
  <si>
    <t xml:space="preserve">"4.NP"  0,2/0,125*1,1</t>
  </si>
  <si>
    <t xml:space="preserve">"1.NP"  4,72/0,125*1,1</t>
  </si>
  <si>
    <t xml:space="preserve">"2.NP"  6,7/0,125*1,1</t>
  </si>
  <si>
    <t>346244821</t>
  </si>
  <si>
    <t>Přizdívky izolační tl 140 mm z cihel dl 290 mm pevnosti P 10 až P 20 na MC 10</t>
  </si>
  <si>
    <t>1577466046</t>
  </si>
  <si>
    <t>"dle skladby F03 a F04"</t>
  </si>
  <si>
    <t>4,6/0,15*1,05</t>
  </si>
  <si>
    <t>346271113</t>
  </si>
  <si>
    <t>Přizdívky z cihel betonových tl 65 mm</t>
  </si>
  <si>
    <t>539577796</t>
  </si>
  <si>
    <t xml:space="preserve">"SO 01 B"  3,2/0,065*1,1</t>
  </si>
  <si>
    <t>Vodorovné konstrukce</t>
  </si>
  <si>
    <t>411121232</t>
  </si>
  <si>
    <t>Montáž prefabrikovaných ŽB stropů ze stropních desek dl přes 900 do 1800 mm</t>
  </si>
  <si>
    <t>-360562583</t>
  </si>
  <si>
    <t xml:space="preserve">"PR014"  7</t>
  </si>
  <si>
    <t>66</t>
  </si>
  <si>
    <t>593411201</t>
  </si>
  <si>
    <t>deska stropní plná PZD 1490x290x90mm</t>
  </si>
  <si>
    <t>1335676837</t>
  </si>
  <si>
    <t>67</t>
  </si>
  <si>
    <t>411121243</t>
  </si>
  <si>
    <t>Montáž prefabrikovaných ŽB stropů ze stropních desek dl přes 1800 do 2700 mm</t>
  </si>
  <si>
    <t>-200393973</t>
  </si>
  <si>
    <t xml:space="preserve">"PR015"  65</t>
  </si>
  <si>
    <t>68</t>
  </si>
  <si>
    <t>593411221</t>
  </si>
  <si>
    <t>deska stropní plná PZD 2090x290x90mm</t>
  </si>
  <si>
    <t>2097222559</t>
  </si>
  <si>
    <t>65*1,02 'Přepočtené koeficientem množství</t>
  </si>
  <si>
    <t>69</t>
  </si>
  <si>
    <t>411321414</t>
  </si>
  <si>
    <t>Stropy deskové ze ŽB tř. C 25/30</t>
  </si>
  <si>
    <t>-778264826</t>
  </si>
  <si>
    <t>"dobetonávka D0.1"</t>
  </si>
  <si>
    <t>2,2*2,1*0,18</t>
  </si>
  <si>
    <t>"dobetonávka D0.2"</t>
  </si>
  <si>
    <t>(1,1*1,6-0,9*1,1)*0,16</t>
  </si>
  <si>
    <t>"dobetonávka kanál"</t>
  </si>
  <si>
    <t>(2,3*2,2+2,2*1,1-0,9*0,6)*0,13</t>
  </si>
  <si>
    <t>2,2*2*0,13</t>
  </si>
  <si>
    <t>"strop nad 1.NP"</t>
  </si>
  <si>
    <t>9*4*0,2</t>
  </si>
  <si>
    <t>6*16,2*0,24</t>
  </si>
  <si>
    <t>(5*6,6+2,2*3,4)*0,2</t>
  </si>
  <si>
    <t>"strop nad 2.NP"</t>
  </si>
  <si>
    <t>(5,1*6+6,3*3,9)*0,2</t>
  </si>
  <si>
    <t>"strop nad 3.NP"</t>
  </si>
  <si>
    <t>"strop nad výtahovou šachtou"</t>
  </si>
  <si>
    <t>2,2*2,2*0,18</t>
  </si>
  <si>
    <t>12,5</t>
  </si>
  <si>
    <t>70</t>
  </si>
  <si>
    <t>411351011</t>
  </si>
  <si>
    <t>Zřízení bednění stropů deskových tl přes 5 do 25 cm bez podpěrné kce</t>
  </si>
  <si>
    <t>737567396</t>
  </si>
  <si>
    <t>2,2*2,1</t>
  </si>
  <si>
    <t>1,1*1,6-0,9*1,1</t>
  </si>
  <si>
    <t>(0,9+1,1)*2*0,16</t>
  </si>
  <si>
    <t>2,3*2,2+2,2*1,1-0,9*0,6</t>
  </si>
  <si>
    <t>(0,9+0,6)*2*0,13</t>
  </si>
  <si>
    <t>2,2*2</t>
  </si>
  <si>
    <t>9*4</t>
  </si>
  <si>
    <t>6*16,2</t>
  </si>
  <si>
    <t>5*6,6+2,2*3,4</t>
  </si>
  <si>
    <t>5,1*6+6,3*3,9</t>
  </si>
  <si>
    <t>2,2*2,2</t>
  </si>
  <si>
    <t>(2,2+2,2)*2*0,18</t>
  </si>
  <si>
    <t>71</t>
  </si>
  <si>
    <t>411351012</t>
  </si>
  <si>
    <t>Odstranění bednění stropů deskových tl přes 5 do 25 cm bez podpěrné kce</t>
  </si>
  <si>
    <t>200999772</t>
  </si>
  <si>
    <t>72</t>
  </si>
  <si>
    <t>411354313</t>
  </si>
  <si>
    <t>Zřízení podpěrné konstrukce stropů výšky do 4 m tl přes 15 do 25 cm</t>
  </si>
  <si>
    <t>-3522137</t>
  </si>
  <si>
    <t>73</t>
  </si>
  <si>
    <t>411354314</t>
  </si>
  <si>
    <t>Odstranění podpěrné konstrukce stropů výšky do 4 m tl přes 15 do 25 cm</t>
  </si>
  <si>
    <t>-1406027028</t>
  </si>
  <si>
    <t>74</t>
  </si>
  <si>
    <t>411361821</t>
  </si>
  <si>
    <t>Výztuž stropů betonářskou ocelí 10 505</t>
  </si>
  <si>
    <t>1326729897</t>
  </si>
  <si>
    <t>"dle výpisů statika"</t>
  </si>
  <si>
    <t xml:space="preserve">"strop nad 1.NP"  3,194</t>
  </si>
  <si>
    <t>"strop nad 2.NP" 3,545</t>
  </si>
  <si>
    <t xml:space="preserve">"strop nad 3.NP"  3,546</t>
  </si>
  <si>
    <t xml:space="preserve">"strop výtah"  0,081</t>
  </si>
  <si>
    <t xml:space="preserve">"dobetonávky"  0,1+0,008+0,028</t>
  </si>
  <si>
    <t xml:space="preserve">"na kozlíky a distanční výztuž"  10,502*0,15</t>
  </si>
  <si>
    <t>75</t>
  </si>
  <si>
    <t>411362021</t>
  </si>
  <si>
    <t>Výztuž stropů svařovanými sítěmi Kari</t>
  </si>
  <si>
    <t>573284490</t>
  </si>
  <si>
    <t xml:space="preserve">"dobetonávky"  0,217</t>
  </si>
  <si>
    <t>76</t>
  </si>
  <si>
    <t>4119001</t>
  </si>
  <si>
    <t>Zhotvení prostupů ve stropních deskách</t>
  </si>
  <si>
    <t>-788578623</t>
  </si>
  <si>
    <t>77</t>
  </si>
  <si>
    <t>430321515</t>
  </si>
  <si>
    <t>Schodišťová konstrukce a rampa ze ŽB tř. C 20/25</t>
  </si>
  <si>
    <t>-1083562344</t>
  </si>
  <si>
    <t>2*0,9*0,52*1,8*0,5</t>
  </si>
  <si>
    <t>1,1*1*0,5*0,5</t>
  </si>
  <si>
    <t>78</t>
  </si>
  <si>
    <t>434311115</t>
  </si>
  <si>
    <t>Schodišťové stupně dusané na terén z betonu tř. C 20/25 bez potěru</t>
  </si>
  <si>
    <t>-218214875</t>
  </si>
  <si>
    <t>2*3*1,8</t>
  </si>
  <si>
    <t>3*1,1</t>
  </si>
  <si>
    <t>"SO 01B - venkovní"</t>
  </si>
  <si>
    <t>2*1,3</t>
  </si>
  <si>
    <t>79</t>
  </si>
  <si>
    <t>434351141</t>
  </si>
  <si>
    <t>Zřízení bednění stupňů přímočarých schodišť</t>
  </si>
  <si>
    <t>-1631379222</t>
  </si>
  <si>
    <t>2*3*1,8*(0,3+0,15)</t>
  </si>
  <si>
    <t>3*1,1*(0,35+0,25)</t>
  </si>
  <si>
    <t>2*1,3*(0,3+0,2)</t>
  </si>
  <si>
    <t>434351142</t>
  </si>
  <si>
    <t>Odstranění bednění stupňů přímočarých schodišť</t>
  </si>
  <si>
    <t>277152389</t>
  </si>
  <si>
    <t>81</t>
  </si>
  <si>
    <t>44001</t>
  </si>
  <si>
    <t>Kompl. dod. + mtž. ocelové nosníky</t>
  </si>
  <si>
    <t>kg</t>
  </si>
  <si>
    <t>-2031076891</t>
  </si>
  <si>
    <t>"SO 01A 1.PP - výměna u vybourané klenby"</t>
  </si>
  <si>
    <t>"dle výpisu statika"</t>
  </si>
  <si>
    <t>646,4</t>
  </si>
  <si>
    <t>Úpravy povrchů, podlahy a osazování výplní</t>
  </si>
  <si>
    <t>82</t>
  </si>
  <si>
    <t>611321141</t>
  </si>
  <si>
    <t>Vápenocementová omítka štuková dvouvrstvá vnitřních stropů rovných nanášená ručně</t>
  </si>
  <si>
    <t>1192572292</t>
  </si>
  <si>
    <t xml:space="preserve">"STO02"  595,5*1,1</t>
  </si>
  <si>
    <t>83</t>
  </si>
  <si>
    <t>611325422</t>
  </si>
  <si>
    <t>Oprava vnitřní vápenocementové štukové omítky stropů v rozsahu plochy přes 10 do 30 %</t>
  </si>
  <si>
    <t>1546226828</t>
  </si>
  <si>
    <t xml:space="preserve">"STO01"  (26,2+414,8)*1,1</t>
  </si>
  <si>
    <t>84</t>
  </si>
  <si>
    <t>612131101</t>
  </si>
  <si>
    <t>Cementový postřik vnitřních stěn nanášený celoplošně ručně</t>
  </si>
  <si>
    <t>1368391572</t>
  </si>
  <si>
    <t xml:space="preserve">Poznámka k položce:_x000d_
dle knihy specifikací AR252.1004_x000d_
</t>
  </si>
  <si>
    <t>WS01+WS02</t>
  </si>
  <si>
    <t>85</t>
  </si>
  <si>
    <t>612131121R</t>
  </si>
  <si>
    <t>Neutralizace zdiva vodným roztokem</t>
  </si>
  <si>
    <t>-734166062</t>
  </si>
  <si>
    <t>Poznámka k položce:_x000d_
dle knihy specifikací AR250.1005</t>
  </si>
  <si>
    <t>86</t>
  </si>
  <si>
    <t>612131152</t>
  </si>
  <si>
    <t>Sanační postřik vnitřních stěn nanášený síťovitě ručně</t>
  </si>
  <si>
    <t>-1765021344</t>
  </si>
  <si>
    <t xml:space="preserve">Poznámka k položce:_x000d_
dle knihy specifikací AR250.1006 </t>
  </si>
  <si>
    <t>B01+B02</t>
  </si>
  <si>
    <t>87</t>
  </si>
  <si>
    <t>612321121</t>
  </si>
  <si>
    <t>Vápenocementová omítka hladká jednovrstvá vnitřních stěn nanášená ručně</t>
  </si>
  <si>
    <t>1624865335</t>
  </si>
  <si>
    <t>Poznámka k položce:_x000d_
dle knihy specifikací AR250.1002</t>
  </si>
  <si>
    <t>"WS02" 127,6*1,1</t>
  </si>
  <si>
    <t>88</t>
  </si>
  <si>
    <t>612321141</t>
  </si>
  <si>
    <t>Vápenocementová omítka štuková dvouvrstvá vnitřních stěn nanášená ručně</t>
  </si>
  <si>
    <t>-1065054536</t>
  </si>
  <si>
    <t>Poznámka k položce:_x000d_
dle knihy specifikací AR250.1002 + AR250.1003</t>
  </si>
  <si>
    <t xml:space="preserve">"WS01"  430,1*1,1</t>
  </si>
  <si>
    <t>89</t>
  </si>
  <si>
    <t>612324111</t>
  </si>
  <si>
    <t>Sanační omítka podkladní vnitřních stěn nanášená ručně</t>
  </si>
  <si>
    <t>-788401328</t>
  </si>
  <si>
    <t>Poznámka k položce:_x000d_
dle knihy specifikací AR250.1007 tl. 10 mm</t>
  </si>
  <si>
    <t>90</t>
  </si>
  <si>
    <t>612325131</t>
  </si>
  <si>
    <t>Omítka sanační jádrová vnitřních stěn nanášená ručně</t>
  </si>
  <si>
    <t>-281309820</t>
  </si>
  <si>
    <t>Poznámka k položce:_x000d_
dle knihy specifikací AR250.1007 tl. 15 mm</t>
  </si>
  <si>
    <t>91</t>
  </si>
  <si>
    <t>612325191</t>
  </si>
  <si>
    <t>Příplatek k sanační jádrové omítce vnitřních stěn za každých dalších 5 mm tloušťky přes 15 mm ručně</t>
  </si>
  <si>
    <t>167966647</t>
  </si>
  <si>
    <t>92</t>
  </si>
  <si>
    <t>612325422</t>
  </si>
  <si>
    <t>Oprava vnitřní vápenocementové štukové omítky stěn v rozsahu plochy přes 10 do 30 %</t>
  </si>
  <si>
    <t>58619249</t>
  </si>
  <si>
    <t xml:space="preserve">"WS05"  748,5*1,1</t>
  </si>
  <si>
    <t>93</t>
  </si>
  <si>
    <t>612328131</t>
  </si>
  <si>
    <t>Potažení vnitřních stěn sanačním štukem tloušťky do 3 mm</t>
  </si>
  <si>
    <t>421623608</t>
  </si>
  <si>
    <t>Poznámka k položce:_x000d_
dle knihy specifikací AR250.1008</t>
  </si>
  <si>
    <t>94</t>
  </si>
  <si>
    <t>612341121</t>
  </si>
  <si>
    <t>Sádrová nebo vápenosádrová omítka hladká jednovrstvá vnitřních stěn nanášená ručně</t>
  </si>
  <si>
    <t>-1148785494</t>
  </si>
  <si>
    <t xml:space="preserve">"WS04"  1702,3*1,1</t>
  </si>
  <si>
    <t>95</t>
  </si>
  <si>
    <t>612341191</t>
  </si>
  <si>
    <t>Příplatek k sádrové omítce vnitřních stěn za každých dalších 5 mm tloušťky ručně</t>
  </si>
  <si>
    <t>-2076197785</t>
  </si>
  <si>
    <t>"celkem 30mm"</t>
  </si>
  <si>
    <t>WS04*4</t>
  </si>
  <si>
    <t>96</t>
  </si>
  <si>
    <t>622142001</t>
  </si>
  <si>
    <t>Potažení vnějších stěn sklovláknitým pletivem vtlačeným do tenkovrstvé hmoty</t>
  </si>
  <si>
    <t>1209365605</t>
  </si>
  <si>
    <t>F15+F16</t>
  </si>
  <si>
    <t>97</t>
  </si>
  <si>
    <t>622151001</t>
  </si>
  <si>
    <t>Penetrační akrylátový nátěr vnějších pastovitých tenkovrstvých omítek stěn</t>
  </si>
  <si>
    <t>284924607</t>
  </si>
  <si>
    <t>F10+F14</t>
  </si>
  <si>
    <t xml:space="preserve">"přídavek na ostění"  F10*0,15</t>
  </si>
  <si>
    <t>98</t>
  </si>
  <si>
    <t>622151021</t>
  </si>
  <si>
    <t>Penetrační akrylátový nátěr vnějších mozaikových tenkovrstvých omítek stěn</t>
  </si>
  <si>
    <t>1194334300</t>
  </si>
  <si>
    <t>2*(F15+F16)</t>
  </si>
  <si>
    <t>99</t>
  </si>
  <si>
    <t>622211011</t>
  </si>
  <si>
    <t>Montáž kontaktního zateplení vnějších stěn lepením a mechanickým kotvením polystyrénových desek do betonu a zdiva tl přes 40 do 80 mm</t>
  </si>
  <si>
    <t>941681057</t>
  </si>
  <si>
    <t>100</t>
  </si>
  <si>
    <t>28376016</t>
  </si>
  <si>
    <t>deska perimetrická fasádní soklová 150kPa λ=0,035 tl 80mm</t>
  </si>
  <si>
    <t>11534576</t>
  </si>
  <si>
    <t>F15*1,05</t>
  </si>
  <si>
    <t>101</t>
  </si>
  <si>
    <t>622211031</t>
  </si>
  <si>
    <t xml:space="preserve">Montáž kontaktního zateplení vnějších stěn lepením a mechanickým kotvením polystyrénových desek  do betonu a zdiva tl přes 120 do 160 mm</t>
  </si>
  <si>
    <t>1412828079</t>
  </si>
  <si>
    <t>"doplnění dle skladby F10"</t>
  </si>
  <si>
    <t xml:space="preserve">"sever"  2*2,8*0,4</t>
  </si>
  <si>
    <t xml:space="preserve">"západ"  1,4*1,3</t>
  </si>
  <si>
    <t>2*1,4*1,2</t>
  </si>
  <si>
    <t>4,4*3,4-0,8*2-0,9*1,7</t>
  </si>
  <si>
    <t>"přístavby výtahové šachty dle skladby F14"</t>
  </si>
  <si>
    <t xml:space="preserve">"sever"  2,2*11,3</t>
  </si>
  <si>
    <t xml:space="preserve">"západ"  2,5*11,5</t>
  </si>
  <si>
    <t xml:space="preserve">"jih"  2,2*12</t>
  </si>
  <si>
    <t>102</t>
  </si>
  <si>
    <t>28376079</t>
  </si>
  <si>
    <t>deska EPS grafitová fasádní λ=0,030-0,031 tl 160mm</t>
  </si>
  <si>
    <t>-2013543067</t>
  </si>
  <si>
    <t>F10*1,1</t>
  </si>
  <si>
    <t>F14*1,05</t>
  </si>
  <si>
    <t>103</t>
  </si>
  <si>
    <t>622252001</t>
  </si>
  <si>
    <t>Montáž profilů kontaktního zateplení připevněných mechanicky</t>
  </si>
  <si>
    <t>-939853911</t>
  </si>
  <si>
    <t>2*2,2*2,5</t>
  </si>
  <si>
    <t>104</t>
  </si>
  <si>
    <t>59051653</t>
  </si>
  <si>
    <t>profil zakládací Al tl 0,7mm pro ETICS pro izolant tl 160mm</t>
  </si>
  <si>
    <t>-1288003325</t>
  </si>
  <si>
    <t>13,000*1,05</t>
  </si>
  <si>
    <t>105</t>
  </si>
  <si>
    <t>622252002</t>
  </si>
  <si>
    <t>Montáž profilů kontaktního zateplení lepených</t>
  </si>
  <si>
    <t>-1821581307</t>
  </si>
  <si>
    <t>12*3</t>
  </si>
  <si>
    <t>106</t>
  </si>
  <si>
    <t>63127464</t>
  </si>
  <si>
    <t>profil rohový Al 15x15mm s výztužnou tkaninou š 100mm pro ETICS</t>
  </si>
  <si>
    <t>-843064022</t>
  </si>
  <si>
    <t>56,000*1,05</t>
  </si>
  <si>
    <t>107</t>
  </si>
  <si>
    <t>622331121</t>
  </si>
  <si>
    <t>Cementová omítka hladká jednovrstvá vnějších stěn nanášená ručně</t>
  </si>
  <si>
    <t>1691693563</t>
  </si>
  <si>
    <t>"měřeno elektronikcy"</t>
  </si>
  <si>
    <t xml:space="preserve">"dle skladby F02"  3,2/0,05*1,05</t>
  </si>
  <si>
    <t>108</t>
  </si>
  <si>
    <t>622331191</t>
  </si>
  <si>
    <t>Příplatek k cementové omítce vnějších stěn za každých dalších 5 mm tloušťky ručně</t>
  </si>
  <si>
    <t>-1969011377</t>
  </si>
  <si>
    <t>67,200*7</t>
  </si>
  <si>
    <t>109</t>
  </si>
  <si>
    <t>622511102</t>
  </si>
  <si>
    <t>Tenkovrstvá akrylátová mozaiková jemnozrnná omítka vnějších stěn</t>
  </si>
  <si>
    <t>-126208152</t>
  </si>
  <si>
    <t>Poznámka k položce:_x000d_
dle knihy specifikací AR251.0001</t>
  </si>
  <si>
    <t>"stávající sokl - doplnění dle skladby F15"</t>
  </si>
  <si>
    <t>8,2*0,6</t>
  </si>
  <si>
    <t>"stávající sokl dle skladby F16"</t>
  </si>
  <si>
    <t xml:space="preserve">"sever"  3*0,3</t>
  </si>
  <si>
    <t xml:space="preserve">"západ"  (3,9+2,5+13,1)*0,6</t>
  </si>
  <si>
    <t xml:space="preserve">"jih"   (9,4+4,3)*0,6</t>
  </si>
  <si>
    <t>(1,5+3,5+1,4+6)*1,5</t>
  </si>
  <si>
    <t>7*0,5</t>
  </si>
  <si>
    <t>4,3</t>
  </si>
  <si>
    <t>110</t>
  </si>
  <si>
    <t>622531022</t>
  </si>
  <si>
    <t>Tenkovrstvá silikonová zrnitá omítka zrnitost 2,0 mm vnějších stěn</t>
  </si>
  <si>
    <t>-1757141827</t>
  </si>
  <si>
    <t>Poznámka k položce:_x000d_
dle knihy specifikací AR251.0002 a 0003</t>
  </si>
  <si>
    <t>111</t>
  </si>
  <si>
    <t>6229001R</t>
  </si>
  <si>
    <t>Příplatek za zvýšenou pracnost provádění doplnění zateplení</t>
  </si>
  <si>
    <t>62233619</t>
  </si>
  <si>
    <t>112</t>
  </si>
  <si>
    <t>6229001R1</t>
  </si>
  <si>
    <t>Příplatek za šedou barvu omítky</t>
  </si>
  <si>
    <t>2128969401</t>
  </si>
  <si>
    <t>113</t>
  </si>
  <si>
    <t>6299001</t>
  </si>
  <si>
    <t>Oprava stáv. kamenného soklu</t>
  </si>
  <si>
    <t>-1672970001</t>
  </si>
  <si>
    <t xml:space="preserve">Poznámka k položce:_x000d_
cena zazhrnuje kompletní provedení vč. dodávky potřenbého mateirálu - oprava, případné doplnění a nátěr dle knihy specifikací AR271.1011_x000d_
</t>
  </si>
  <si>
    <t>114</t>
  </si>
  <si>
    <t>629991011</t>
  </si>
  <si>
    <t>Zakrytí výplní otvorů a svislých ploch fólií přilepenou lepící páskou</t>
  </si>
  <si>
    <t>-868329548</t>
  </si>
  <si>
    <t>13*1,54*1,75+7*1,1*1,45+1*0,9*2,1</t>
  </si>
  <si>
    <t>2*2,48*1,6+2,48*1,85+2*1,4*1,85+4*1,4*1,8+12*0,95*1,8+8*1,2*1,45</t>
  </si>
  <si>
    <t>1,69*1,8+0,9*2</t>
  </si>
  <si>
    <t>1,5*1,6+2*2*1,6</t>
  </si>
  <si>
    <t>11*0,52*0,9</t>
  </si>
  <si>
    <t>1,4*2+2*1,45</t>
  </si>
  <si>
    <t>2*0,54*0,9+3*1*1,45+2*1*1,85+11*1*1,9</t>
  </si>
  <si>
    <t>0,8*2</t>
  </si>
  <si>
    <t>2*1,42*1,75+3*1,4*1,5+2*1,1*1,45+0,85*1,45+1*1,45+1,4+1,45+1,7*1,45</t>
  </si>
  <si>
    <t>4*1,54*1,7</t>
  </si>
  <si>
    <t>115</t>
  </si>
  <si>
    <t>629995101</t>
  </si>
  <si>
    <t>Očištění vnějších ploch tlakovou vodou</t>
  </si>
  <si>
    <t>206906462</t>
  </si>
  <si>
    <t>116</t>
  </si>
  <si>
    <t>629995213</t>
  </si>
  <si>
    <t>Očištění vnějších ploch otryskáním nesušeným křemičitým pískem kamenného tvrdého povrchu</t>
  </si>
  <si>
    <t>1720060017</t>
  </si>
  <si>
    <t>"SO 01 A,B - kamenný sokl"</t>
  </si>
  <si>
    <t>24,5*0,6</t>
  </si>
  <si>
    <t>20*0,9</t>
  </si>
  <si>
    <t>3,3</t>
  </si>
  <si>
    <t>"stávající schodiště SO 01A"</t>
  </si>
  <si>
    <t>12*1,2*(0,3+0,2)</t>
  </si>
  <si>
    <t>2*11*1,2*(0,3+0,2)</t>
  </si>
  <si>
    <t>2*10*1,2*(0,3+0,2)</t>
  </si>
  <si>
    <t>117</t>
  </si>
  <si>
    <t>631311115</t>
  </si>
  <si>
    <t>Mazanina tl přes 50 do 80 mm z betonu prostého bez zvýšených nároků na prostředí tř. C 20/25</t>
  </si>
  <si>
    <t>-321968020</t>
  </si>
  <si>
    <t>P01*0,058</t>
  </si>
  <si>
    <t>P02*0,065</t>
  </si>
  <si>
    <t>P05*0,055</t>
  </si>
  <si>
    <t>P06*0,06</t>
  </si>
  <si>
    <t>P10*0,056</t>
  </si>
  <si>
    <t>P12*0,06</t>
  </si>
  <si>
    <t>P13*0,055</t>
  </si>
  <si>
    <t>P14*0,055</t>
  </si>
  <si>
    <t>P14*0,08</t>
  </si>
  <si>
    <t>P15*0,055</t>
  </si>
  <si>
    <t>P15*0,08</t>
  </si>
  <si>
    <t>118</t>
  </si>
  <si>
    <t>631319171</t>
  </si>
  <si>
    <t>Příplatek k mazanině tl přes 50 do 80 mm za stržení povrchu spodní vrstvy před vložením výztuže</t>
  </si>
  <si>
    <t>-1363969549</t>
  </si>
  <si>
    <t>119</t>
  </si>
  <si>
    <t>631319181</t>
  </si>
  <si>
    <t>Příplatek k mazanině tl přes 50 do 80 mm za sklon přes 15 do 35°</t>
  </si>
  <si>
    <t>860369667</t>
  </si>
  <si>
    <t>120</t>
  </si>
  <si>
    <t>631362021</t>
  </si>
  <si>
    <t>Výztuž mazanin svařovanými sítěmi Kari</t>
  </si>
  <si>
    <t>1377708148</t>
  </si>
  <si>
    <t>"KARI síť 100/100-6"</t>
  </si>
  <si>
    <t>P05*0,00444*1,15</t>
  </si>
  <si>
    <t>P06*0,00444*1,15</t>
  </si>
  <si>
    <t>P12*0,00444*1,15</t>
  </si>
  <si>
    <t>P13*0,00444*1,15</t>
  </si>
  <si>
    <t>2*P14*0,00444*1,15</t>
  </si>
  <si>
    <t>2*P15*0,00444*1,15</t>
  </si>
  <si>
    <t>121</t>
  </si>
  <si>
    <t>632451446</t>
  </si>
  <si>
    <t>Potěr pískocementový tl přes 30 do 40 mm tř. C 25 běžný</t>
  </si>
  <si>
    <t>1372791531</t>
  </si>
  <si>
    <t>"dle skladby P10a - nad kanálem"</t>
  </si>
  <si>
    <t>23,5*2,1+2,2*1,8*2</t>
  </si>
  <si>
    <t>122</t>
  </si>
  <si>
    <t>632481213</t>
  </si>
  <si>
    <t>Separační vrstva z PE fólie</t>
  </si>
  <si>
    <t>26787539</t>
  </si>
  <si>
    <t>P01+P02+P05+P06</t>
  </si>
  <si>
    <t>P10+P12+P13+P14+P15</t>
  </si>
  <si>
    <t>123</t>
  </si>
  <si>
    <t>635211131</t>
  </si>
  <si>
    <t>Násyp pod podlahy z perlitu</t>
  </si>
  <si>
    <t>77353199</t>
  </si>
  <si>
    <t>P14*0,07</t>
  </si>
  <si>
    <t>P15*0,07</t>
  </si>
  <si>
    <t>124</t>
  </si>
  <si>
    <t>639001</t>
  </si>
  <si>
    <t>Nátěr stávajícího schodiště</t>
  </si>
  <si>
    <t>-1059104974</t>
  </si>
  <si>
    <t>Poznámka k položce:_x000d_
dle knihy psecifikací AR 261.1004</t>
  </si>
  <si>
    <t>125</t>
  </si>
  <si>
    <t>941111131</t>
  </si>
  <si>
    <t>Montáž lešení řadového trubkového lehkého s podlahami zatížení do 200 kg/m2 š přes 1,2 do 1,5 m v do 10 m</t>
  </si>
  <si>
    <t>1403423661</t>
  </si>
  <si>
    <t>126</t>
  </si>
  <si>
    <t>941111231</t>
  </si>
  <si>
    <t>Příplatek k lešení řadovému trubkovému lehkému s podlahami š 1,5 m v 10 m za první a ZKD den použití</t>
  </si>
  <si>
    <t>-1023023211</t>
  </si>
  <si>
    <t>lešení*80</t>
  </si>
  <si>
    <t>127</t>
  </si>
  <si>
    <t>941111831</t>
  </si>
  <si>
    <t>Demontáž lešení řadového trubkového lehkého s podlahami zatížení do 200 kg/m2 š přes 1,2 do 1,5 m v do 10 m</t>
  </si>
  <si>
    <t>-1858805822</t>
  </si>
  <si>
    <t>128</t>
  </si>
  <si>
    <t>944611111</t>
  </si>
  <si>
    <t>Montáž ochranné plachty z textilie z umělých vláken</t>
  </si>
  <si>
    <t>1869489200</t>
  </si>
  <si>
    <t>129</t>
  </si>
  <si>
    <t>944611211</t>
  </si>
  <si>
    <t>Příplatek k ochranné plachtě za první a ZKD den použití</t>
  </si>
  <si>
    <t>-1526171279</t>
  </si>
  <si>
    <t>130</t>
  </si>
  <si>
    <t>944611811</t>
  </si>
  <si>
    <t>Demontáž ochranné plachty z textilie z umělých vláken</t>
  </si>
  <si>
    <t>1014800600</t>
  </si>
  <si>
    <t>131</t>
  </si>
  <si>
    <t>949101111</t>
  </si>
  <si>
    <t>Lešení pomocné pro objekty pozemních staveb s lešeňovou podlahou v do 1,9 m zatížení do 150 kg/m2</t>
  </si>
  <si>
    <t>-773978120</t>
  </si>
  <si>
    <t>132</t>
  </si>
  <si>
    <t>952901111</t>
  </si>
  <si>
    <t>Vyčištění budov bytové a občanské výstavby při výšce podlaží do 4 m</t>
  </si>
  <si>
    <t>1046601378</t>
  </si>
  <si>
    <t>P01+P02+P04+P05+P06</t>
  </si>
  <si>
    <t>133</t>
  </si>
  <si>
    <t>953943211</t>
  </si>
  <si>
    <t>Osazování hasicího přístroje</t>
  </si>
  <si>
    <t>641824530</t>
  </si>
  <si>
    <t>17+5+1</t>
  </si>
  <si>
    <t>134</t>
  </si>
  <si>
    <t>44932114</t>
  </si>
  <si>
    <t>přístroj hasicí ruční práškový PG 6 LE</t>
  </si>
  <si>
    <t>688714865</t>
  </si>
  <si>
    <t>135</t>
  </si>
  <si>
    <t>44932211</t>
  </si>
  <si>
    <t>přístroj hasicí ruční sněhový KS 5 BG</t>
  </si>
  <si>
    <t>-702162040</t>
  </si>
  <si>
    <t>136</t>
  </si>
  <si>
    <t>44932311</t>
  </si>
  <si>
    <t>přístroj hasicí ruční vodní V 9 LE</t>
  </si>
  <si>
    <t>1613298806</t>
  </si>
  <si>
    <t>137</t>
  </si>
  <si>
    <t>953993311R</t>
  </si>
  <si>
    <t xml:space="preserve">Kompl. dod. + mtž. bezpečnostní, orientační nebo informační tabulky </t>
  </si>
  <si>
    <t>soub</t>
  </si>
  <si>
    <t>-1846123208</t>
  </si>
  <si>
    <t>Poznámka k položce:_x000d_
dle PBŘ</t>
  </si>
  <si>
    <t>138</t>
  </si>
  <si>
    <t>973031335</t>
  </si>
  <si>
    <t>Vysekání kapes ve zdivu cihelném na MV nebo MVC pl do 0,16 m2 hl do 300 mm</t>
  </si>
  <si>
    <t>1409587347</t>
  </si>
  <si>
    <t>"pro zavázání nových stropů"</t>
  </si>
  <si>
    <t>46+15+24*2+1</t>
  </si>
  <si>
    <t>51+23+23*2</t>
  </si>
  <si>
    <t>139</t>
  </si>
  <si>
    <t>973031813</t>
  </si>
  <si>
    <t>Vysekání kapes ve zdivu cihelném na MV nebo MVC pro zavázání příček tl do 150 mm</t>
  </si>
  <si>
    <t>-1119322814</t>
  </si>
  <si>
    <t>2*3,5+18*3,5+9*3,3</t>
  </si>
  <si>
    <t>140</t>
  </si>
  <si>
    <t>974031135</t>
  </si>
  <si>
    <t>Vysekání rýh ve zdivu cihelném hl do 50 mm š do 200 mm</t>
  </si>
  <si>
    <t>405151534</t>
  </si>
  <si>
    <t>"pro zavázaní dobetonávky nad 1.PP"</t>
  </si>
  <si>
    <t>2,1</t>
  </si>
  <si>
    <t>141</t>
  </si>
  <si>
    <t>974031664</t>
  </si>
  <si>
    <t>Vysekání rýh ve zdivu cihelném pro vtahování nosníků hl do 150 mm v do 150 mm</t>
  </si>
  <si>
    <t>-546162099</t>
  </si>
  <si>
    <t>"pro dodatečné překlady"</t>
  </si>
  <si>
    <t>11*1,5+7*2,1+23*1,2+1,2+10*1,2+15*1,5</t>
  </si>
  <si>
    <t>9*1,8+13*1,2</t>
  </si>
  <si>
    <t>50*0,9+15*1,2+10*1,5</t>
  </si>
  <si>
    <t>142</t>
  </si>
  <si>
    <t>978011141</t>
  </si>
  <si>
    <t>Otlučení (osekání) vnitřní vápenné nebo vápenocementové omítky stropů v rozsahu přes 10 do 30 %</t>
  </si>
  <si>
    <t>-1179717848</t>
  </si>
  <si>
    <t>143</t>
  </si>
  <si>
    <t>978013141</t>
  </si>
  <si>
    <t>Otlučení (osekání) vnitřní vápenné nebo vápenocementové omítky stěn v rozsahu přes 10 do 30 %</t>
  </si>
  <si>
    <t>583497923</t>
  </si>
  <si>
    <t>144</t>
  </si>
  <si>
    <t>985441113</t>
  </si>
  <si>
    <t>Přídavná šroubovitá nerezová výztuž 1 táhlo D 8 mm v drážce v cihelném zdivu hl do 70 mm</t>
  </si>
  <si>
    <t>-1334496160</t>
  </si>
  <si>
    <t>"předpoklad" 120</t>
  </si>
  <si>
    <t>145</t>
  </si>
  <si>
    <t>Demontáž a zpětná montáž mříže pro nátěr fasády</t>
  </si>
  <si>
    <t>ks</t>
  </si>
  <si>
    <t>2073997820</t>
  </si>
  <si>
    <t>146</t>
  </si>
  <si>
    <t>Kompl. dod. + mtž. obklad venkovnícho schodiště betonovu dlažbou</t>
  </si>
  <si>
    <t>-1097600044</t>
  </si>
  <si>
    <t>"SO 01A - venkovní"</t>
  </si>
  <si>
    <t>4*2,5+(0,3+0,2)</t>
  </si>
  <si>
    <t>147</t>
  </si>
  <si>
    <t>99003</t>
  </si>
  <si>
    <t>Kompl. dod. + mtž. zhtovení prostupů do stávající fasády</t>
  </si>
  <si>
    <t>720240279</t>
  </si>
  <si>
    <t>Poznámka k položce:_x000d_
cena zahrnuje kompletní provedení vč. dodávky potřebného mateiálu - prostupy pro mřížku VZT:_x000d_
_x000d_
- zhtovení prostupu stěnou_x000d_
- vyříznutí příslušné části zateplení_x000d_
- zapravení a začištění fasády kolem mřížky</t>
  </si>
  <si>
    <t>148</t>
  </si>
  <si>
    <t>99004</t>
  </si>
  <si>
    <t>Kompl. dod. + mtž. kotvení ŽB konstrukce přístavby výtahu ke stávající stěně</t>
  </si>
  <si>
    <t>1881530522</t>
  </si>
  <si>
    <t>Poznámka k položce:_x000d_
cena zahrnuje kompletní provedení dle popisu v PD vč. dodávky potřebného materiálu (vyvrtání otvoru, dodávky trnu, upevnění apod.)</t>
  </si>
  <si>
    <t>149</t>
  </si>
  <si>
    <t>99005</t>
  </si>
  <si>
    <t>Kompl. dod. + mtž. protipožární desková přepážka vel. 1 700/500 mm ozn. ZX001</t>
  </si>
  <si>
    <t>-722857354</t>
  </si>
  <si>
    <t>Poznámka k položce:_x000d_
cena zahrnuje kompletní provedení vč. dodávky potřebného materiálu dle popisu v tabulce stavebních prvků AR1.23 a dle knihy specifikací AR230.0001</t>
  </si>
  <si>
    <t>150</t>
  </si>
  <si>
    <t>99006</t>
  </si>
  <si>
    <t>Kompl. dod. + mtž. protipožární desková přepážka vel. 1 000/400 mm ozn. ZX004</t>
  </si>
  <si>
    <t>-1557936713</t>
  </si>
  <si>
    <t>151</t>
  </si>
  <si>
    <t>99007</t>
  </si>
  <si>
    <t>Kompl. dod. + mtž. protipožární desková přepážka vel. 950/400 mm ozn. ZX005</t>
  </si>
  <si>
    <t>-2061975453</t>
  </si>
  <si>
    <t>152</t>
  </si>
  <si>
    <t>99008</t>
  </si>
  <si>
    <t>Kompl. dod. + mtž. protipožární desková přepážka vel. 800/400 mm ozn. ZX005</t>
  </si>
  <si>
    <t>-1004568012</t>
  </si>
  <si>
    <t>153</t>
  </si>
  <si>
    <t>99009</t>
  </si>
  <si>
    <t>Kompl. dod. + mtž. protipožární desková přepážka vel. 950/325 mm ozn. ZX007</t>
  </si>
  <si>
    <t>-835885878</t>
  </si>
  <si>
    <t>154</t>
  </si>
  <si>
    <t>99010</t>
  </si>
  <si>
    <t>Kompl. dod. + mtž. poklop ozn. ZX002</t>
  </si>
  <si>
    <t>-1794049646</t>
  </si>
  <si>
    <t xml:space="preserve">Poznámka k položce:_x000d_
cena zahrnuje kompletní provedení  dle popisu v tabulce stavebních prvků AR1.23 </t>
  </si>
  <si>
    <t>155</t>
  </si>
  <si>
    <t>99011</t>
  </si>
  <si>
    <t>Kompl. dod. + mtž. sklepní světlík ozn. ZX008</t>
  </si>
  <si>
    <t>-1713362105</t>
  </si>
  <si>
    <t xml:space="preserve">Poznámka k položce:_x000d_
cena zahrnuje kompletní provedení  dle popisu v tabulce stavebních prvků AR1.23 a dle knihy specifikací AR229.0001</t>
  </si>
  <si>
    <t>156</t>
  </si>
  <si>
    <t>-1396668555</t>
  </si>
  <si>
    <t>157</t>
  </si>
  <si>
    <t>-1551840922</t>
  </si>
  <si>
    <t>158</t>
  </si>
  <si>
    <t>1415013821</t>
  </si>
  <si>
    <t>49,651*8 'Přepočtené koeficientem množství</t>
  </si>
  <si>
    <t>159</t>
  </si>
  <si>
    <t>-245748248</t>
  </si>
  <si>
    <t>998</t>
  </si>
  <si>
    <t>Přesun hmot</t>
  </si>
  <si>
    <t>160</t>
  </si>
  <si>
    <t>998011003</t>
  </si>
  <si>
    <t>Přesun hmot pro budovy zděné v přes 12 do 24 m</t>
  </si>
  <si>
    <t>-1574441010</t>
  </si>
  <si>
    <t>161</t>
  </si>
  <si>
    <t>711001R</t>
  </si>
  <si>
    <t>Příplatek za ztížené provádění hydroizolace pod stávajícím zdivem při podezdívání</t>
  </si>
  <si>
    <t>255310880</t>
  </si>
  <si>
    <t>(2,8+8,2+3,3)*0,7</t>
  </si>
  <si>
    <t>4,6*0,7</t>
  </si>
  <si>
    <t>5,4*0,5</t>
  </si>
  <si>
    <t>5,2*0,47</t>
  </si>
  <si>
    <t>4,6*0,305</t>
  </si>
  <si>
    <t>5,4*0,445</t>
  </si>
  <si>
    <t>5,4*0,9</t>
  </si>
  <si>
    <t>4,6*0,5</t>
  </si>
  <si>
    <t>8*0,5</t>
  </si>
  <si>
    <t>3,9*0,5</t>
  </si>
  <si>
    <t>2*0,7*0,5</t>
  </si>
  <si>
    <t>10*0,5</t>
  </si>
  <si>
    <t>4*0,5</t>
  </si>
  <si>
    <t>4*0,51</t>
  </si>
  <si>
    <t>3,7*0,5</t>
  </si>
  <si>
    <t>(1,2+6,4)</t>
  </si>
  <si>
    <t>2,9*0,52</t>
  </si>
  <si>
    <t>1,8*0,5</t>
  </si>
  <si>
    <t>2,7*0,6</t>
  </si>
  <si>
    <t>4,4*0,85</t>
  </si>
  <si>
    <t>(2+2+4,6)*0,5</t>
  </si>
  <si>
    <t>2,2*0,5</t>
  </si>
  <si>
    <t>162</t>
  </si>
  <si>
    <t>711111001</t>
  </si>
  <si>
    <t>Provedení izolace proti zemní vlhkosti vodorovné za studena nátěrem penetračním</t>
  </si>
  <si>
    <t>1452029434</t>
  </si>
  <si>
    <t>"Izolace provedena i pod stávajícím zdivem při podezdívání"</t>
  </si>
  <si>
    <t>7,9*18,8+0,3*3+4,5*3,8+3,3*6+3,8*5,1</t>
  </si>
  <si>
    <t>4,3*2,4</t>
  </si>
  <si>
    <t>163</t>
  </si>
  <si>
    <t>711112001</t>
  </si>
  <si>
    <t>Provedení izolace proti zemní vlhkosti svislé za studena nátěrem penetračním</t>
  </si>
  <si>
    <t>9719948</t>
  </si>
  <si>
    <t>"SO 01 A"</t>
  </si>
  <si>
    <t>0,92/0,01*1,1</t>
  </si>
  <si>
    <t>0,49/0,01*1,1</t>
  </si>
  <si>
    <t>164</t>
  </si>
  <si>
    <t>11163150</t>
  </si>
  <si>
    <t>lak penetrační asfaltový</t>
  </si>
  <si>
    <t>-1771989483</t>
  </si>
  <si>
    <t>Poznámka k položce:_x000d_
dle knihy specifikací AR211.1001</t>
  </si>
  <si>
    <t>izolacev*0,003</t>
  </si>
  <si>
    <t>izolaces*0,00035</t>
  </si>
  <si>
    <t>165</t>
  </si>
  <si>
    <t>711132101</t>
  </si>
  <si>
    <t>Provedení izolace proti zemní vlhkosti pásy na sucho svislé AIP nebo tkaninou</t>
  </si>
  <si>
    <t>-413076152</t>
  </si>
  <si>
    <t>"dle skladby F02" 6,5/0,1*1,05</t>
  </si>
  <si>
    <t xml:space="preserve">"dle skladby F03 a F 04"  3,5/0,12*1,05</t>
  </si>
  <si>
    <t>166</t>
  </si>
  <si>
    <t>69311081</t>
  </si>
  <si>
    <t>geotextilie netkaná separační, ochranná, filtrační, drenážní PES 300g/m2</t>
  </si>
  <si>
    <t>1678295254</t>
  </si>
  <si>
    <t>98,875*1,2</t>
  </si>
  <si>
    <t>167</t>
  </si>
  <si>
    <t>711141559</t>
  </si>
  <si>
    <t>Provedení izolace proti zemní vlhkosti pásy přitavením vodorovné NAIP</t>
  </si>
  <si>
    <t>-1740497349</t>
  </si>
  <si>
    <t>2*izolacev</t>
  </si>
  <si>
    <t>168</t>
  </si>
  <si>
    <t>711142559</t>
  </si>
  <si>
    <t>Provedení izolace proti zemní vlhkosti pásy přitavením svislé NAIP</t>
  </si>
  <si>
    <t>-1420072645</t>
  </si>
  <si>
    <t>izolaces*2</t>
  </si>
  <si>
    <t>169</t>
  </si>
  <si>
    <t>62855001</t>
  </si>
  <si>
    <t>pás asfaltový natavitelný modifikovaný SBS tl 4,0mm s vložkou z polyesterové rohože a spalitelnou PE fólií nebo jemnozrnným minerálním posypem na horním povrchu</t>
  </si>
  <si>
    <t>-1656844374</t>
  </si>
  <si>
    <t>Poznámka k položce:_x000d_
dle knihy specifikací AR211.1002</t>
  </si>
  <si>
    <t>izolacev*1,15</t>
  </si>
  <si>
    <t>izolaces*1,2</t>
  </si>
  <si>
    <t>170</t>
  </si>
  <si>
    <t>62853004</t>
  </si>
  <si>
    <t>pás asfaltový natavitelný modifikovaný SBS tl 4,0mm s vložkou ze skleněné tkaniny a spalitelnou PE fólií nebo jemnozrnným minerálním posypem na horním povrchu</t>
  </si>
  <si>
    <t>-855739782</t>
  </si>
  <si>
    <t>Poznámka k položce:_x000d_
dle knihy specifikací AR211.1003</t>
  </si>
  <si>
    <t>171</t>
  </si>
  <si>
    <t>711161212</t>
  </si>
  <si>
    <t>Izolace proti zemní vlhkosti nopovou fólií svislá, nopek v 8,0 mm, tl do 0,6 mm</t>
  </si>
  <si>
    <t>-1638849579</t>
  </si>
  <si>
    <t>1,62/0,025*1,1</t>
  </si>
  <si>
    <t>172</t>
  </si>
  <si>
    <t>711113121R</t>
  </si>
  <si>
    <t>Prokřemenovací nátěr</t>
  </si>
  <si>
    <t>-1598443890</t>
  </si>
  <si>
    <t>Poznámka k položce:_x000d_
cena zahrnuje komplentí provedení dle knihy specifkací AR211.1012</t>
  </si>
  <si>
    <t>"dle skladby D01 výkres AR1.40"</t>
  </si>
  <si>
    <t>173</t>
  </si>
  <si>
    <t>711193131R</t>
  </si>
  <si>
    <t>Nátěr izolační minerální hmotou</t>
  </si>
  <si>
    <t>-1098335270</t>
  </si>
  <si>
    <t>Poznámka k položce:_x000d_
cena zahrnuje komplentí provedení dle knihy specifkací AR211.1013</t>
  </si>
  <si>
    <t>174</t>
  </si>
  <si>
    <t>711193131R2</t>
  </si>
  <si>
    <t>Minerální izolační stěrka - dvě vrstvy</t>
  </si>
  <si>
    <t>-1973126764</t>
  </si>
  <si>
    <t>175</t>
  </si>
  <si>
    <t>711193131R3</t>
  </si>
  <si>
    <t xml:space="preserve">Vyplnění spar zdiva a celoplošné vyrovnání rychleschnoucí těsnící hmotou </t>
  </si>
  <si>
    <t>-1600638609</t>
  </si>
  <si>
    <t>Poznámka k položce:_x000d_
cena zahrnuje komplentí provedení dle knihy specifkací AR211.1015</t>
  </si>
  <si>
    <t>176</t>
  </si>
  <si>
    <t>998711203</t>
  </si>
  <si>
    <t>Přesun hmot procentní pro izolace proti vodě, vlhkosti a plynům v objektech v přes 12 do 60 m</t>
  </si>
  <si>
    <t>%</t>
  </si>
  <si>
    <t>2079198747</t>
  </si>
  <si>
    <t>177</t>
  </si>
  <si>
    <t>712001</t>
  </si>
  <si>
    <t>Kompl. dod. + mtž. povlaková hydroizolace - folie</t>
  </si>
  <si>
    <t>-648548203</t>
  </si>
  <si>
    <t>Poznámka k položce:_x000d_
cena zahrnuje kompletní provedení dle popisu v PD vč. dodávky potřebného materiálu a řešení všech detailů (ukončení, napojení, prostupy apod.) dle knihy specifikací AR212.1001</t>
  </si>
  <si>
    <t xml:space="preserve">"dle skladby S12"  7*3,6</t>
  </si>
  <si>
    <t>178</t>
  </si>
  <si>
    <t>712311101</t>
  </si>
  <si>
    <t>Provedení povlakové krytiny střech do 10° za studena lakem penetračním nebo asfaltovým</t>
  </si>
  <si>
    <t>-2138896165</t>
  </si>
  <si>
    <t>(S11+S11vytažení)*2</t>
  </si>
  <si>
    <t>179</t>
  </si>
  <si>
    <t>1911500839</t>
  </si>
  <si>
    <t>S14*0,0003</t>
  </si>
  <si>
    <t>(S11+S11vytažení)*2*0,0003</t>
  </si>
  <si>
    <t>180</t>
  </si>
  <si>
    <t>712331111</t>
  </si>
  <si>
    <t>Provedení povlakové krytiny střech do 10° podkladní vrstvy pásy na sucho samolepící</t>
  </si>
  <si>
    <t>666950652</t>
  </si>
  <si>
    <t>S11+S11vytažení</t>
  </si>
  <si>
    <t>181</t>
  </si>
  <si>
    <t>62866281</t>
  </si>
  <si>
    <t>pás asfaltový samolepicí modifikovaný SBS tl 3,0mm s vložkou ze skleněné tkaniny se spalitelnou fólií nebo jemnozrnným minerálním posypem nebo textilií na horním povrchu</t>
  </si>
  <si>
    <t>-1984061620</t>
  </si>
  <si>
    <t xml:space="preserve">Poznámka k položce:_x000d_
dle knihy specifikací AR 211.1007_x000d_
</t>
  </si>
  <si>
    <t>S14*1,15</t>
  </si>
  <si>
    <t>(S11+S11vytažení)*1,15</t>
  </si>
  <si>
    <t>182</t>
  </si>
  <si>
    <t>712341559</t>
  </si>
  <si>
    <t>Provedení povlakové krytiny střech do 10° pásy NAIP přitavením v plné ploše</t>
  </si>
  <si>
    <t>1688466744</t>
  </si>
  <si>
    <t xml:space="preserve">"dle skladby S14"  (5,3*2,5-2,5*2,1)*1,2</t>
  </si>
  <si>
    <t>"střecha výtah dle skladby S11"</t>
  </si>
  <si>
    <t>2,2*2,5</t>
  </si>
  <si>
    <t>"vytažení na stěnu"</t>
  </si>
  <si>
    <t>2,5*0,6</t>
  </si>
  <si>
    <t>"parozábrana"</t>
  </si>
  <si>
    <t>183</t>
  </si>
  <si>
    <t>62855007</t>
  </si>
  <si>
    <t>pás asfaltový natavitelný modifikovaný SBS tl 4,5mm s vložkou z polyesterové vyztužené rohože a hrubozrnným břidličným posypem na horním povrchu</t>
  </si>
  <si>
    <t>-939867802</t>
  </si>
  <si>
    <t>Poznámka k položce:_x000d_
dle knihy specifikací AR211.1006</t>
  </si>
  <si>
    <t>184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</si>
  <si>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</si>
  <si>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</si>
  <si>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-92535431</t>
  </si>
  <si>
    <t>185</t>
  </si>
  <si>
    <t>712391171</t>
  </si>
  <si>
    <t>Provedení povlakové krytiny střech do 10° podkladní textilní vrstvy</t>
  </si>
  <si>
    <t>1033370976</t>
  </si>
  <si>
    <t>186</t>
  </si>
  <si>
    <t>69311175</t>
  </si>
  <si>
    <t>geotextilie PP s ÚV stabilizací 500g/m2</t>
  </si>
  <si>
    <t>-1025750005</t>
  </si>
  <si>
    <t>Poznámka k položce:_x000d_
dle knihy specifikací AR212.2001</t>
  </si>
  <si>
    <t>S12*1,15</t>
  </si>
  <si>
    <t>187</t>
  </si>
  <si>
    <t>998712203</t>
  </si>
  <si>
    <t>Přesun hmot procentní pro krytiny povlakové v objektech v přes 12 do 24 m</t>
  </si>
  <si>
    <t>-1538164063</t>
  </si>
  <si>
    <t>188</t>
  </si>
  <si>
    <t>713121111</t>
  </si>
  <si>
    <t>Montáž izolace tepelné podlah volně kladenými rohožemi, pásy, dílci, deskami 1 vrstva</t>
  </si>
  <si>
    <t>-1720586761</t>
  </si>
  <si>
    <t xml:space="preserve">"tl 80 mm"  P01+P02+P10</t>
  </si>
  <si>
    <t xml:space="preserve">"tl. 60 mm"  P14+P15</t>
  </si>
  <si>
    <t xml:space="preserve">"tl. 30"  P12+P13</t>
  </si>
  <si>
    <t>189</t>
  </si>
  <si>
    <t>713121121</t>
  </si>
  <si>
    <t>Montáž izolace tepelné podlah volně kladenými rohožemi, pásy, dílci, deskami 2 vrstvy</t>
  </si>
  <si>
    <t>-211067383</t>
  </si>
  <si>
    <t>P05+P06</t>
  </si>
  <si>
    <t>190</t>
  </si>
  <si>
    <t>28375912</t>
  </si>
  <si>
    <t>deska EPS 150 pro konstrukce s vysokým zatížením λ=0,035 tl 80mm</t>
  </si>
  <si>
    <t>1270835516</t>
  </si>
  <si>
    <t xml:space="preserve">Poznámka k položce:_x000d_
dle knihy specifikací AR213.1002_x000d_
</t>
  </si>
  <si>
    <t xml:space="preserve"> (P01+P02+P10)*1,02</t>
  </si>
  <si>
    <t>191</t>
  </si>
  <si>
    <t>28375908</t>
  </si>
  <si>
    <t>deska EPS 150 pro konstrukce s vysokým zatížením λ=0,035 tl 40mm</t>
  </si>
  <si>
    <t>1375553333</t>
  </si>
  <si>
    <t>(P05+P06)*1,02</t>
  </si>
  <si>
    <t>192</t>
  </si>
  <si>
    <t>28375910</t>
  </si>
  <si>
    <t>deska EPS 150 pro konstrukce s vysokým zatížením λ=0,035 tl 60mm</t>
  </si>
  <si>
    <t>-1561905328</t>
  </si>
  <si>
    <t>(P14+P15)*1,02</t>
  </si>
  <si>
    <t>193</t>
  </si>
  <si>
    <t>28376554</t>
  </si>
  <si>
    <t>deska polystyrénová pro snížení kročejového hluku (max. zatížení 4 kN/m2) tl 40mm</t>
  </si>
  <si>
    <t>492650556</t>
  </si>
  <si>
    <t>Poznámka k položce:_x000d_
dle knihy specifikací AR213.1004</t>
  </si>
  <si>
    <t>194</t>
  </si>
  <si>
    <t>28376553</t>
  </si>
  <si>
    <t>deska polystyrénová pro snížení kročejového hluku (max. zatížení 4 kN/m2) tl 30mm</t>
  </si>
  <si>
    <t>-95884898</t>
  </si>
  <si>
    <t>(P12+P13)*1,02</t>
  </si>
  <si>
    <t>195</t>
  </si>
  <si>
    <t>713121211</t>
  </si>
  <si>
    <t>Montáž izolace tepelné podlah volně kladenými okrajovými pásky</t>
  </si>
  <si>
    <t>1142538665</t>
  </si>
  <si>
    <t>855</t>
  </si>
  <si>
    <t>196</t>
  </si>
  <si>
    <t>63140274</t>
  </si>
  <si>
    <t>pásek okrajový izolační minerální plovoucích podlah š 120mm tl 12mm</t>
  </si>
  <si>
    <t>-10656893</t>
  </si>
  <si>
    <t>855,000*1,1</t>
  </si>
  <si>
    <t>197</t>
  </si>
  <si>
    <t>713131141</t>
  </si>
  <si>
    <t>Montáž izolace tepelné stěn a základů lepením celoplošně rohoží, pásů, dílců, desek</t>
  </si>
  <si>
    <t>1253291127</t>
  </si>
  <si>
    <t>198</t>
  </si>
  <si>
    <t>28376422</t>
  </si>
  <si>
    <t>deska z polystyrénu XPS, hrana polodrážková a hladký povrch 300kPA tl 100mm</t>
  </si>
  <si>
    <t>-1055573308</t>
  </si>
  <si>
    <t xml:space="preserve">"dle skladby F02"  68,25*1,05</t>
  </si>
  <si>
    <t>199</t>
  </si>
  <si>
    <t>28376423</t>
  </si>
  <si>
    <t>deska z polystyrénu XPS, hrana polodrážková a hladký povrch 300kPA tl 120mm</t>
  </si>
  <si>
    <t>1129865787</t>
  </si>
  <si>
    <t xml:space="preserve">"dle skladby F03 a F 04"  30,625*1,05</t>
  </si>
  <si>
    <t>200</t>
  </si>
  <si>
    <t>713141151</t>
  </si>
  <si>
    <t>Montáž izolace tepelné střech plochých kladené volně 1 vrstva rohoží, pásů, dílců, desek</t>
  </si>
  <si>
    <t>-1289563683</t>
  </si>
  <si>
    <t>201</t>
  </si>
  <si>
    <t>28375991</t>
  </si>
  <si>
    <t>deska EPS 150 pro konstrukce s vysokým zatížením λ=0,035 tl 160mm</t>
  </si>
  <si>
    <t>1723637324</t>
  </si>
  <si>
    <t>S11*1,02</t>
  </si>
  <si>
    <t>202</t>
  </si>
  <si>
    <t>998713203</t>
  </si>
  <si>
    <t>Přesun hmot procentní pro izolace tepelné v objektech v přes 12 do 24 m</t>
  </si>
  <si>
    <t>-722002946</t>
  </si>
  <si>
    <t>203</t>
  </si>
  <si>
    <t>762085112</t>
  </si>
  <si>
    <t>Montáž svorníků nebo šroubů dl přes 150 do 300 mm</t>
  </si>
  <si>
    <t>1560119692</t>
  </si>
  <si>
    <t>"pro příložky" 45</t>
  </si>
  <si>
    <t>204</t>
  </si>
  <si>
    <t>553001</t>
  </si>
  <si>
    <t>šrouby pro příložky</t>
  </si>
  <si>
    <t>1342492003</t>
  </si>
  <si>
    <t>205</t>
  </si>
  <si>
    <t>762331922</t>
  </si>
  <si>
    <t>Vyřezání části střešní vazby průřezové pl řeziva přes 120 do 224 cm2 dl přes 3 do 5 m</t>
  </si>
  <si>
    <t>1096208563</t>
  </si>
  <si>
    <t xml:space="preserve">"hlavní střecha SO 01A předpoklad"  20</t>
  </si>
  <si>
    <t>206</t>
  </si>
  <si>
    <t>762331942</t>
  </si>
  <si>
    <t>Vyřezání části střešní vazby průřezové pl řeziva přes 288 do 450 cm2 dl přes 3 do 5 m</t>
  </si>
  <si>
    <t>-531935347</t>
  </si>
  <si>
    <t>"SO 01A hlavní střecha"</t>
  </si>
  <si>
    <t xml:space="preserve">"předpoklad"  50</t>
  </si>
  <si>
    <t>207</t>
  </si>
  <si>
    <t>762332132</t>
  </si>
  <si>
    <t>Montáž vázaných kcí krovů pravidelných z hraněného řeziva průřezové pl přes 120 do 224 cm2</t>
  </si>
  <si>
    <t>2077697472</t>
  </si>
  <si>
    <t>"krokev 120/160" 2,5*3</t>
  </si>
  <si>
    <t xml:space="preserve">"trám 100/160"  2*2,2</t>
  </si>
  <si>
    <t>208</t>
  </si>
  <si>
    <t>60512130</t>
  </si>
  <si>
    <t>hranol stavební řezivo průřezu do 224cm2 do dl 6m</t>
  </si>
  <si>
    <t>-383631394</t>
  </si>
  <si>
    <t>"krokev 120/160" 7,5*0,12*0,16</t>
  </si>
  <si>
    <t xml:space="preserve">"trám 100/160"  4,4*0,1*0,16</t>
  </si>
  <si>
    <t>řezivo*1,1</t>
  </si>
  <si>
    <t>209</t>
  </si>
  <si>
    <t>762332921</t>
  </si>
  <si>
    <t>Doplnění části střešní vazby hranoly průřezové pl do 120 cm2 včetně materiálu</t>
  </si>
  <si>
    <t>1834177993</t>
  </si>
  <si>
    <t>"SO 01A nízká část"</t>
  </si>
  <si>
    <t>"příložky 60/120" 3,5*10</t>
  </si>
  <si>
    <t>210</t>
  </si>
  <si>
    <t>762332922</t>
  </si>
  <si>
    <t>Doplnění části střešní vazby hranoly průřezové pl přes 120 do 224 cm2 včetně materiálu</t>
  </si>
  <si>
    <t>-1325261373</t>
  </si>
  <si>
    <t xml:space="preserve">"krokev 120/140"  5*2,45+2*0,5</t>
  </si>
  <si>
    <t>211</t>
  </si>
  <si>
    <t>762332924</t>
  </si>
  <si>
    <t>Doplnění části střešní vazby hranoly průřezové pl přes 288 do 450 cm2 včetně materiálu</t>
  </si>
  <si>
    <t>310061508</t>
  </si>
  <si>
    <t>"SO 01 A hlavní střecha"</t>
  </si>
  <si>
    <t>212</t>
  </si>
  <si>
    <t>762341210</t>
  </si>
  <si>
    <t>Montáž bednění střech rovných a šikmých sklonu do 60° z hrubých prken na sraz tl do 32 mm</t>
  </si>
  <si>
    <t>1643835771</t>
  </si>
  <si>
    <t xml:space="preserve">"dle skladby S14"  5,3*2,5-2,5*2,1</t>
  </si>
  <si>
    <t xml:space="preserve">"dle skladby S11"  S11</t>
  </si>
  <si>
    <t>213</t>
  </si>
  <si>
    <t>60515111</t>
  </si>
  <si>
    <t>řezivo jehličnaté boční prkno 20-30mm</t>
  </si>
  <si>
    <t>-1883203459</t>
  </si>
  <si>
    <t>bednění *0,022*1,1</t>
  </si>
  <si>
    <t>214</t>
  </si>
  <si>
    <t>762341933</t>
  </si>
  <si>
    <t>Vyřezání části bednění střech z prken tl do 32 mm pl jednotlivě přes 4 m2</t>
  </si>
  <si>
    <t>366979430</t>
  </si>
  <si>
    <t>"SO 01A hlavní střecha - předpoklad"</t>
  </si>
  <si>
    <t>215</t>
  </si>
  <si>
    <t>762343913</t>
  </si>
  <si>
    <t>Zabednění otvorů ve střeše prkny tl do 32 mm pl jednotlivě přes 4 do 8 m2</t>
  </si>
  <si>
    <t>649965430</t>
  </si>
  <si>
    <t>216</t>
  </si>
  <si>
    <t>762395000</t>
  </si>
  <si>
    <t>Spojovací prostředky krovů, bednění, laťování, nadstřešních konstrukcí</t>
  </si>
  <si>
    <t>760627942</t>
  </si>
  <si>
    <t>bednění*0,022</t>
  </si>
  <si>
    <t>217</t>
  </si>
  <si>
    <t>998762203</t>
  </si>
  <si>
    <t>Přesun hmot procentní pro kce tesařské v objektech v přes 12 do 24 m</t>
  </si>
  <si>
    <t>1452571848</t>
  </si>
  <si>
    <t>218</t>
  </si>
  <si>
    <t>763112312R</t>
  </si>
  <si>
    <t>Příčka SDK 1</t>
  </si>
  <si>
    <t>-1402389652</t>
  </si>
  <si>
    <t>Poznámka k položce:_x000d_
cena zahrnuje kompletní provedení dle popisu v legendě SDK konstrukcí vč. dodávky potřebného materiálu, kotvení ke stávajícím stěnám, ztužení otvorů apod.</t>
  </si>
  <si>
    <t xml:space="preserve">"2.NP"  (0,55/0,125+7,13/0,15)*1,1</t>
  </si>
  <si>
    <t xml:space="preserve">"3.NP"  20/0,15*1,1</t>
  </si>
  <si>
    <t xml:space="preserve">"4.NP"  15,7/0,15*1,1</t>
  </si>
  <si>
    <t xml:space="preserve">"3.NP"  12,2/0,15*1,1</t>
  </si>
  <si>
    <t>219</t>
  </si>
  <si>
    <t>763111414R</t>
  </si>
  <si>
    <t>Příčka SDK 2</t>
  </si>
  <si>
    <t>-638196647</t>
  </si>
  <si>
    <t xml:space="preserve">"2.NP"  4,61/0,125*1,1</t>
  </si>
  <si>
    <t xml:space="preserve">"3.NP"  4,7/0,125*1,1</t>
  </si>
  <si>
    <t xml:space="preserve">"4.NP"  4,3/0,125*1,1</t>
  </si>
  <si>
    <t>220</t>
  </si>
  <si>
    <t>763111431R</t>
  </si>
  <si>
    <t>Příčka SDK 3</t>
  </si>
  <si>
    <t>-1167430503</t>
  </si>
  <si>
    <t xml:space="preserve">"2.NP"  0,06/0,1*1,1</t>
  </si>
  <si>
    <t xml:space="preserve">"3.NP"  0,14/0,1*1,1</t>
  </si>
  <si>
    <t xml:space="preserve">"4.NP"  0,13/0,1*1,1</t>
  </si>
  <si>
    <t>221</t>
  </si>
  <si>
    <t>763111717</t>
  </si>
  <si>
    <t>SDK příčka základní penetrační nátěr (oboustranně)</t>
  </si>
  <si>
    <t>-1963005249</t>
  </si>
  <si>
    <t>408,394+119,768+3,63</t>
  </si>
  <si>
    <t>222</t>
  </si>
  <si>
    <t>763121455R</t>
  </si>
  <si>
    <t>Předstěna SDK 4</t>
  </si>
  <si>
    <t>313438914</t>
  </si>
  <si>
    <t>Poznámka k položce:_x000d_
cena zahrnuje kompletní provedení dle popisu v legendě SDK konstrukcí vč. dodávky potřebného materiálu</t>
  </si>
  <si>
    <t xml:space="preserve">"2.NP"  0,9/0,125*1,1</t>
  </si>
  <si>
    <t xml:space="preserve">"3.NP"  1,43/0,125*1,1</t>
  </si>
  <si>
    <t xml:space="preserve">"4.NP"  1,4/0,125*1,1</t>
  </si>
  <si>
    <t xml:space="preserve">"3.NP"  0,2/0,125*1,1</t>
  </si>
  <si>
    <t>223</t>
  </si>
  <si>
    <t>763121465R</t>
  </si>
  <si>
    <t>Předstěna SDK 5</t>
  </si>
  <si>
    <t>1937042179</t>
  </si>
  <si>
    <t xml:space="preserve">"2.NP"  0,3/0,075*1,1</t>
  </si>
  <si>
    <t xml:space="preserve">"3.NP"  0,04/0,075*1,1</t>
  </si>
  <si>
    <t xml:space="preserve">"4.NP"  0,03/0,075*1,1</t>
  </si>
  <si>
    <t>224</t>
  </si>
  <si>
    <t>763121714</t>
  </si>
  <si>
    <t>SDK stěna předsazená základní penetrační nátěr</t>
  </si>
  <si>
    <t>978466675</t>
  </si>
  <si>
    <t>35,584+5,427</t>
  </si>
  <si>
    <t>225</t>
  </si>
  <si>
    <t>763131411</t>
  </si>
  <si>
    <t>SDK podhled desky 1xA 12,5 bez izolace dvouvrstvá spodní kce profil CD+UD</t>
  </si>
  <si>
    <t>1281953822</t>
  </si>
  <si>
    <t>"měřeno elktronicky"</t>
  </si>
  <si>
    <t>"SDK PO02"</t>
  </si>
  <si>
    <t>130,5*1,1</t>
  </si>
  <si>
    <t>226</t>
  </si>
  <si>
    <t>763131441</t>
  </si>
  <si>
    <t>SDK podhled desky 2xDF 12,5 bez izolace dvouvrstvá spodní kce profil CD+UD REI 120</t>
  </si>
  <si>
    <t>31044037</t>
  </si>
  <si>
    <t>"SDK PO01"</t>
  </si>
  <si>
    <t>21,1*1,1</t>
  </si>
  <si>
    <t>227</t>
  </si>
  <si>
    <t>763131451</t>
  </si>
  <si>
    <t>SDK podhled deska 1xH2 12,5 bez izolace dvouvrstvá spodní kce profil CD+UD</t>
  </si>
  <si>
    <t>-1574307059</t>
  </si>
  <si>
    <t>"SDK PO 03"</t>
  </si>
  <si>
    <t>51,7*1,1</t>
  </si>
  <si>
    <t>228</t>
  </si>
  <si>
    <t>763131714</t>
  </si>
  <si>
    <t>SDK podhled základní penetrační nátěr</t>
  </si>
  <si>
    <t>1819731286</t>
  </si>
  <si>
    <t>SDKPO01+SDKPO02+SDKPO03+SDKPO05</t>
  </si>
  <si>
    <t>229</t>
  </si>
  <si>
    <t>763172322</t>
  </si>
  <si>
    <t>Montáž dvířek revizních jednoplášťových SDK kcí vel. 300x300 mm pro příčky a předsazené stěny</t>
  </si>
  <si>
    <t>-297914798</t>
  </si>
  <si>
    <t xml:space="preserve">"RE001"  12</t>
  </si>
  <si>
    <t>230</t>
  </si>
  <si>
    <t>59030711</t>
  </si>
  <si>
    <t>dvířka revizní jednokřídlá s automatickým zámkem 300x300mm</t>
  </si>
  <si>
    <t>-893028820</t>
  </si>
  <si>
    <t>231</t>
  </si>
  <si>
    <t>763183111</t>
  </si>
  <si>
    <t>Montáž pouzdra posuvných dveří s jednou kapsou pro jedno křídlo š do 800 mm do SDK příčky</t>
  </si>
  <si>
    <t>933689511</t>
  </si>
  <si>
    <t xml:space="preserve">"ZX003"  16</t>
  </si>
  <si>
    <t>232</t>
  </si>
  <si>
    <t>55331611</t>
  </si>
  <si>
    <t>pouzdro stavební posuvných dveří jednopouzdrové 700mm standardní rozměr</t>
  </si>
  <si>
    <t>1293330624</t>
  </si>
  <si>
    <t>233</t>
  </si>
  <si>
    <t>763261121</t>
  </si>
  <si>
    <t>Podkroví ze sádrovláknitých desek 1x12,5 bez TI dvouvrstvá spodní kce profil CD+UD</t>
  </si>
  <si>
    <t>321521970</t>
  </si>
  <si>
    <t>"SDK PO05"</t>
  </si>
  <si>
    <t>146,6*1,1</t>
  </si>
  <si>
    <t>234</t>
  </si>
  <si>
    <t>763411216R</t>
  </si>
  <si>
    <t>Pisoárová zástěna ZS001</t>
  </si>
  <si>
    <t>-1462028769</t>
  </si>
  <si>
    <t>Poznámka k položce:_x000d_
cena zahrnuje kompletní provedení vč. kotvení dle popisu v tabulce stavebních prvků AR1.23</t>
  </si>
  <si>
    <t>235</t>
  </si>
  <si>
    <t>998763403</t>
  </si>
  <si>
    <t>Přesun hmot procentní pro sádrokartonové konstrukce v objektech v přes 12 do 24 m</t>
  </si>
  <si>
    <t>111025261</t>
  </si>
  <si>
    <t>236</t>
  </si>
  <si>
    <t>764001</t>
  </si>
  <si>
    <t>Kompl. dod. + mtž. nový prostup střešní krytinou</t>
  </si>
  <si>
    <t>1067460612</t>
  </si>
  <si>
    <t>Poznámka k položce:_x000d_
cena zahrnuje kmpletní provedení - nový prostup, zapravení vč. dodávky potřebného materiálu</t>
  </si>
  <si>
    <t xml:space="preserve">"stávající střecha SO 01 A, B"  5</t>
  </si>
  <si>
    <t>237</t>
  </si>
  <si>
    <t>764002</t>
  </si>
  <si>
    <t>Kompl. dod. + mtž plechový chrlič z Pz plechu</t>
  </si>
  <si>
    <t>674926897</t>
  </si>
  <si>
    <t>Poznámka k položce:_x000d_
cena zahrnuje kompletní provedení dle popisu v PD vč. dodávky potřebného materiálu</t>
  </si>
  <si>
    <t>"K009" 1</t>
  </si>
  <si>
    <t>238</t>
  </si>
  <si>
    <t>764212404R</t>
  </si>
  <si>
    <t xml:space="preserve">Oplechování  závětrnou lištou z Pz plechu rš 290 mm</t>
  </si>
  <si>
    <t>-40137831</t>
  </si>
  <si>
    <t xml:space="preserve">"K002"  7,8</t>
  </si>
  <si>
    <t>239</t>
  </si>
  <si>
    <t>764212432R</t>
  </si>
  <si>
    <t>Oplechování rovné okapové hrany z Pz plechu rš 170 mm</t>
  </si>
  <si>
    <t>-34130988</t>
  </si>
  <si>
    <t xml:space="preserve">"K005"  14,5</t>
  </si>
  <si>
    <t>240</t>
  </si>
  <si>
    <t>764214407R</t>
  </si>
  <si>
    <t>Oplechování horních ploch a nadezdívek (atik) bez rohů z Pz plechu mechanicky kotvené rš 550 mm</t>
  </si>
  <si>
    <t>1110620409</t>
  </si>
  <si>
    <t xml:space="preserve">"K008"  16,7</t>
  </si>
  <si>
    <t>241</t>
  </si>
  <si>
    <t>764216403</t>
  </si>
  <si>
    <t>Oplechování parapetů rovných mechanicky kotvené z Pz plechu rš 250 mm</t>
  </si>
  <si>
    <t>1365118695</t>
  </si>
  <si>
    <t xml:space="preserve">"K001"  1,6</t>
  </si>
  <si>
    <t xml:space="preserve">"K007"  2,53*2</t>
  </si>
  <si>
    <t>242</t>
  </si>
  <si>
    <t>764311413R</t>
  </si>
  <si>
    <t>Ukončující dilatační lišta z Pz plechu rš 120 mm</t>
  </si>
  <si>
    <t>-1850089959</t>
  </si>
  <si>
    <t xml:space="preserve">"K006"  12,5</t>
  </si>
  <si>
    <t>243</t>
  </si>
  <si>
    <t>764501103</t>
  </si>
  <si>
    <t>Montáž žlabu podokapního půlkulatého</t>
  </si>
  <si>
    <t>-1683638809</t>
  </si>
  <si>
    <t xml:space="preserve">"zpětné použití demontovaného"   5,5</t>
  </si>
  <si>
    <t>244</t>
  </si>
  <si>
    <t>764511403</t>
  </si>
  <si>
    <t>Žlab podokapní půlkruhový z Pz plechu rš 250 mm</t>
  </si>
  <si>
    <t>849737067</t>
  </si>
  <si>
    <t xml:space="preserve">"K003"  2,2</t>
  </si>
  <si>
    <t>245</t>
  </si>
  <si>
    <t>764511444</t>
  </si>
  <si>
    <t>Kotlík oválný (trychtýřový) pro podokapní žlaby z Pz plechu 330/100 mm</t>
  </si>
  <si>
    <t>-201535065</t>
  </si>
  <si>
    <t xml:space="preserve">"K003"  1</t>
  </si>
  <si>
    <t>246</t>
  </si>
  <si>
    <t>764518422</t>
  </si>
  <si>
    <t>Svody kruhové včetně objímek, kolen, odskoků z Pz plechu průměru 100 mm</t>
  </si>
  <si>
    <t>-169807412</t>
  </si>
  <si>
    <t xml:space="preserve">"K004"  11,5</t>
  </si>
  <si>
    <t>247</t>
  </si>
  <si>
    <t>998764203</t>
  </si>
  <si>
    <t>Přesun hmot procentní pro konstrukce klempířské v objektech v přes 12 do 24 m</t>
  </si>
  <si>
    <t>-937885671</t>
  </si>
  <si>
    <t>248</t>
  </si>
  <si>
    <t>766001</t>
  </si>
  <si>
    <t>Kompl. dod. + mtž. plastové okno vel. 1 500 x 1 600 ozn. O01</t>
  </si>
  <si>
    <t>-1500976118</t>
  </si>
  <si>
    <t>Poznámka k položce:_x000d_
cena zahrnuje kompletní provedení dle popisu v PD vč. řešení připojovací spáry</t>
  </si>
  <si>
    <t>249</t>
  </si>
  <si>
    <t>766002</t>
  </si>
  <si>
    <t>Kompl. dod. + mtž. plastové okno vel. 2 540 x 1 600 ozn. O02</t>
  </si>
  <si>
    <t>914317483</t>
  </si>
  <si>
    <t>250</t>
  </si>
  <si>
    <t>7661001</t>
  </si>
  <si>
    <t>Kompl. dod. + mtž. parapetní deska RD001</t>
  </si>
  <si>
    <t>660116218</t>
  </si>
  <si>
    <t>Poznámka k položce:_x000d_
cena zahrnuje kompletní provedení vč. dodávky potřebného materiálu dle popisu v PD tabulka stavebních prvků AR1.23</t>
  </si>
  <si>
    <t>251</t>
  </si>
  <si>
    <t>7661002</t>
  </si>
  <si>
    <t>Kompl. dod. + mtž. parapetní deska RD002</t>
  </si>
  <si>
    <t>-568095266</t>
  </si>
  <si>
    <t>252</t>
  </si>
  <si>
    <t>7661003</t>
  </si>
  <si>
    <t>Kompl. dod. + mtž. parapetní deska RD003</t>
  </si>
  <si>
    <t>-1037277955</t>
  </si>
  <si>
    <t>253</t>
  </si>
  <si>
    <t>7661004</t>
  </si>
  <si>
    <t>Kompl. dod. + mtž. parapetní deska RD004</t>
  </si>
  <si>
    <t>1315754542</t>
  </si>
  <si>
    <t>254</t>
  </si>
  <si>
    <t>7661005</t>
  </si>
  <si>
    <t>Kompl. dod. + mtž. parapetní deska RD005</t>
  </si>
  <si>
    <t>546106198</t>
  </si>
  <si>
    <t>255</t>
  </si>
  <si>
    <t>7661006</t>
  </si>
  <si>
    <t>Kompl. dod. + mtž. parapetní deska RD006</t>
  </si>
  <si>
    <t>-1470208466</t>
  </si>
  <si>
    <t>256</t>
  </si>
  <si>
    <t>7661007</t>
  </si>
  <si>
    <t>Kompl. dod. + mtž. parapetní deska RD007</t>
  </si>
  <si>
    <t>-1980189075</t>
  </si>
  <si>
    <t>257</t>
  </si>
  <si>
    <t>7662001</t>
  </si>
  <si>
    <t>Kompl. dod. + mtž. dřevěné madlo ozn. Z002</t>
  </si>
  <si>
    <t>-1525118813</t>
  </si>
  <si>
    <t>Poznámka k položce:_x000d_
cena zahrnuje kompletní provedení dle popisu v tabulce stavebních prvků AR1.23 vč.ocelové konstrukce, kotvení a povrchové úpravy</t>
  </si>
  <si>
    <t>258</t>
  </si>
  <si>
    <t>7662002</t>
  </si>
  <si>
    <t>Kompl. dod. + mtž. dřevěné madlo na stávající zábradlí ozn. Z003</t>
  </si>
  <si>
    <t>-179488275</t>
  </si>
  <si>
    <t>Poznámka k položce:_x000d_
cena zahrnuje kompletní provedení dle popisu v tabulce stavebních prvků AR1.23 vč. kotvení a povrchové úpravy</t>
  </si>
  <si>
    <t>259</t>
  </si>
  <si>
    <t>7662003</t>
  </si>
  <si>
    <t>Kompl. dod. + mtž. dřevěné madlo na stávající zábradlí ozn. Z004</t>
  </si>
  <si>
    <t>-1499317124</t>
  </si>
  <si>
    <t>260</t>
  </si>
  <si>
    <t>7662004</t>
  </si>
  <si>
    <t>Kompl. dod. + mtž. dřevěné madlo ozn. Z007</t>
  </si>
  <si>
    <t>1798680744</t>
  </si>
  <si>
    <t>261</t>
  </si>
  <si>
    <t>7662005</t>
  </si>
  <si>
    <t>Kompl. dod. + mtž. dřevěné madlo ozn. Z008</t>
  </si>
  <si>
    <t>400115425</t>
  </si>
  <si>
    <t>262</t>
  </si>
  <si>
    <t>7662006</t>
  </si>
  <si>
    <t>Kompl. dod. + mtž. dřevěné madlo ozn. Z009</t>
  </si>
  <si>
    <t>-19610636</t>
  </si>
  <si>
    <t>263</t>
  </si>
  <si>
    <t>7662007</t>
  </si>
  <si>
    <t>Kompl. dod. + mtž. dřevěné madlo na stávající zábradlí ozn. Z010</t>
  </si>
  <si>
    <t>-394883636</t>
  </si>
  <si>
    <t>264</t>
  </si>
  <si>
    <t>7662008</t>
  </si>
  <si>
    <t>Kompl. dod. + mtž. protipožární výlez do podkroví ozn. ZX009</t>
  </si>
  <si>
    <t>570727857</t>
  </si>
  <si>
    <t>265</t>
  </si>
  <si>
    <t>7662009</t>
  </si>
  <si>
    <t>Kompl. dod. + mtž. protipožární výlez do podkroví ozn. ZX010</t>
  </si>
  <si>
    <t>-2089704606</t>
  </si>
  <si>
    <t>266</t>
  </si>
  <si>
    <t>998766203</t>
  </si>
  <si>
    <t>Přesun hmot procentní pro kce truhlářské v objektech v přes 12 do 24 m</t>
  </si>
  <si>
    <t>284904809</t>
  </si>
  <si>
    <t>766a</t>
  </si>
  <si>
    <t>Dveře</t>
  </si>
  <si>
    <t>267</t>
  </si>
  <si>
    <t>76630003</t>
  </si>
  <si>
    <t>Dveře ozn. 001</t>
  </si>
  <si>
    <t>562331641</t>
  </si>
  <si>
    <t>Poznámka k položce:_x000d_
cena zahrnuje kompletní provedení dle popisu ve výpisu dveří AR1.21 vč. zárubně, kování a všech ostatních doplňků</t>
  </si>
  <si>
    <t>268</t>
  </si>
  <si>
    <t>76630004</t>
  </si>
  <si>
    <t>Dveře ozn. 002</t>
  </si>
  <si>
    <t>368634830</t>
  </si>
  <si>
    <t>269</t>
  </si>
  <si>
    <t>76630005</t>
  </si>
  <si>
    <t>Dveře ozn. 003</t>
  </si>
  <si>
    <t>-2007848513</t>
  </si>
  <si>
    <t>270</t>
  </si>
  <si>
    <t>76630006</t>
  </si>
  <si>
    <t>Dveře ozn. 004</t>
  </si>
  <si>
    <t>-1813400197</t>
  </si>
  <si>
    <t>271</t>
  </si>
  <si>
    <t>76630007</t>
  </si>
  <si>
    <t>Dveře ozn. 005</t>
  </si>
  <si>
    <t>-1530090051</t>
  </si>
  <si>
    <t>272</t>
  </si>
  <si>
    <t>76630008</t>
  </si>
  <si>
    <t>Dveře ozn. 006</t>
  </si>
  <si>
    <t>1676695023</t>
  </si>
  <si>
    <t>273</t>
  </si>
  <si>
    <t>76630009</t>
  </si>
  <si>
    <t>Dveře ozn. 007</t>
  </si>
  <si>
    <t>-1051213684</t>
  </si>
  <si>
    <t>274</t>
  </si>
  <si>
    <t>76630010</t>
  </si>
  <si>
    <t>Dveře ozn. 008</t>
  </si>
  <si>
    <t>-1587612860</t>
  </si>
  <si>
    <t>275</t>
  </si>
  <si>
    <t>76630011</t>
  </si>
  <si>
    <t>Dveře ozn. 009</t>
  </si>
  <si>
    <t>-330338182</t>
  </si>
  <si>
    <t>276</t>
  </si>
  <si>
    <t>76630012</t>
  </si>
  <si>
    <t>Dveře ozn. 010</t>
  </si>
  <si>
    <t>-25780954</t>
  </si>
  <si>
    <t>277</t>
  </si>
  <si>
    <t>76630013</t>
  </si>
  <si>
    <t>Dveře ozn. 011</t>
  </si>
  <si>
    <t>1694025998</t>
  </si>
  <si>
    <t>278</t>
  </si>
  <si>
    <t>76630014</t>
  </si>
  <si>
    <t>Dveře ozn. 012</t>
  </si>
  <si>
    <t>1521943837</t>
  </si>
  <si>
    <t>279</t>
  </si>
  <si>
    <t>76630015</t>
  </si>
  <si>
    <t>Dveře ozn. 101</t>
  </si>
  <si>
    <t>-1743606620</t>
  </si>
  <si>
    <t>280</t>
  </si>
  <si>
    <t>76630017</t>
  </si>
  <si>
    <t>Dveře ozn. 103</t>
  </si>
  <si>
    <t>2013296645</t>
  </si>
  <si>
    <t>281</t>
  </si>
  <si>
    <t>76630018</t>
  </si>
  <si>
    <t>Dveře ozn. 104</t>
  </si>
  <si>
    <t>33850733</t>
  </si>
  <si>
    <t>282</t>
  </si>
  <si>
    <t>76630019</t>
  </si>
  <si>
    <t>Dveře ozn. 105</t>
  </si>
  <si>
    <t>584146279</t>
  </si>
  <si>
    <t>283</t>
  </si>
  <si>
    <t>76630021</t>
  </si>
  <si>
    <t>Dveře ozn. 107</t>
  </si>
  <si>
    <t>-1803671941</t>
  </si>
  <si>
    <t>284</t>
  </si>
  <si>
    <t>76630022</t>
  </si>
  <si>
    <t>Dveře ozn. 108</t>
  </si>
  <si>
    <t>-1377088567</t>
  </si>
  <si>
    <t>285</t>
  </si>
  <si>
    <t>76630023</t>
  </si>
  <si>
    <t>Dveře ozn. 109</t>
  </si>
  <si>
    <t>-21984963</t>
  </si>
  <si>
    <t>286</t>
  </si>
  <si>
    <t>76630024</t>
  </si>
  <si>
    <t>Dveře ozn. 110</t>
  </si>
  <si>
    <t>302232328</t>
  </si>
  <si>
    <t>287</t>
  </si>
  <si>
    <t>76630025</t>
  </si>
  <si>
    <t>Dveře ozn. 111</t>
  </si>
  <si>
    <t>833528122</t>
  </si>
  <si>
    <t>288</t>
  </si>
  <si>
    <t>76630026</t>
  </si>
  <si>
    <t>Dveře ozn. 112</t>
  </si>
  <si>
    <t>1799322431</t>
  </si>
  <si>
    <t>289</t>
  </si>
  <si>
    <t>76630027</t>
  </si>
  <si>
    <t>Dveře ozn. 113</t>
  </si>
  <si>
    <t>-2132489801</t>
  </si>
  <si>
    <t>290</t>
  </si>
  <si>
    <t>76630028</t>
  </si>
  <si>
    <t>Dveře ozn. 114</t>
  </si>
  <si>
    <t>1083762272</t>
  </si>
  <si>
    <t>291</t>
  </si>
  <si>
    <t>76630029</t>
  </si>
  <si>
    <t>Dveře ozn. 115</t>
  </si>
  <si>
    <t>456686131</t>
  </si>
  <si>
    <t>292</t>
  </si>
  <si>
    <t>76630030</t>
  </si>
  <si>
    <t>Dveře ozn. 116</t>
  </si>
  <si>
    <t>194123464</t>
  </si>
  <si>
    <t>293</t>
  </si>
  <si>
    <t>76630031</t>
  </si>
  <si>
    <t>Dveře ozn. 117</t>
  </si>
  <si>
    <t>347601</t>
  </si>
  <si>
    <t>294</t>
  </si>
  <si>
    <t>76630032</t>
  </si>
  <si>
    <t>Dveře ozn. 118</t>
  </si>
  <si>
    <t>1864291356</t>
  </si>
  <si>
    <t>295</t>
  </si>
  <si>
    <t>76630035</t>
  </si>
  <si>
    <t>Dveře ozn. 121</t>
  </si>
  <si>
    <t>1363594913</t>
  </si>
  <si>
    <t>296</t>
  </si>
  <si>
    <t>76630036</t>
  </si>
  <si>
    <t>Dveře ozn. 122</t>
  </si>
  <si>
    <t>-910641984</t>
  </si>
  <si>
    <t>297</t>
  </si>
  <si>
    <t>76630037</t>
  </si>
  <si>
    <t>Dveře ozn. 123</t>
  </si>
  <si>
    <t>-1690514612</t>
  </si>
  <si>
    <t>298</t>
  </si>
  <si>
    <t>76630038</t>
  </si>
  <si>
    <t>Dveře ozn. 124</t>
  </si>
  <si>
    <t>-2044568345</t>
  </si>
  <si>
    <t>299</t>
  </si>
  <si>
    <t>76630039</t>
  </si>
  <si>
    <t>Dveře ozn. 125</t>
  </si>
  <si>
    <t>-1163949412</t>
  </si>
  <si>
    <t>300</t>
  </si>
  <si>
    <t>76630040</t>
  </si>
  <si>
    <t>Dveře ozn. 126</t>
  </si>
  <si>
    <t>315085300</t>
  </si>
  <si>
    <t>301</t>
  </si>
  <si>
    <t>76630041</t>
  </si>
  <si>
    <t>Dveře ozn. 127</t>
  </si>
  <si>
    <t>-1549663082</t>
  </si>
  <si>
    <t>302</t>
  </si>
  <si>
    <t>76630042</t>
  </si>
  <si>
    <t>Dveře ozn. 128</t>
  </si>
  <si>
    <t>-1969229709</t>
  </si>
  <si>
    <t>303</t>
  </si>
  <si>
    <t>76630043</t>
  </si>
  <si>
    <t>Dveře ozn. 129</t>
  </si>
  <si>
    <t>-341138485</t>
  </si>
  <si>
    <t>Poznámka k položce:_x000d_
nové panikové kování na stávajícíh dveřích</t>
  </si>
  <si>
    <t>304</t>
  </si>
  <si>
    <t>76630044</t>
  </si>
  <si>
    <t>Dveře ozn. 130</t>
  </si>
  <si>
    <t>1286049081</t>
  </si>
  <si>
    <t>305</t>
  </si>
  <si>
    <t>76630045</t>
  </si>
  <si>
    <t>Dveře ozn. 131</t>
  </si>
  <si>
    <t>1523727618</t>
  </si>
  <si>
    <t>306</t>
  </si>
  <si>
    <t>76630046</t>
  </si>
  <si>
    <t>Dveře ozn. 132</t>
  </si>
  <si>
    <t>-975878024</t>
  </si>
  <si>
    <t>307</t>
  </si>
  <si>
    <t>76630047</t>
  </si>
  <si>
    <t>Dveře ozn. 301</t>
  </si>
  <si>
    <t>228698562</t>
  </si>
  <si>
    <t>308</t>
  </si>
  <si>
    <t>76630048</t>
  </si>
  <si>
    <t>Dveře ozn. 302</t>
  </si>
  <si>
    <t>-798997955</t>
  </si>
  <si>
    <t>309</t>
  </si>
  <si>
    <t>76630049</t>
  </si>
  <si>
    <t>Dveře ozn. 303</t>
  </si>
  <si>
    <t>-1239669312</t>
  </si>
  <si>
    <t>310</t>
  </si>
  <si>
    <t>76630050</t>
  </si>
  <si>
    <t>Dveře ozn. 304</t>
  </si>
  <si>
    <t>-77028485</t>
  </si>
  <si>
    <t>311</t>
  </si>
  <si>
    <t>76630051</t>
  </si>
  <si>
    <t>Dveře ozn. 305</t>
  </si>
  <si>
    <t>1994842055</t>
  </si>
  <si>
    <t>312</t>
  </si>
  <si>
    <t>76630052</t>
  </si>
  <si>
    <t>Dveře ozn. 306</t>
  </si>
  <si>
    <t>179635126</t>
  </si>
  <si>
    <t>Poznámka k položce:_x000d_
cena zahrnuje kompletní provedení dle popisu ve výpisu dveří AR1.21 vč. obložkobé zárubně, kování a všech ostatních doplňků, pouzdro uvedeno zvlášť</t>
  </si>
  <si>
    <t>313</t>
  </si>
  <si>
    <t>76630053</t>
  </si>
  <si>
    <t>Dveře ozn. 307</t>
  </si>
  <si>
    <t>938909077</t>
  </si>
  <si>
    <t>314</t>
  </si>
  <si>
    <t>76630054</t>
  </si>
  <si>
    <t>Dveře ozn. 308</t>
  </si>
  <si>
    <t>-2089032914</t>
  </si>
  <si>
    <t>315</t>
  </si>
  <si>
    <t>76630055</t>
  </si>
  <si>
    <t>Dveře ozn. 309</t>
  </si>
  <si>
    <t>-1968467193</t>
  </si>
  <si>
    <t>316</t>
  </si>
  <si>
    <t>76630056</t>
  </si>
  <si>
    <t>Dveře ozn. 310</t>
  </si>
  <si>
    <t>-1951430516</t>
  </si>
  <si>
    <t>317</t>
  </si>
  <si>
    <t>76630057</t>
  </si>
  <si>
    <t>Dveře ozn. 311</t>
  </si>
  <si>
    <t>760095531</t>
  </si>
  <si>
    <t>318</t>
  </si>
  <si>
    <t>76630058</t>
  </si>
  <si>
    <t>Dveře ozn. 312</t>
  </si>
  <si>
    <t>-1691437254</t>
  </si>
  <si>
    <t>319</t>
  </si>
  <si>
    <t>76630059</t>
  </si>
  <si>
    <t>Dveře ozn. 313</t>
  </si>
  <si>
    <t>1880485344</t>
  </si>
  <si>
    <t>320</t>
  </si>
  <si>
    <t>76630060</t>
  </si>
  <si>
    <t>Dveře ozn. 314</t>
  </si>
  <si>
    <t>1812631715</t>
  </si>
  <si>
    <t>321</t>
  </si>
  <si>
    <t>76630061</t>
  </si>
  <si>
    <t>Dveře ozn. 315</t>
  </si>
  <si>
    <t>1613519700</t>
  </si>
  <si>
    <t>322</t>
  </si>
  <si>
    <t>76630062</t>
  </si>
  <si>
    <t>Dveře ozn. 316</t>
  </si>
  <si>
    <t>-1172788042</t>
  </si>
  <si>
    <t>323</t>
  </si>
  <si>
    <t>76630063</t>
  </si>
  <si>
    <t>Dveře ozn. 317</t>
  </si>
  <si>
    <t>799535062</t>
  </si>
  <si>
    <t>324</t>
  </si>
  <si>
    <t>76630064</t>
  </si>
  <si>
    <t>Dveře ozn. 318</t>
  </si>
  <si>
    <t>-1762366622</t>
  </si>
  <si>
    <t>325</t>
  </si>
  <si>
    <t>76630065</t>
  </si>
  <si>
    <t>Dveře ozn. 319</t>
  </si>
  <si>
    <t>247345609</t>
  </si>
  <si>
    <t>326</t>
  </si>
  <si>
    <t>76630066</t>
  </si>
  <si>
    <t>Dveře ozn. 320</t>
  </si>
  <si>
    <t>1868725913</t>
  </si>
  <si>
    <t>327</t>
  </si>
  <si>
    <t>76630067</t>
  </si>
  <si>
    <t>Dveře ozn. 321</t>
  </si>
  <si>
    <t>1593787631</t>
  </si>
  <si>
    <t>328</t>
  </si>
  <si>
    <t>76630068</t>
  </si>
  <si>
    <t>Dveře ozn. 322</t>
  </si>
  <si>
    <t>1121507327</t>
  </si>
  <si>
    <t>329</t>
  </si>
  <si>
    <t>76630079</t>
  </si>
  <si>
    <t>Dveře ozn. 333</t>
  </si>
  <si>
    <t>-313764366</t>
  </si>
  <si>
    <t>330</t>
  </si>
  <si>
    <t>76630080</t>
  </si>
  <si>
    <t>Dveře ozn. 334</t>
  </si>
  <si>
    <t>626607760</t>
  </si>
  <si>
    <t>331</t>
  </si>
  <si>
    <t>76630081</t>
  </si>
  <si>
    <t>Dveře ozn. 335</t>
  </si>
  <si>
    <t>-1362698379</t>
  </si>
  <si>
    <t>332</t>
  </si>
  <si>
    <t>76630082</t>
  </si>
  <si>
    <t>Dveře ozn. 336</t>
  </si>
  <si>
    <t>-1042230141</t>
  </si>
  <si>
    <t>333</t>
  </si>
  <si>
    <t>76630083</t>
  </si>
  <si>
    <t>Dveře ozn. 337</t>
  </si>
  <si>
    <t>-270951289</t>
  </si>
  <si>
    <t>334</t>
  </si>
  <si>
    <t>76630084</t>
  </si>
  <si>
    <t>Dveře ozn. 338</t>
  </si>
  <si>
    <t>687988820</t>
  </si>
  <si>
    <t>335</t>
  </si>
  <si>
    <t>76630085</t>
  </si>
  <si>
    <t>Dveře ozn. 339</t>
  </si>
  <si>
    <t>1088898309</t>
  </si>
  <si>
    <t>336</t>
  </si>
  <si>
    <t>76630086</t>
  </si>
  <si>
    <t>Dveře ozn. 340</t>
  </si>
  <si>
    <t>-508591611</t>
  </si>
  <si>
    <t>337</t>
  </si>
  <si>
    <t>76630087</t>
  </si>
  <si>
    <t>Dveře ozn. 341</t>
  </si>
  <si>
    <t>-203648330</t>
  </si>
  <si>
    <t>338</t>
  </si>
  <si>
    <t>76630088</t>
  </si>
  <si>
    <t>Dveře ozn. 342</t>
  </si>
  <si>
    <t>-1609028525</t>
  </si>
  <si>
    <t>339</t>
  </si>
  <si>
    <t>76630089</t>
  </si>
  <si>
    <t>Dveře ozn. 400</t>
  </si>
  <si>
    <t>-1198046590</t>
  </si>
  <si>
    <t>340</t>
  </si>
  <si>
    <t>76630090</t>
  </si>
  <si>
    <t>Dveře ozn. 401</t>
  </si>
  <si>
    <t>-1532833448</t>
  </si>
  <si>
    <t>341</t>
  </si>
  <si>
    <t>76630091</t>
  </si>
  <si>
    <t>Dveře ozn. 402</t>
  </si>
  <si>
    <t>1522375018</t>
  </si>
  <si>
    <t>342</t>
  </si>
  <si>
    <t>76630092</t>
  </si>
  <si>
    <t>Dveře ozn. 403</t>
  </si>
  <si>
    <t>-1332232491</t>
  </si>
  <si>
    <t>343</t>
  </si>
  <si>
    <t>76630093</t>
  </si>
  <si>
    <t>Dveře ozn. 404</t>
  </si>
  <si>
    <t>241095484</t>
  </si>
  <si>
    <t>344</t>
  </si>
  <si>
    <t>76630094</t>
  </si>
  <si>
    <t>Dveře ozn. 405</t>
  </si>
  <si>
    <t>-1315970790</t>
  </si>
  <si>
    <t>345</t>
  </si>
  <si>
    <t>76630095</t>
  </si>
  <si>
    <t>Dveře ozn. 406</t>
  </si>
  <si>
    <t>-983776302</t>
  </si>
  <si>
    <t>346</t>
  </si>
  <si>
    <t>76630096</t>
  </si>
  <si>
    <t>Dveře ozn. 407</t>
  </si>
  <si>
    <t>-1787690102</t>
  </si>
  <si>
    <t>347</t>
  </si>
  <si>
    <t>76630097</t>
  </si>
  <si>
    <t>Dveře ozn. 408</t>
  </si>
  <si>
    <t>1230508910</t>
  </si>
  <si>
    <t>348</t>
  </si>
  <si>
    <t>76630098</t>
  </si>
  <si>
    <t>Dveře ozn. 409</t>
  </si>
  <si>
    <t>-1532427180</t>
  </si>
  <si>
    <t>349</t>
  </si>
  <si>
    <t>76630099</t>
  </si>
  <si>
    <t>Dveře ozn. 410</t>
  </si>
  <si>
    <t>517745787</t>
  </si>
  <si>
    <t>350</t>
  </si>
  <si>
    <t>76630100</t>
  </si>
  <si>
    <t>Dveře ozn. 411</t>
  </si>
  <si>
    <t>501610679</t>
  </si>
  <si>
    <t>351</t>
  </si>
  <si>
    <t>76630101</t>
  </si>
  <si>
    <t>Dveře ozn. 412</t>
  </si>
  <si>
    <t>-1304414900</t>
  </si>
  <si>
    <t>352</t>
  </si>
  <si>
    <t>76630102</t>
  </si>
  <si>
    <t>Dveře ozn. 413</t>
  </si>
  <si>
    <t>1808550279</t>
  </si>
  <si>
    <t>353</t>
  </si>
  <si>
    <t>76630103</t>
  </si>
  <si>
    <t>Dveře ozn. 414</t>
  </si>
  <si>
    <t>1821970707</t>
  </si>
  <si>
    <t>354</t>
  </si>
  <si>
    <t>76630104</t>
  </si>
  <si>
    <t>Dveře ozn. 415</t>
  </si>
  <si>
    <t>1515918580</t>
  </si>
  <si>
    <t>355</t>
  </si>
  <si>
    <t>76630105</t>
  </si>
  <si>
    <t>Dveře ozn. 416</t>
  </si>
  <si>
    <t>-1478255929</t>
  </si>
  <si>
    <t>356</t>
  </si>
  <si>
    <t>76630106</t>
  </si>
  <si>
    <t>Dveře ozn. 417</t>
  </si>
  <si>
    <t>-1678259687</t>
  </si>
  <si>
    <t>357</t>
  </si>
  <si>
    <t>76630107</t>
  </si>
  <si>
    <t>Dveře ozn. 418</t>
  </si>
  <si>
    <t>761087288</t>
  </si>
  <si>
    <t>358</t>
  </si>
  <si>
    <t>76630108</t>
  </si>
  <si>
    <t>Dveře ozn. 419</t>
  </si>
  <si>
    <t>-2045224636</t>
  </si>
  <si>
    <t>359</t>
  </si>
  <si>
    <t>76630109</t>
  </si>
  <si>
    <t>Dveře ozn. 420</t>
  </si>
  <si>
    <t>-1668052459</t>
  </si>
  <si>
    <t>360</t>
  </si>
  <si>
    <t>76630110</t>
  </si>
  <si>
    <t>Dveře ozn. 421</t>
  </si>
  <si>
    <t>-1223811737</t>
  </si>
  <si>
    <t>361</t>
  </si>
  <si>
    <t>76630111</t>
  </si>
  <si>
    <t>Dveře ozn. 422</t>
  </si>
  <si>
    <t>296910406</t>
  </si>
  <si>
    <t>362</t>
  </si>
  <si>
    <t>76630112</t>
  </si>
  <si>
    <t>Dveře ozn. 423</t>
  </si>
  <si>
    <t>-1091313395</t>
  </si>
  <si>
    <t>363</t>
  </si>
  <si>
    <t>76630113</t>
  </si>
  <si>
    <t>Dveře ozn. 501</t>
  </si>
  <si>
    <t>-219438292</t>
  </si>
  <si>
    <t>364</t>
  </si>
  <si>
    <t>76630114</t>
  </si>
  <si>
    <t>Dveře ozn. 502</t>
  </si>
  <si>
    <t>-531742229</t>
  </si>
  <si>
    <t>365</t>
  </si>
  <si>
    <t>76630115</t>
  </si>
  <si>
    <t>Dveře ozn. 503</t>
  </si>
  <si>
    <t>-259457137</t>
  </si>
  <si>
    <t>366</t>
  </si>
  <si>
    <t>76630116</t>
  </si>
  <si>
    <t>Dveře ozn. 504</t>
  </si>
  <si>
    <t>476352362</t>
  </si>
  <si>
    <t>367</t>
  </si>
  <si>
    <t>76630117</t>
  </si>
  <si>
    <t>Dveře ozn. 505</t>
  </si>
  <si>
    <t>1718578570</t>
  </si>
  <si>
    <t>368</t>
  </si>
  <si>
    <t>76630118</t>
  </si>
  <si>
    <t>Dveře ozn. 506</t>
  </si>
  <si>
    <t>1974635362</t>
  </si>
  <si>
    <t>369</t>
  </si>
  <si>
    <t>76630119</t>
  </si>
  <si>
    <t>Dveře ozn. 507</t>
  </si>
  <si>
    <t>741757357</t>
  </si>
  <si>
    <t>370</t>
  </si>
  <si>
    <t>76630120</t>
  </si>
  <si>
    <t>Dveře ozn. 508</t>
  </si>
  <si>
    <t>1692591713</t>
  </si>
  <si>
    <t>371</t>
  </si>
  <si>
    <t>76630121</t>
  </si>
  <si>
    <t>Dveře ozn. 509</t>
  </si>
  <si>
    <t>1551527886</t>
  </si>
  <si>
    <t>372</t>
  </si>
  <si>
    <t>76630122</t>
  </si>
  <si>
    <t>Dveře ozn. 510</t>
  </si>
  <si>
    <t>-833372889</t>
  </si>
  <si>
    <t>373</t>
  </si>
  <si>
    <t>76630123</t>
  </si>
  <si>
    <t>Dveře ozn. 511</t>
  </si>
  <si>
    <t>-710017449</t>
  </si>
  <si>
    <t>374</t>
  </si>
  <si>
    <t>76630124</t>
  </si>
  <si>
    <t>Dveře ozn. 512</t>
  </si>
  <si>
    <t>1759907594</t>
  </si>
  <si>
    <t>375</t>
  </si>
  <si>
    <t>76630125</t>
  </si>
  <si>
    <t>Dveře ozn. 513</t>
  </si>
  <si>
    <t>-688307139</t>
  </si>
  <si>
    <t>376</t>
  </si>
  <si>
    <t>76630126</t>
  </si>
  <si>
    <t>Dveře ozn. 514</t>
  </si>
  <si>
    <t>-1028439095</t>
  </si>
  <si>
    <t>377</t>
  </si>
  <si>
    <t>76630127</t>
  </si>
  <si>
    <t>Dveře ozn. 515</t>
  </si>
  <si>
    <t>1021628453</t>
  </si>
  <si>
    <t>378</t>
  </si>
  <si>
    <t>76630128</t>
  </si>
  <si>
    <t>Dveře ozn. 516</t>
  </si>
  <si>
    <t>-1410255560</t>
  </si>
  <si>
    <t>379</t>
  </si>
  <si>
    <t>76630129</t>
  </si>
  <si>
    <t>Dveře ozn. 517</t>
  </si>
  <si>
    <t>1202836644</t>
  </si>
  <si>
    <t>380</t>
  </si>
  <si>
    <t>998766203R</t>
  </si>
  <si>
    <t>Přesun hmot procentní pro dveře v přes 12 do 24 m</t>
  </si>
  <si>
    <t>2085750354</t>
  </si>
  <si>
    <t>767</t>
  </si>
  <si>
    <t>Konstrukce zámečnické</t>
  </si>
  <si>
    <t>381</t>
  </si>
  <si>
    <t>767001</t>
  </si>
  <si>
    <t>Kompl. dod. + mtž. ocelové zábradlí ozn. Z005A</t>
  </si>
  <si>
    <t>456171389</t>
  </si>
  <si>
    <t>Poznámka k položce:_x000d_
cena zahrnuje kompletní provedení dle popisu v tabulce stavebních prvků AR1.23 vč. kotvení a povrchové úpravy - žárový pozink</t>
  </si>
  <si>
    <t>382</t>
  </si>
  <si>
    <t>767002</t>
  </si>
  <si>
    <t>Kompl. dod. + mtž. ocelové zábradlí ozn. Z005B</t>
  </si>
  <si>
    <t>-1526217511</t>
  </si>
  <si>
    <t>383</t>
  </si>
  <si>
    <t>767003</t>
  </si>
  <si>
    <t>Kompl. dod. + mtž. ocelové zábradlí ozn. Z006</t>
  </si>
  <si>
    <t>814007507</t>
  </si>
  <si>
    <t>384</t>
  </si>
  <si>
    <t>767004</t>
  </si>
  <si>
    <t>Kompl. dod. + mtž. zakrytí jímky vel. 350 x 350 ozn. ZV001</t>
  </si>
  <si>
    <t>-1925814216</t>
  </si>
  <si>
    <t>385</t>
  </si>
  <si>
    <t>767005</t>
  </si>
  <si>
    <t>Kompl. dod. + mtž. ocelové schodiště ozn. ZV002</t>
  </si>
  <si>
    <t>264858801</t>
  </si>
  <si>
    <t>Poznámka k položce:_x000d_
cena zahrnuje kompletní provedení dle popisu v tabulce stavebních prvků AR1.23 a výkresu AR1.96 vč. kotvení a povrchové úpravy - žárový pozink</t>
  </si>
  <si>
    <t>386</t>
  </si>
  <si>
    <t>767006</t>
  </si>
  <si>
    <t>Kompl. dod. + mtž. nosná konstrukce pro VZt jednotku ozn. ZV003</t>
  </si>
  <si>
    <t>-406721215</t>
  </si>
  <si>
    <t>Poznámka k položce:_x000d_
cena zahrnuje kompletní provedení dle popisu v tabulce stavebních prvků AR1.23 a výkresu AR1.97 vč. kotvení a povrchové úpravy - žárový pozink</t>
  </si>
  <si>
    <t>387</t>
  </si>
  <si>
    <t>998767203</t>
  </si>
  <si>
    <t>Přesun hmot procentní pro zámečnické konstrukce v objektech v přes 12 do 24 m</t>
  </si>
  <si>
    <t>-55684213</t>
  </si>
  <si>
    <t>388</t>
  </si>
  <si>
    <t>771121011</t>
  </si>
  <si>
    <t>Nátěr penetrační na podlahu</t>
  </si>
  <si>
    <t>-143534131</t>
  </si>
  <si>
    <t>131,78+243,54</t>
  </si>
  <si>
    <t>389</t>
  </si>
  <si>
    <t>771274123</t>
  </si>
  <si>
    <t>Montáž obkladů stupnic z dlaždic protiskluzných keramických flexibilní lepidlo š přes 250 do 300 mm</t>
  </si>
  <si>
    <t>1858049278</t>
  </si>
  <si>
    <t xml:space="preserve">"1.PP"  10*1,1</t>
  </si>
  <si>
    <t>6*1,75</t>
  </si>
  <si>
    <t xml:space="preserve">"1.NP"  3*1,4</t>
  </si>
  <si>
    <t>"SO01B"</t>
  </si>
  <si>
    <t>20*1,3*2</t>
  </si>
  <si>
    <t>390</t>
  </si>
  <si>
    <t>597613371</t>
  </si>
  <si>
    <t>schodovka dle knihy specifikací AR262.1003</t>
  </si>
  <si>
    <t>1056745907</t>
  </si>
  <si>
    <t>77,700/0,6*1,15</t>
  </si>
  <si>
    <t xml:space="preserve">"zaokrouhlení"  149-148,925</t>
  </si>
  <si>
    <t>391</t>
  </si>
  <si>
    <t>771274242</t>
  </si>
  <si>
    <t>Montáž obkladů podstupnic z dlaždic reliéfních keramických flexibilní lepidlo v přes 150 do 200 mm</t>
  </si>
  <si>
    <t>1931259253</t>
  </si>
  <si>
    <t>392</t>
  </si>
  <si>
    <t>771474112</t>
  </si>
  <si>
    <t>Montáž soklů z dlaždic keramických rovných flexibilní lepidlo v přes 65 do 90 mm</t>
  </si>
  <si>
    <t>-1112769898</t>
  </si>
  <si>
    <t xml:space="preserve">"LK01"  4,42*1,1</t>
  </si>
  <si>
    <t xml:space="preserve">"LK 02"  54,1*1,1</t>
  </si>
  <si>
    <t xml:space="preserve">"LK 05"  39,8*1,1</t>
  </si>
  <si>
    <t xml:space="preserve">"LK07"  147,8*1,1</t>
  </si>
  <si>
    <t xml:space="preserve">"LK09"  41,7*1,1</t>
  </si>
  <si>
    <t xml:space="preserve">"LK10"  9,3*1,1</t>
  </si>
  <si>
    <t>393</t>
  </si>
  <si>
    <t>771474132</t>
  </si>
  <si>
    <t>Montáž soklů z dlaždic keramických schodišťových stupňovitých flexibilní lepidlo v přes 65 do 90 mm</t>
  </si>
  <si>
    <t>1636896238</t>
  </si>
  <si>
    <t xml:space="preserve">"1.PP"  10*2*(0,4+0,2)</t>
  </si>
  <si>
    <t>6*2*(0,4+0,2)</t>
  </si>
  <si>
    <t xml:space="preserve">"1.NP"  3*2*(0,4+0,2)</t>
  </si>
  <si>
    <t>20*2*2*(0,3+0,2)</t>
  </si>
  <si>
    <t>394</t>
  </si>
  <si>
    <t>59761271</t>
  </si>
  <si>
    <t>sokl LK 01</t>
  </si>
  <si>
    <t>669761645</t>
  </si>
  <si>
    <t>Poznámka k položce:_x000d_
dle knihy specifikací AR265.1002</t>
  </si>
  <si>
    <t xml:space="preserve">"LK01"  4,862/0,6*1,15</t>
  </si>
  <si>
    <t>"zaokrouhlení" 10-9,319</t>
  </si>
  <si>
    <t>395</t>
  </si>
  <si>
    <t>59761272</t>
  </si>
  <si>
    <t>sokl LK 02</t>
  </si>
  <si>
    <t>-1830292625</t>
  </si>
  <si>
    <t xml:space="preserve">"LK 02"  59,51/0,6*1,15</t>
  </si>
  <si>
    <t>"zaokrouhlení" 115-114,061</t>
  </si>
  <si>
    <t>396</t>
  </si>
  <si>
    <t>597612721</t>
  </si>
  <si>
    <t>sokl LK 05</t>
  </si>
  <si>
    <t>-1047133252</t>
  </si>
  <si>
    <t>Poznámka k položce:_x000d_
dle knihy specifikací AR265.1003</t>
  </si>
  <si>
    <t xml:space="preserve">"LK 05"  43,78/0,3*1,1</t>
  </si>
  <si>
    <t>"zaokrouhlení" 161-160,527</t>
  </si>
  <si>
    <t>397</t>
  </si>
  <si>
    <t>597612722</t>
  </si>
  <si>
    <t>sokl LK 09</t>
  </si>
  <si>
    <t>-775658825</t>
  </si>
  <si>
    <t>Poznámka k položce:_x000d_
dle knihy specifikací AR265.1001</t>
  </si>
  <si>
    <t xml:space="preserve">"LK09"  45,87/0,6*1,15</t>
  </si>
  <si>
    <t xml:space="preserve">"zaokrouhlení"   88-87,918</t>
  </si>
  <si>
    <t>398</t>
  </si>
  <si>
    <t>597612723</t>
  </si>
  <si>
    <t>sokl LK 10</t>
  </si>
  <si>
    <t>1464073793</t>
  </si>
  <si>
    <t xml:space="preserve">"LK10"  10,23/0,6*1,15</t>
  </si>
  <si>
    <t xml:space="preserve">"zaokrouhlení"   20-19,608</t>
  </si>
  <si>
    <t>399</t>
  </si>
  <si>
    <t>597612724</t>
  </si>
  <si>
    <t>sokl LK 07</t>
  </si>
  <si>
    <t>-1316533552</t>
  </si>
  <si>
    <t xml:space="preserve">"LK07"  162,58/0,6*1,15</t>
  </si>
  <si>
    <t xml:space="preserve">"schodiště"  62,8/0,6*1,15</t>
  </si>
  <si>
    <t xml:space="preserve">"zaokrouhlení"   432-431,979</t>
  </si>
  <si>
    <t>400</t>
  </si>
  <si>
    <t>771574112</t>
  </si>
  <si>
    <t>Montáž podlah keramických hladkých lepených flexibilním lepidlem přes 9 do 12 ks/m2</t>
  </si>
  <si>
    <t>-1573314496</t>
  </si>
  <si>
    <t xml:space="preserve">"PK05"  119,8*1,1</t>
  </si>
  <si>
    <t>401</t>
  </si>
  <si>
    <t>771003</t>
  </si>
  <si>
    <t>Keramická dlažba PK05</t>
  </si>
  <si>
    <t>-1734815630</t>
  </si>
  <si>
    <t>Poznámka k položce:_x000d_
dle knihy specifikací AR262.1004</t>
  </si>
  <si>
    <t xml:space="preserve">"PK05"  131,78</t>
  </si>
  <si>
    <t>131,78*1,1 'Přepočtené koeficientem množství</t>
  </si>
  <si>
    <t>402</t>
  </si>
  <si>
    <t>771574154</t>
  </si>
  <si>
    <t>Montáž podlah keramických velkoformátových hladkých lepených flexibilním lepidlem přes 4 do 6 ks/m2</t>
  </si>
  <si>
    <t>-819141288</t>
  </si>
  <si>
    <t xml:space="preserve">"PK01"  18,1*1,1</t>
  </si>
  <si>
    <t xml:space="preserve">"PK02"  44,8*1,1</t>
  </si>
  <si>
    <t xml:space="preserve">"PK07"  99,3*1,1</t>
  </si>
  <si>
    <t xml:space="preserve">"PK09"  53,2*1,1</t>
  </si>
  <si>
    <t xml:space="preserve">"PK10"  6*1,1</t>
  </si>
  <si>
    <t>403</t>
  </si>
  <si>
    <t>771001</t>
  </si>
  <si>
    <t xml:space="preserve">Keramická dlažba PK01 </t>
  </si>
  <si>
    <t>-1657466446</t>
  </si>
  <si>
    <t>Poznámka k položce:_x000d_
dle knihy specifikací AR262.1002</t>
  </si>
  <si>
    <t xml:space="preserve">"PK01"  19,91</t>
  </si>
  <si>
    <t>19,91*1,15 'Přepočtené koeficientem množství</t>
  </si>
  <si>
    <t>404</t>
  </si>
  <si>
    <t>771002</t>
  </si>
  <si>
    <t>Keramická dlažba PK02</t>
  </si>
  <si>
    <t>2091738747</t>
  </si>
  <si>
    <t xml:space="preserve">"PK02"  49,28</t>
  </si>
  <si>
    <t>49,28*1,15 'Přepočtené koeficientem množství</t>
  </si>
  <si>
    <t>405</t>
  </si>
  <si>
    <t>771006</t>
  </si>
  <si>
    <t>Keramická dlažba PK07</t>
  </si>
  <si>
    <t>417533152</t>
  </si>
  <si>
    <t xml:space="preserve">"PK07"  109,23</t>
  </si>
  <si>
    <t xml:space="preserve">"na podstupnice"  77,7*0,2*1,15</t>
  </si>
  <si>
    <t>127,101*1,15 'Přepočtené koeficientem množství</t>
  </si>
  <si>
    <t>406</t>
  </si>
  <si>
    <t>771004</t>
  </si>
  <si>
    <t>Keramická dlažba PK09</t>
  </si>
  <si>
    <t>-1132198315</t>
  </si>
  <si>
    <t>Poznámka k položce:_x000d_
dle knihy specifikací AR262.1001</t>
  </si>
  <si>
    <t xml:space="preserve">"PK09"  58,52</t>
  </si>
  <si>
    <t>58,52*1,15 'Přepočtené koeficientem množství</t>
  </si>
  <si>
    <t>407</t>
  </si>
  <si>
    <t>771005</t>
  </si>
  <si>
    <t>Keramická dlažba PK10</t>
  </si>
  <si>
    <t>1807539906</t>
  </si>
  <si>
    <t xml:space="preserve">"PK10"  6,6</t>
  </si>
  <si>
    <t>6,6*1,15 'Přepočtené koeficientem množství</t>
  </si>
  <si>
    <t>408</t>
  </si>
  <si>
    <t>771591112R</t>
  </si>
  <si>
    <t>Izolace pod dlažbu PS03</t>
  </si>
  <si>
    <t>1718604713</t>
  </si>
  <si>
    <t>Poznámka k položce:_x000d_
cena zahrnuje kompletní provedení vč. dodávky potřebného materiálu dle knihy specifikací AR211.1018</t>
  </si>
  <si>
    <t>172,7*1,1</t>
  </si>
  <si>
    <t>409</t>
  </si>
  <si>
    <t>7719001</t>
  </si>
  <si>
    <t>Očištění a vyrovnání stavájících stupňů před pokládkou nové dlažby</t>
  </si>
  <si>
    <t>125078914</t>
  </si>
  <si>
    <t xml:space="preserve">"1.PP"  10*1,1*(0,3+0,2)</t>
  </si>
  <si>
    <t xml:space="preserve">"1.NP"  3*1,4*(0,3+0,2)</t>
  </si>
  <si>
    <t>20*1,3*2*(0,3+0,2)</t>
  </si>
  <si>
    <t>410</t>
  </si>
  <si>
    <t>998771203</t>
  </si>
  <si>
    <t>Přesun hmot procentní pro podlahy z dlaždic v objektech v přes 12 do 24 m</t>
  </si>
  <si>
    <t>-1870396118</t>
  </si>
  <si>
    <t>411</t>
  </si>
  <si>
    <t>776121112</t>
  </si>
  <si>
    <t>Vodou ředitelná penetrace savého podkladu povlakových podlah</t>
  </si>
  <si>
    <t>-650369998</t>
  </si>
  <si>
    <t>1008,48</t>
  </si>
  <si>
    <t>412</t>
  </si>
  <si>
    <t>776141114</t>
  </si>
  <si>
    <t>Vyrovnání podkladu povlakových podlah stěrkou pevnosti 20 MPa tl přes 8 do 10 mm</t>
  </si>
  <si>
    <t>-986140618</t>
  </si>
  <si>
    <t>Poznámka k položce:_x000d_
dle knihy specifikaccí AR253.0002</t>
  </si>
  <si>
    <t xml:space="preserve">"PS04"  1030,2*1,1</t>
  </si>
  <si>
    <t>413</t>
  </si>
  <si>
    <t>776221111</t>
  </si>
  <si>
    <t>Lepení pásů z PVC standardním lepidlem</t>
  </si>
  <si>
    <t>-1630989212</t>
  </si>
  <si>
    <t xml:space="preserve">"PP03"  28,1*1,1</t>
  </si>
  <si>
    <t xml:space="preserve">"PP04"  162,6*1,1</t>
  </si>
  <si>
    <t xml:space="preserve">"PP09"  358,2*1,1</t>
  </si>
  <si>
    <t xml:space="preserve">"PP11"  367,9*1,1</t>
  </si>
  <si>
    <t>414</t>
  </si>
  <si>
    <t>284122451</t>
  </si>
  <si>
    <t>krytina podlahová heterogenní PP03</t>
  </si>
  <si>
    <t>-965949932</t>
  </si>
  <si>
    <t>Poznámka k položce:_x000d_
dle knihy specifikací AR263.1001</t>
  </si>
  <si>
    <t xml:space="preserve">"PP03"  30,91</t>
  </si>
  <si>
    <t>30,91*1,1 'Přepočtené koeficientem množství</t>
  </si>
  <si>
    <t>415</t>
  </si>
  <si>
    <t>284122452</t>
  </si>
  <si>
    <t>krytina podlahová heterogenní PP04</t>
  </si>
  <si>
    <t>543701481</t>
  </si>
  <si>
    <t>Poznámka k položce:_x000d_
dle knihy specifikací AR263.1002</t>
  </si>
  <si>
    <t xml:space="preserve">"PP04"  178,86</t>
  </si>
  <si>
    <t>178,86*1,1 'Přepočtené koeficientem množství</t>
  </si>
  <si>
    <t>416</t>
  </si>
  <si>
    <t>284122454</t>
  </si>
  <si>
    <t>krytina podlahová heterogenní PP09</t>
  </si>
  <si>
    <t>1508204852</t>
  </si>
  <si>
    <t xml:space="preserve">"PP09"  394,02</t>
  </si>
  <si>
    <t>394,02*1,1 'Přepočtené koeficientem množství</t>
  </si>
  <si>
    <t>417</t>
  </si>
  <si>
    <t>284122455</t>
  </si>
  <si>
    <t>krytina podlahová heterogenní PP11</t>
  </si>
  <si>
    <t>-57042008</t>
  </si>
  <si>
    <t xml:space="preserve">"PP11"  404,69</t>
  </si>
  <si>
    <t xml:space="preserve">"stupně"  3,3*(0,35+0,25)*1,1</t>
  </si>
  <si>
    <t>406,868*1,1 'Přepočtené koeficientem množství</t>
  </si>
  <si>
    <t>418</t>
  </si>
  <si>
    <t>776321112</t>
  </si>
  <si>
    <t>Montáž podlahovin z PVC na stupnice šířky přes 300 mm</t>
  </si>
  <si>
    <t>-1787402017</t>
  </si>
  <si>
    <t xml:space="preserve">"3B11.01"  3*1,1</t>
  </si>
  <si>
    <t>419</t>
  </si>
  <si>
    <t>776321212</t>
  </si>
  <si>
    <t>Montáž podlahovin z PVC na podstupnice výšky přes 200 mm</t>
  </si>
  <si>
    <t>-853293066</t>
  </si>
  <si>
    <t>420</t>
  </si>
  <si>
    <t>776421311</t>
  </si>
  <si>
    <t>Montáž přechodových samolepících lišt</t>
  </si>
  <si>
    <t>1359380970</t>
  </si>
  <si>
    <t xml:space="preserve">"ZQ001"  9*0,8</t>
  </si>
  <si>
    <t xml:space="preserve">"ZQ002"  15*0,9</t>
  </si>
  <si>
    <t>421</t>
  </si>
  <si>
    <t>77642001</t>
  </si>
  <si>
    <t>přechodová lišta ZQ001, ZQ002</t>
  </si>
  <si>
    <t>1409628328</t>
  </si>
  <si>
    <t>Poznámka k položce:_x000d_
specifikace dle tabulky prvků AR1.23</t>
  </si>
  <si>
    <t>20,700*1,1</t>
  </si>
  <si>
    <t>422</t>
  </si>
  <si>
    <t>7769001</t>
  </si>
  <si>
    <t>Kompl. dod. + mtž. sokl LP03</t>
  </si>
  <si>
    <t>-535451641</t>
  </si>
  <si>
    <t>Poznámka k položce:_x000d_
cena zahrnuje kompletní provedení dle popisu v PD vč. dodávky potřebného materiálu dle knihy specifikací AR 266.1001</t>
  </si>
  <si>
    <t>32,6*1,1</t>
  </si>
  <si>
    <t>423</t>
  </si>
  <si>
    <t>7769002</t>
  </si>
  <si>
    <t>Kompl. dod. + mtž. sokl LP04</t>
  </si>
  <si>
    <t>1047040649</t>
  </si>
  <si>
    <t>Poznámka k položce:_x000d_
cena zahrnuje kompletní provedení dle popisu v PD vč. dodávky potřebného materiálu dle knihy specifikací AR 266.1002</t>
  </si>
  <si>
    <t>91,6*1,1</t>
  </si>
  <si>
    <t>424</t>
  </si>
  <si>
    <t>7769003</t>
  </si>
  <si>
    <t>Kompl. dod. + mtž. sokl LP09</t>
  </si>
  <si>
    <t>-2049470861</t>
  </si>
  <si>
    <t>354,4*1,1</t>
  </si>
  <si>
    <t>425</t>
  </si>
  <si>
    <t>7769004</t>
  </si>
  <si>
    <t>Kompl. dod. + mtž. sokl LP11</t>
  </si>
  <si>
    <t>-1676499062</t>
  </si>
  <si>
    <t>10,2*1,1</t>
  </si>
  <si>
    <t>426</t>
  </si>
  <si>
    <t>7769005</t>
  </si>
  <si>
    <t>Kompl. dod. + mtž. čistící zóna PP06</t>
  </si>
  <si>
    <t>1380285571</t>
  </si>
  <si>
    <t xml:space="preserve">Poznámka k položce:_x000d_
cena zahrnuje kompletní provedení dle popisu v PD vč.rámu a  dodávky potřebného materiálu dle knihy specifikací AR 264.1001</t>
  </si>
  <si>
    <t>18,3*1,1</t>
  </si>
  <si>
    <t>427</t>
  </si>
  <si>
    <t>998776203</t>
  </si>
  <si>
    <t>Přesun hmot procentní pro podlahy povlakové v objektech v přes 12 do 24 m</t>
  </si>
  <si>
    <t>-33210838</t>
  </si>
  <si>
    <t>777</t>
  </si>
  <si>
    <t>Podlahy lité</t>
  </si>
  <si>
    <t>428</t>
  </si>
  <si>
    <t>777521105R</t>
  </si>
  <si>
    <t xml:space="preserve">Stěrka  dle kódu PS01</t>
  </si>
  <si>
    <t>-511302928</t>
  </si>
  <si>
    <t>Poznámka k položce:_x000d_
cena zahrnuje kompletní provedení vč. dovávky potřebného materiálu_x000d_
dle knihy specifikací AR253.0003+AR261.1001</t>
  </si>
  <si>
    <t>"dle kódů povrchových úprav PS01"</t>
  </si>
  <si>
    <t>107,7*1,1</t>
  </si>
  <si>
    <t>429</t>
  </si>
  <si>
    <t>777521105R1</t>
  </si>
  <si>
    <t>Sokl LN 01</t>
  </si>
  <si>
    <t>1463690768</t>
  </si>
  <si>
    <t>Poznámka k položce:_x000d_
cena zahrnuje kompletní provedení vč. dodávky potřebného materiálu_x000d_
dle knihy specifikací AR253.0003+AR261.1001</t>
  </si>
  <si>
    <t>"dle kódů povrchových úprav LN01"</t>
  </si>
  <si>
    <t>123,7*1,1</t>
  </si>
  <si>
    <t>430</t>
  </si>
  <si>
    <t>998777203</t>
  </si>
  <si>
    <t>Přesun hmot procentní pro podlahy lité v objektech v přes 12 do 24 m</t>
  </si>
  <si>
    <t>512</t>
  </si>
  <si>
    <t>444644403</t>
  </si>
  <si>
    <t>781</t>
  </si>
  <si>
    <t>Dokončovací práce - obklady</t>
  </si>
  <si>
    <t>431</t>
  </si>
  <si>
    <t>781121011</t>
  </si>
  <si>
    <t>Nátěr penetrační na stěnu</t>
  </si>
  <si>
    <t>-1736633657</t>
  </si>
  <si>
    <t>432</t>
  </si>
  <si>
    <t>781131112R</t>
  </si>
  <si>
    <t>Izolace pod obklad WS03</t>
  </si>
  <si>
    <t>279137523</t>
  </si>
  <si>
    <t>(53,2+388,8)*1,1</t>
  </si>
  <si>
    <t>433</t>
  </si>
  <si>
    <t>781474154</t>
  </si>
  <si>
    <t>Montáž obkladů vnitřních keramických velkoformátových hladkých přes 4 do 6 ks/m2 lepených flexibilním lepidlem</t>
  </si>
  <si>
    <t>1447780186</t>
  </si>
  <si>
    <t xml:space="preserve">"WK01"  63,2*1,1</t>
  </si>
  <si>
    <t xml:space="preserve">"WK02"  24,1*1,1</t>
  </si>
  <si>
    <t xml:space="preserve">"WK03"  23,5*1,1</t>
  </si>
  <si>
    <t xml:space="preserve">"WK05"  145,7*1,1</t>
  </si>
  <si>
    <t xml:space="preserve">"WK06"  227,3*1,1</t>
  </si>
  <si>
    <t xml:space="preserve">"WK07"  18,4*1,1</t>
  </si>
  <si>
    <t>434</t>
  </si>
  <si>
    <t>781001</t>
  </si>
  <si>
    <t>keramický obklad WK01</t>
  </si>
  <si>
    <t>-522914691</t>
  </si>
  <si>
    <t xml:space="preserve">Poznámka k položce:_x000d_
dle knihy specifikací AR273.1002_x000d_
</t>
  </si>
  <si>
    <t xml:space="preserve">"WK01"  69,52</t>
  </si>
  <si>
    <t>69,52*1,15 'Přepočtené koeficientem množství</t>
  </si>
  <si>
    <t>435</t>
  </si>
  <si>
    <t>781002</t>
  </si>
  <si>
    <t>keramický obklad WK02</t>
  </si>
  <si>
    <t>-37395382</t>
  </si>
  <si>
    <t xml:space="preserve">"WK02"  26,51</t>
  </si>
  <si>
    <t>26,51*1,15 'Přepočtené koeficientem množství</t>
  </si>
  <si>
    <t>436</t>
  </si>
  <si>
    <t>781003</t>
  </si>
  <si>
    <t>keramický obklad WK03</t>
  </si>
  <si>
    <t>1024093715</t>
  </si>
  <si>
    <t xml:space="preserve">"WK03"  25,85</t>
  </si>
  <si>
    <t>25,85*1,15 'Přepočtené koeficientem množství</t>
  </si>
  <si>
    <t>437</t>
  </si>
  <si>
    <t>781004</t>
  </si>
  <si>
    <t>keramický obklad WK05</t>
  </si>
  <si>
    <t>-141518334</t>
  </si>
  <si>
    <t xml:space="preserve">"WK05"  160,27</t>
  </si>
  <si>
    <t>160,27*1,15 'Přepočtené koeficientem množství</t>
  </si>
  <si>
    <t>438</t>
  </si>
  <si>
    <t>781005</t>
  </si>
  <si>
    <t>keramický obklad WK06</t>
  </si>
  <si>
    <t>781926032</t>
  </si>
  <si>
    <t xml:space="preserve">Poznámka k položce:_x000d_
dle knihy specifikací AR273.1001_x000d_
</t>
  </si>
  <si>
    <t xml:space="preserve">"WK06"  250,03</t>
  </si>
  <si>
    <t>250,03*1,15 'Přepočtené koeficientem množství</t>
  </si>
  <si>
    <t>439</t>
  </si>
  <si>
    <t>781006</t>
  </si>
  <si>
    <t>keramický obklad WK07</t>
  </si>
  <si>
    <t>-1068840362</t>
  </si>
  <si>
    <t xml:space="preserve">"WK07"  20,24</t>
  </si>
  <si>
    <t>20,24*1,15 'Přepočtené koeficientem množství</t>
  </si>
  <si>
    <t>440</t>
  </si>
  <si>
    <t>781495115</t>
  </si>
  <si>
    <t>Spárování vnitřních obkladů silikonem</t>
  </si>
  <si>
    <t>-1365946873</t>
  </si>
  <si>
    <t>441</t>
  </si>
  <si>
    <t>781495141</t>
  </si>
  <si>
    <t>Průnik obkladem kruhový do DN 30</t>
  </si>
  <si>
    <t>2089395950</t>
  </si>
  <si>
    <t>442</t>
  </si>
  <si>
    <t>781495142</t>
  </si>
  <si>
    <t>Průnik obkladem kruhový přes DN 30 do DN 90</t>
  </si>
  <si>
    <t>-1635429541</t>
  </si>
  <si>
    <t>443</t>
  </si>
  <si>
    <t>998781203</t>
  </si>
  <si>
    <t>Přesun hmot procentní pro obklady keramické v objektech v přes 12 do 24 m</t>
  </si>
  <si>
    <t>-306557925</t>
  </si>
  <si>
    <t>783</t>
  </si>
  <si>
    <t>Dokončovací práce - nátěry</t>
  </si>
  <si>
    <t>444</t>
  </si>
  <si>
    <t>783213011</t>
  </si>
  <si>
    <t>Napouštěcí jednonásobný syntetický biocidní nátěr tesařských prvků nezabudovaných do konstrukce</t>
  </si>
  <si>
    <t>-672541929</t>
  </si>
  <si>
    <t>bednění*2</t>
  </si>
  <si>
    <t xml:space="preserve">"krokev 120/140"  13,25*(0,12+0,14)*2</t>
  </si>
  <si>
    <t>"příložky 60/120" 35*(0,06+0,12)</t>
  </si>
  <si>
    <t>"krokev 120/160" 7,5*(0,12+0,16)*2</t>
  </si>
  <si>
    <t xml:space="preserve">"trám 100/160"  4,4*(0,1+0,16)*2</t>
  </si>
  <si>
    <t>445</t>
  </si>
  <si>
    <t>783301303</t>
  </si>
  <si>
    <t>Bezoplachové odrezivění zámečnických konstrukcí</t>
  </si>
  <si>
    <t>265786333</t>
  </si>
  <si>
    <t>446</t>
  </si>
  <si>
    <t>783306809</t>
  </si>
  <si>
    <t>Odstranění nátěru ze zámečnických konstrukcí okartáčováním</t>
  </si>
  <si>
    <t>1885103736</t>
  </si>
  <si>
    <t>447</t>
  </si>
  <si>
    <t>783315101</t>
  </si>
  <si>
    <t>Mezinátěr jednonásobný syntetický standardní zámečnických konstrukcí</t>
  </si>
  <si>
    <t>1236475647</t>
  </si>
  <si>
    <t>448</t>
  </si>
  <si>
    <t>783317101</t>
  </si>
  <si>
    <t>Krycí jednonásobný syntetický standardní nátěr zámečnických konstrukcí</t>
  </si>
  <si>
    <t>660265870</t>
  </si>
  <si>
    <t>"ponechané zábradlí"</t>
  </si>
  <si>
    <t xml:space="preserve">"Z001"  2*1*2*2</t>
  </si>
  <si>
    <t xml:space="preserve">"Z003"  21*1*2</t>
  </si>
  <si>
    <t xml:space="preserve">"Z04"  3,7*1*2</t>
  </si>
  <si>
    <t xml:space="preserve">"Z010"  5,5*1*2</t>
  </si>
  <si>
    <t>6,8</t>
  </si>
  <si>
    <t>449</t>
  </si>
  <si>
    <t>783401311</t>
  </si>
  <si>
    <t>Odmaštění klempířských konstrukcí vodou ředitelným odmašťovačem před provedením nátěru</t>
  </si>
  <si>
    <t>-1668989138</t>
  </si>
  <si>
    <t>450</t>
  </si>
  <si>
    <t>783406809</t>
  </si>
  <si>
    <t>Odstranění nátěrů z klempířských konstrukcí okartáčováním</t>
  </si>
  <si>
    <t>72270733</t>
  </si>
  <si>
    <t>451</t>
  </si>
  <si>
    <t>783414201</t>
  </si>
  <si>
    <t>Základní antikorozní jednonásobný syntetický nátěr klempířských konstrukcí</t>
  </si>
  <si>
    <t>773225507</t>
  </si>
  <si>
    <t>452</t>
  </si>
  <si>
    <t>783415101</t>
  </si>
  <si>
    <t>Mezinátěr syntetický jednonásobný mezinátěr klempířských konstrukcí</t>
  </si>
  <si>
    <t>2008389291</t>
  </si>
  <si>
    <t>klempířstáv+klempířnové</t>
  </si>
  <si>
    <t>453</t>
  </si>
  <si>
    <t>783417101</t>
  </si>
  <si>
    <t>Krycí jednonásobný syntetický nátěr klempířských konstrukcí</t>
  </si>
  <si>
    <t>-881230513</t>
  </si>
  <si>
    <t>"stávající střecha"</t>
  </si>
  <si>
    <t>(8,9+5)*20,5</t>
  </si>
  <si>
    <t>8*3</t>
  </si>
  <si>
    <t>(5,6+3,4)*24,5</t>
  </si>
  <si>
    <t>"římsa"</t>
  </si>
  <si>
    <t>(24,5+8,5)*1</t>
  </si>
  <si>
    <t xml:space="preserve">"ostatní klempířské prvky"  250</t>
  </si>
  <si>
    <t>"nové klempířské výrobky"</t>
  </si>
  <si>
    <t>1,6*0,25+7,8*0,29+2,2*0,25+11,5*0,33</t>
  </si>
  <si>
    <t>14,5*0,17+12,5*0,12+2*2,6*0,25+16,7*0,55</t>
  </si>
  <si>
    <t>454</t>
  </si>
  <si>
    <t>783491003</t>
  </si>
  <si>
    <t>Příplatek k cenám provedení jednonásobného nátěru klempířských kcí za sklon přes 30 do 60°</t>
  </si>
  <si>
    <t>-2106207600</t>
  </si>
  <si>
    <t>455</t>
  </si>
  <si>
    <t>783823135</t>
  </si>
  <si>
    <t>Penetrační silikonový nátěr hladkých, tenkovrstvých zrnitých nebo štukových omítek</t>
  </si>
  <si>
    <t>2078823365</t>
  </si>
  <si>
    <t>456</t>
  </si>
  <si>
    <t>783827125R</t>
  </si>
  <si>
    <t>Krycí jednonásobný silikonový nátěr omítek stupně členitosti 1 a 2</t>
  </si>
  <si>
    <t>2143620453</t>
  </si>
  <si>
    <t>Poznámka k položce:_x000d_
dle knihy specifikací AR271.1010</t>
  </si>
  <si>
    <t>"SO 01B sever"</t>
  </si>
  <si>
    <t>24,5*10</t>
  </si>
  <si>
    <t xml:space="preserve">"římsa"  24,5*1,2</t>
  </si>
  <si>
    <t>-(13*1,54*1,75+7*1,1*1,45+1*0,9*2,1)</t>
  </si>
  <si>
    <t>13*(1,54+2*1,75)*0,25</t>
  </si>
  <si>
    <t>7*(1,1+1,45)*0,25</t>
  </si>
  <si>
    <t>(0,9+2*2,1)*0,25</t>
  </si>
  <si>
    <t>"SO 01 A sever"</t>
  </si>
  <si>
    <t>20,5*13,8</t>
  </si>
  <si>
    <t xml:space="preserve">"na odskoky a římsu"  282,9*0,08</t>
  </si>
  <si>
    <t>-(2*2,48*1,6+2,48*1,85+2*1,4*1,85+4*1,4*1,8+12*0,95*1,8+8*1,2*1,45)</t>
  </si>
  <si>
    <t>2*(2,48+2*1,6)*0,25</t>
  </si>
  <si>
    <t>(2,48+2*1,85)*0,25</t>
  </si>
  <si>
    <t>2*(1,4+2*1,85)*0,25</t>
  </si>
  <si>
    <t>4*(1,4+2*1,8)*0,25</t>
  </si>
  <si>
    <t>12*(0,95+2*1,8)*0,25</t>
  </si>
  <si>
    <t>8*(1,2+2*1,45)*0,25</t>
  </si>
  <si>
    <t>"nízká část"</t>
  </si>
  <si>
    <t>(4,7+0,5+0,9)*4,2</t>
  </si>
  <si>
    <t>-(1,69*1,8+0,9*2)</t>
  </si>
  <si>
    <t>(1,69+2*1,8)*0,25</t>
  </si>
  <si>
    <t>(0,9+2*2)*0,25</t>
  </si>
  <si>
    <t>"SO 01A západ"</t>
  </si>
  <si>
    <t>4*4,1</t>
  </si>
  <si>
    <t>2,4*4,1</t>
  </si>
  <si>
    <t>8,8*3,2</t>
  </si>
  <si>
    <t>-(1,5*1,6+2*2*1,6)</t>
  </si>
  <si>
    <t>(1,5+2*1,6)*0,25</t>
  </si>
  <si>
    <t>2*(2+1,6)*0,25</t>
  </si>
  <si>
    <t>"vysoká část"</t>
  </si>
  <si>
    <t>14,5*12-2,5*11,5</t>
  </si>
  <si>
    <t>-11*0,52*0,9</t>
  </si>
  <si>
    <t>11*(0,52+2*0,9)*0,25</t>
  </si>
  <si>
    <t>"SO 01A jih"</t>
  </si>
  <si>
    <t>"Nízká část"</t>
  </si>
  <si>
    <t>(9,4+4,3)*3,5</t>
  </si>
  <si>
    <t>-(1,4*2+2*1,45)</t>
  </si>
  <si>
    <t>(1,4+2*2)*0,25</t>
  </si>
  <si>
    <t>(2+1,45)*2*0,25</t>
  </si>
  <si>
    <t>7*12</t>
  </si>
  <si>
    <t>-3*1,4*2,2</t>
  </si>
  <si>
    <t>3*(1,4+2*2,2)*0,25</t>
  </si>
  <si>
    <t>(1,5+3,5+1,4+10)*15,3-4,5*5,5</t>
  </si>
  <si>
    <t>-(2*0,54*0,9+3*1*1,45+2*1*1,85+11*1*1,9)</t>
  </si>
  <si>
    <t>2*(0,54+2*0,9)*0,25</t>
  </si>
  <si>
    <t>3*(1+2*1,45)*0,25</t>
  </si>
  <si>
    <t>2*(1+2*1,85)*0,25</t>
  </si>
  <si>
    <t>11*(1+2*1,9)*0,25</t>
  </si>
  <si>
    <t>-0,8*2</t>
  </si>
  <si>
    <t>(0,8+2*2)*0,25</t>
  </si>
  <si>
    <t xml:space="preserve">"SO 01B  jih"</t>
  </si>
  <si>
    <t>24*10-5*3,5-8*7</t>
  </si>
  <si>
    <t>-(2*1,42*1,75+3*1,4*1,5+2*1,1*1,45+0,85*1,45+1*1,45+1,4+1,45+1,7*1,45)</t>
  </si>
  <si>
    <t>2*(1,42+2*1,75)*0,25</t>
  </si>
  <si>
    <t>3*(1,42*1,5)*0,25</t>
  </si>
  <si>
    <t>2*(1,1+2*1,45)*0,25</t>
  </si>
  <si>
    <t>(0,85+2*1,45)*0,25</t>
  </si>
  <si>
    <t>(1+2*1,45)*0,25</t>
  </si>
  <si>
    <t>(1,4+2*1,45)*0,25</t>
  </si>
  <si>
    <t>(1,7+2*1,45)*0,25</t>
  </si>
  <si>
    <t xml:space="preserve">"štít"  7,8*2,5+7,8*1,3*0,5</t>
  </si>
  <si>
    <t>7,7*7,3</t>
  </si>
  <si>
    <t>-4*1,54*1,7</t>
  </si>
  <si>
    <t>4*(1,54+2*1,7)*0,25</t>
  </si>
  <si>
    <t>4*6,4+11,5*5,5</t>
  </si>
  <si>
    <t>457</t>
  </si>
  <si>
    <t>783897603</t>
  </si>
  <si>
    <t>Příplatek k cenám dvojnásobného krycího nátěru omítek za provedení styku 2 barev</t>
  </si>
  <si>
    <t>-1661278</t>
  </si>
  <si>
    <t>458</t>
  </si>
  <si>
    <t>783897607</t>
  </si>
  <si>
    <t>Příplatek k cenám dvojnásobného krycího nátěru omítek za barevné provedení v odstínu světlém</t>
  </si>
  <si>
    <t>-2121002839</t>
  </si>
  <si>
    <t>"světle šedá"</t>
  </si>
  <si>
    <t>nátěrfasáda-šedá</t>
  </si>
  <si>
    <t>459</t>
  </si>
  <si>
    <t>783897611</t>
  </si>
  <si>
    <t>Příplatek k cenám dvojnásobného krycího nátěru omítek za barevné provedení v odstínu středně sytém</t>
  </si>
  <si>
    <t>-747604290</t>
  </si>
  <si>
    <t>"šedá-rámečky a šedé plochy dle pohledů"</t>
  </si>
  <si>
    <t>"SO 01 B sever"</t>
  </si>
  <si>
    <t>13*(1,84+2,05)*2*0,15</t>
  </si>
  <si>
    <t>7*(1,4+1,75)*2*0,15</t>
  </si>
  <si>
    <t>(1+2*2,1)*0,15</t>
  </si>
  <si>
    <t>(2,78+1,9)*2*0,15*2</t>
  </si>
  <si>
    <t>(2,78+2,05)*2*0,15*1</t>
  </si>
  <si>
    <t>(1,7+2,05)*2*0,15*2</t>
  </si>
  <si>
    <t>(1,7+2,1)*2*0,15*4</t>
  </si>
  <si>
    <t>(1,5+1,75)*2*0,15*2</t>
  </si>
  <si>
    <t>3*3,32*6,715</t>
  </si>
  <si>
    <t>3*3,32*1,72</t>
  </si>
  <si>
    <t>4,8*0,6</t>
  </si>
  <si>
    <t>(2+2,1)*2*0,15</t>
  </si>
  <si>
    <t>"SO 01 A západ"</t>
  </si>
  <si>
    <t>(1,8+1,9)*2*0,15*1</t>
  </si>
  <si>
    <t>(2,3+1,9)*2*0,15*2</t>
  </si>
  <si>
    <t>(0,8+1,2)*2*0,15*1</t>
  </si>
  <si>
    <t>3*3*1,3</t>
  </si>
  <si>
    <t>"SO 01 A jih"</t>
  </si>
  <si>
    <t>"nízká částů</t>
  </si>
  <si>
    <t>(2,3+1,75)*2*0,15*1</t>
  </si>
  <si>
    <t>2*2*0,15+1,7*0,7</t>
  </si>
  <si>
    <t>(1,7+2,5)*2*0,15*3</t>
  </si>
  <si>
    <t>(1,3+2,2)*2*0,15*2</t>
  </si>
  <si>
    <t>(1,3+1,75)*2*0,15*3</t>
  </si>
  <si>
    <t>1,8*1,1</t>
  </si>
  <si>
    <t>4,5*2,2*3</t>
  </si>
  <si>
    <t>4,5*2,2+1,5*1</t>
  </si>
  <si>
    <t>"SO 01 B"</t>
  </si>
  <si>
    <t>(1,7+1,8)*2*0,15*3</t>
  </si>
  <si>
    <t>(1,4+1,75)*2*0,15*2</t>
  </si>
  <si>
    <t>(1,05+1,75)*2*0,15*2</t>
  </si>
  <si>
    <t>(2+1,75)*2*0,15*2</t>
  </si>
  <si>
    <t>3,6*2,1+3,2*1,8</t>
  </si>
  <si>
    <t xml:space="preserve">"SO 01 B  štít"</t>
  </si>
  <si>
    <t>(1,84+2)*2*0,15*4</t>
  </si>
  <si>
    <t>460</t>
  </si>
  <si>
    <t>783933161</t>
  </si>
  <si>
    <t>Penetrační epoxidový nátěr pórovitých betonových podlah</t>
  </si>
  <si>
    <t>-1556750427</t>
  </si>
  <si>
    <t>461</t>
  </si>
  <si>
    <t>783937161</t>
  </si>
  <si>
    <t>Krycí dvojnásobný epoxidový vodou ředitelný nátěr betonové podlahy</t>
  </si>
  <si>
    <t>-1000408251</t>
  </si>
  <si>
    <t>Poznámka k položce:_x000d_
dle knihy specifikací AR261.1003</t>
  </si>
  <si>
    <t xml:space="preserve">"PN01"  4,1*1,1</t>
  </si>
  <si>
    <t xml:space="preserve">"sokl - vytažení na stěnu"   10,1*0,1*1,1</t>
  </si>
  <si>
    <t>784</t>
  </si>
  <si>
    <t>Dokončovací práce - malby a tapety</t>
  </si>
  <si>
    <t>462</t>
  </si>
  <si>
    <t>784181101</t>
  </si>
  <si>
    <t>Základní akrylátová jednonásobná bezbarvá penetrace podkladu v místnostech v do 3,80 m</t>
  </si>
  <si>
    <t>283320428</t>
  </si>
  <si>
    <t>463</t>
  </si>
  <si>
    <t>784211101</t>
  </si>
  <si>
    <t>Dvojnásobné bílé malby ze směsí za mokra výborně oděruvzdorných v místnostech v do 3,80 m</t>
  </si>
  <si>
    <t>529340001</t>
  </si>
  <si>
    <t>Poznámka k položce:_x000d_
dle knihy specifikací AR 271.1001</t>
  </si>
  <si>
    <t xml:space="preserve">"STN01"  502,9*1,1</t>
  </si>
  <si>
    <t xml:space="preserve">"STN02"  862,2*1,1</t>
  </si>
  <si>
    <t xml:space="preserve">"WN01"  (3564,3+3,1)*1,1</t>
  </si>
  <si>
    <t xml:space="preserve">"WN02"  248,7*1,1</t>
  </si>
  <si>
    <t xml:space="preserve">"WN03"  457,2*1,1</t>
  </si>
  <si>
    <t>464</t>
  </si>
  <si>
    <t>784211165</t>
  </si>
  <si>
    <t>Příplatek k cenám 2x maleb ze směsí za mokra oděruvzdorných za barevnou malbu v sytém odstínu</t>
  </si>
  <si>
    <t>-2060499412</t>
  </si>
  <si>
    <t xml:space="preserve">"šedá WN02"  248,7*1,1</t>
  </si>
  <si>
    <t>OST</t>
  </si>
  <si>
    <t>Ostatní</t>
  </si>
  <si>
    <t>465</t>
  </si>
  <si>
    <t>001</t>
  </si>
  <si>
    <t>Kompl. dod. + mtž. osobní výtah dle knihy specifikací AR120.001</t>
  </si>
  <si>
    <t>-744058917</t>
  </si>
  <si>
    <t>Poznámka k položce:_x000d_
Osobní výtah, lanový, bez strojovny, nosnost 630 kg, počet osob 8, rychlost 1,0 m/s, vnitřní rozměr šachty 1620/1910 mm, kabina průchozí, rozměr kabiny 1100/1400/2300 mm, centrální posuvné dveře 900/2000 mm</t>
  </si>
  <si>
    <t>466</t>
  </si>
  <si>
    <t>002</t>
  </si>
  <si>
    <t>Kompl. dod. + a mtž. jídelní výtah dle knihy specifikací AR120.0002</t>
  </si>
  <si>
    <t>-1454212216</t>
  </si>
  <si>
    <t>Poznámka k položce:_x000d_
Jídelní výtah s nakládáním v úrovni podlahy, nosnost 100 - 300 kg, strojovna nad vytahem v šachtě, šachta 900/1100 mm, velikost kabiny 800/800/1200 mm, dveře 800/1200 mm, el.přívod 3x2,5, přizemňovací 1x6, 230V/TN-C-S pen 50Hz, jištění 16A</t>
  </si>
  <si>
    <t>467</t>
  </si>
  <si>
    <t>003</t>
  </si>
  <si>
    <t>Kompl. dod. + mtž. šikmá schodišťová plošina</t>
  </si>
  <si>
    <t>1072826201</t>
  </si>
  <si>
    <t>Poznámka k položce:_x000d_
Šikmá schodišťová plošina vhodná pro přepravu osob se sníženou schopnností pohybu a orientace na přímých schodištích, automatické sklápění přepravní desky, pro sklon 0-50, max rozměr přepravní desky 800x900 mm, nosnost plošiny: max. 300kg, pojezdová rychlost 0,06 - 0,15 m/s, pracovní napětí 3x400V/50 Hz, příkon 400W, pro přidělání na stěnu</t>
  </si>
  <si>
    <t>01-003 - Interiér</t>
  </si>
  <si>
    <t xml:space="preserve"> </t>
  </si>
  <si>
    <t>D1 - Interiér I. Etapa</t>
  </si>
  <si>
    <t>D2 - Prvky prvního vybavení - pokoje internát</t>
  </si>
  <si>
    <t>D3 - Prvky prvního vybavení - ostatní</t>
  </si>
  <si>
    <t>D4 - Orientační systém budovy</t>
  </si>
  <si>
    <t>D1</t>
  </si>
  <si>
    <t>Interiér I. Etapa</t>
  </si>
  <si>
    <t>K02</t>
  </si>
  <si>
    <t>kuchyňská linka</t>
  </si>
  <si>
    <t>bm</t>
  </si>
  <si>
    <t>N35</t>
  </si>
  <si>
    <t>rychlovarná konvice</t>
  </si>
  <si>
    <t>N37</t>
  </si>
  <si>
    <t>chladnička</t>
  </si>
  <si>
    <t>N38</t>
  </si>
  <si>
    <t>mikrovlnná trouba</t>
  </si>
  <si>
    <t>N43</t>
  </si>
  <si>
    <t>kuchyňský dřez rohový</t>
  </si>
  <si>
    <t>N41</t>
  </si>
  <si>
    <t>výsuvná digestoř</t>
  </si>
  <si>
    <t>N42</t>
  </si>
  <si>
    <t>sklokeramická varná deska</t>
  </si>
  <si>
    <t>K03</t>
  </si>
  <si>
    <t>N39</t>
  </si>
  <si>
    <t>kuchyňský dřez</t>
  </si>
  <si>
    <t>K04</t>
  </si>
  <si>
    <t>N40</t>
  </si>
  <si>
    <t>N36</t>
  </si>
  <si>
    <t>K10</t>
  </si>
  <si>
    <t>N01</t>
  </si>
  <si>
    <t>Šatní skříňka</t>
  </si>
  <si>
    <t>N02</t>
  </si>
  <si>
    <t>Lavice do šaten</t>
  </si>
  <si>
    <t>N04</t>
  </si>
  <si>
    <t>šatní skříň</t>
  </si>
  <si>
    <t>N05</t>
  </si>
  <si>
    <t>postel</t>
  </si>
  <si>
    <t>N06</t>
  </si>
  <si>
    <t>skříň</t>
  </si>
  <si>
    <t>N08a</t>
  </si>
  <si>
    <t>barový pult - montáž</t>
  </si>
  <si>
    <t>N08b</t>
  </si>
  <si>
    <t>barový pult - demontáž</t>
  </si>
  <si>
    <t>N09a</t>
  </si>
  <si>
    <t>policový regál</t>
  </si>
  <si>
    <t>N09b</t>
  </si>
  <si>
    <t>N09c</t>
  </si>
  <si>
    <t>N09l</t>
  </si>
  <si>
    <t>N11</t>
  </si>
  <si>
    <t>šatní věšák</t>
  </si>
  <si>
    <t>N12</t>
  </si>
  <si>
    <t>N17</t>
  </si>
  <si>
    <t>skříň dvoudveřová</t>
  </si>
  <si>
    <t>N25</t>
  </si>
  <si>
    <t>police nad postel</t>
  </si>
  <si>
    <t>N26</t>
  </si>
  <si>
    <t>police nad stůl psací</t>
  </si>
  <si>
    <t>N33</t>
  </si>
  <si>
    <t>úklidová skříň</t>
  </si>
  <si>
    <t>N34</t>
  </si>
  <si>
    <t>myčka skla</t>
  </si>
  <si>
    <t>N27</t>
  </si>
  <si>
    <t>lavice do společenské místnosti</t>
  </si>
  <si>
    <t>SN01</t>
  </si>
  <si>
    <t>jídelní židle internát</t>
  </si>
  <si>
    <t>SN02</t>
  </si>
  <si>
    <t>kancelářská židle do pokojů</t>
  </si>
  <si>
    <t>SN03</t>
  </si>
  <si>
    <t>kancelářská židle</t>
  </si>
  <si>
    <t>SN04</t>
  </si>
  <si>
    <t>SN05</t>
  </si>
  <si>
    <t>jídelní židle restaurace</t>
  </si>
  <si>
    <t>SN09</t>
  </si>
  <si>
    <t>židle konzultační</t>
  </si>
  <si>
    <t>SN10</t>
  </si>
  <si>
    <t>jídelní židle jídelna</t>
  </si>
  <si>
    <t>ST01</t>
  </si>
  <si>
    <t>jídelní stůl</t>
  </si>
  <si>
    <t>ST04</t>
  </si>
  <si>
    <t>pracovní stůl</t>
  </si>
  <si>
    <t>ST05</t>
  </si>
  <si>
    <t>ST06</t>
  </si>
  <si>
    <t>ST07</t>
  </si>
  <si>
    <t>ST08</t>
  </si>
  <si>
    <t>ST09</t>
  </si>
  <si>
    <t>ST10</t>
  </si>
  <si>
    <t>stůl</t>
  </si>
  <si>
    <t>ST12</t>
  </si>
  <si>
    <t>konferenční stůl</t>
  </si>
  <si>
    <t>D2</t>
  </si>
  <si>
    <t>Prvky prvního vybavení - pokoje internát</t>
  </si>
  <si>
    <t>koš odpadkový</t>
  </si>
  <si>
    <t>02</t>
  </si>
  <si>
    <t>toaletní kartáč</t>
  </si>
  <si>
    <t>03</t>
  </si>
  <si>
    <t>držák toaletního papíru</t>
  </si>
  <si>
    <t>04</t>
  </si>
  <si>
    <t>háček na ručník na ruce</t>
  </si>
  <si>
    <t>05</t>
  </si>
  <si>
    <t>dvojháček na osušky</t>
  </si>
  <si>
    <t>06</t>
  </si>
  <si>
    <t>zrcadlo</t>
  </si>
  <si>
    <t>07</t>
  </si>
  <si>
    <t>police nad umyvadlo</t>
  </si>
  <si>
    <t>zásobník na mýdlo</t>
  </si>
  <si>
    <t>D3</t>
  </si>
  <si>
    <t>Prvky prvního vybavení - ostatní</t>
  </si>
  <si>
    <t>D4</t>
  </si>
  <si>
    <t>Orientační systém budovy</t>
  </si>
  <si>
    <t>OS01</t>
  </si>
  <si>
    <t>označení místnosti</t>
  </si>
  <si>
    <t>OS02</t>
  </si>
  <si>
    <t>piktogramy wc</t>
  </si>
  <si>
    <t>OS03</t>
  </si>
  <si>
    <t>označení kanceláře</t>
  </si>
  <si>
    <t>OS04</t>
  </si>
  <si>
    <t>označení podlaží</t>
  </si>
  <si>
    <t>OS05</t>
  </si>
  <si>
    <t>značení dveří</t>
  </si>
  <si>
    <t>01-004 - Zdravotní technika</t>
  </si>
  <si>
    <t>Úroveň 3:</t>
  </si>
  <si>
    <t>01-004a - Vnitřní kanalizace</t>
  </si>
  <si>
    <t>1 - Zemní práce</t>
  </si>
  <si>
    <t>721 - Vnitřní kanalizace</t>
  </si>
  <si>
    <t>725 - Zařizovací předměty</t>
  </si>
  <si>
    <t>726 - Předstěnové systémy</t>
  </si>
  <si>
    <t>M23 - Montáže potrubí</t>
  </si>
  <si>
    <t>132201212R00</t>
  </si>
  <si>
    <t>Hloubení rýh šířky přes 60 do 200 cm do 1000 m3, v hornině 3, hloubení strojně</t>
  </si>
  <si>
    <t>RTS 22/ I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</si>
  <si>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</si>
  <si>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132201119R00</t>
  </si>
  <si>
    <t>Hloubení rýh šířky do 60 cm příplatek za lepivost, v hornině 3,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</si>
  <si>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</si>
  <si>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>161101101R00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</si>
  <si>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</si>
  <si>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</si>
  <si>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162201102R00</t>
  </si>
  <si>
    <t xml:space="preserve">Vodorovné přemístění výkopku z horniny 1 až 4, na vzdálenost přes 20  do 50 m</t>
  </si>
  <si>
    <t>Poznámka k položce:_x000d_
po suchu, bez naložení výkopku, avšak se složením bez rozhrnutí, zpáteční cesta vozidla.</t>
  </si>
  <si>
    <t>162701105R00</t>
  </si>
  <si>
    <t xml:space="preserve">Vodorovné přemístění výkopku z horniny 1 až 4, na vzdálenost přes 9 000  do 10 000 m</t>
  </si>
  <si>
    <t>167101101R00</t>
  </si>
  <si>
    <t xml:space="preserve"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</si>
  <si>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</si>
  <si>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</si>
  <si>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199000005R00</t>
  </si>
  <si>
    <t>Poplatky za skládku zeminy 1- 4, skupina 17 05 04 z Katalogu odpadů</t>
  </si>
  <si>
    <t>175101101R00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</si>
  <si>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</si>
  <si>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</t>
  </si>
  <si>
    <t>58337306R</t>
  </si>
  <si>
    <t>štěrkopísek frakce 0,0 až 8,0 mm; třída B</t>
  </si>
  <si>
    <t>174101101R00</t>
  </si>
  <si>
    <t>Zásyp sypaninou se zhutněním jam, šachet, rýh nebo kolem objektů v těchto vykopávkách</t>
  </si>
  <si>
    <t>Poznámka k položce:_x000d_
z jakékoliv horniny s uložením výkopku po vrstvách,</t>
  </si>
  <si>
    <t>998011001R00</t>
  </si>
  <si>
    <t>Přesun hmot pro budovy s nosnou konstrukcí zděnou výšky do 6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</si>
  <si>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29,16000</t>
  </si>
  <si>
    <t>721</t>
  </si>
  <si>
    <t>721153204R00</t>
  </si>
  <si>
    <t>Potrubí PE připojovací vnější průměr D 40 mm, tloušťka stěny 3,0 mm, DN 40</t>
  </si>
  <si>
    <t>Poznámka k položce:_x000d_
včetně tvarovek. Bez zednických výpomocí._x000d_
Potrubí včetně tvarovek a elektrospojek. Bez zednických výpomocí._x000d_
 - Kód ZT412.0004 dle knihy specifikací</t>
  </si>
  <si>
    <t>721153205R00</t>
  </si>
  <si>
    <t>Potrubí PE připojovací vnější průměr D 50 mm, tloušťka stěny 3,0 mm, DN 50</t>
  </si>
  <si>
    <t>721176103R00</t>
  </si>
  <si>
    <t>Potrubí HT připojovací vnější průměr D 50 mm, tloušťka stěny 1,8 mm, DN 50</t>
  </si>
  <si>
    <t>Poznámka k položce:_x000d_
včetně tvarovek, objímek. Bez zednických výpomocí._x000d_
Potrubí včetně tvarovek. Bez zednických výpomocí._x000d_
 - Kód ZT412.0003 dle knihy specifikací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</si>
  <si>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</si>
  <si>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</si>
  <si>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</si>
  <si>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</si>
  <si>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721176116R00</t>
  </si>
  <si>
    <t>Potrubí HT odpadní svislé vnější průměr D 125 mm, tloušťka stěny 3,1 mm, DN 125</t>
  </si>
  <si>
    <t>721176108</t>
  </si>
  <si>
    <t>Kondenzátní potrubí, materiál PVC-U, 32x1,8, lepené spoje</t>
  </si>
  <si>
    <t>Indiv</t>
  </si>
  <si>
    <t>Poznámka k položce:_x000d_
Potrubí včetně tvarovek. Bez zednických výpomocí.</t>
  </si>
  <si>
    <t>721176222R00</t>
  </si>
  <si>
    <t>Potrubí KG svodné (ležaté) v zemi vnější průměr D 110 mm, tloušťka stěny 3,2 mm, DN 100</t>
  </si>
  <si>
    <t>Poznámka k položce:_x000d_
včetně tvarovek, objímek. Bez zednických výpomocí._x000d_
Potrubí včetně tvarovek. Bez zednických výpomocí._x000d_
 - Kód ZT412.0001 dle knihy specifikací</t>
  </si>
  <si>
    <t>721176223R00</t>
  </si>
  <si>
    <t>Potrubí KG svodné (ležaté) v zemi vnější průměr D 125 mm, tloušťka stěny 3,2 mm, DN 125</t>
  </si>
  <si>
    <t>721176228</t>
  </si>
  <si>
    <t>Potrubí KG svodné (ležaté) v zemi vnější průměr D 160 mm, tloušťka stěny 4,7 mm, DN 150, včetně tvarovek, objímek. Bez zednických výpomocí.</t>
  </si>
  <si>
    <t>Poznámka k položce:_x000d_
Potrubí včetně tvarovek. Bez zednických výpomocí._x000d_
 - Kód ZT412.0002 dle knihy specifikací</t>
  </si>
  <si>
    <t>721273150RT1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</si>
  <si>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</si>
  <si>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Poznámka k položce:_x000d_
- Kód ZT412.0006, ZT412.0007, ZT412.0008 dle knihy specifikací</t>
  </si>
  <si>
    <t>72127321</t>
  </si>
  <si>
    <t>Mřížka větrací 150x150</t>
  </si>
  <si>
    <t>Poznámka k položce:_x000d_
- Kód ZT412.0009 dle knihy specifikací</t>
  </si>
  <si>
    <t>72127322</t>
  </si>
  <si>
    <t>Mřížka větrací 150x200</t>
  </si>
  <si>
    <t>Poznámka k položce:_x000d_
- Kód ZT412.0010 dle knihy specifikací</t>
  </si>
  <si>
    <t>72127335</t>
  </si>
  <si>
    <t>Montáž větracích mřížek</t>
  </si>
  <si>
    <t>72127323</t>
  </si>
  <si>
    <t>Dvířka revizní plná rozměr 150x200 mm, barva bílá</t>
  </si>
  <si>
    <t>Poznámka k položce:_x000d_
- Kód ZT412.0011 dle knihy specifikací</t>
  </si>
  <si>
    <t>72127324</t>
  </si>
  <si>
    <t>Dvířka revizní plná rozměr 150x300 mm, barva bílá</t>
  </si>
  <si>
    <t>Poznámka k položce:_x000d_
- Kód ZT412.0012 dle knihy specifikací</t>
  </si>
  <si>
    <t>72127325</t>
  </si>
  <si>
    <t>Montáž revizních dvířek</t>
  </si>
  <si>
    <t>725334302</t>
  </si>
  <si>
    <t>Nálevka na úkapy DN 32 s vodorovným odtokem, s vodní zápachovou uzávěrkou a mechanickým zápachovým uzávěrem (kulička)</t>
  </si>
  <si>
    <t>Poznámka k položce:_x000d_
- Kód ZT412.0013 dle knihy specifikací</t>
  </si>
  <si>
    <t>725334303</t>
  </si>
  <si>
    <t>Vtok (výlevka) se závitem 6/4" s fixační objímkou a plastovým sifonem</t>
  </si>
  <si>
    <t>Poznámka k položce:_x000d_
- Kód ZT412.0014 dle knihy specifikací</t>
  </si>
  <si>
    <t>551620262</t>
  </si>
  <si>
    <t>Vodní zápachová uzávěrka DN32 pro odvod kondenzátu, s přídavnou mechanickou zápachovou uzávěrkou (kulička), podomítkové provedení.</t>
  </si>
  <si>
    <t>Poznámka k položce:_x000d_
- Kód ZT412.0015 dle knihy specifikací</t>
  </si>
  <si>
    <t>721211508</t>
  </si>
  <si>
    <t>Nerezová sanitární vpusť DN100, se svislým odtokem, včetně nerezové mřížky</t>
  </si>
  <si>
    <t>Poznámka k položce:_x000d_
- Kód ZT412.0016 dle knihy specifikací</t>
  </si>
  <si>
    <t>592278035</t>
  </si>
  <si>
    <t>Krabicový nerezový odtokový žlab se zápachovou uzávěrou a roštěm s oky 25 × 25 mm, L = 2000 mm</t>
  </si>
  <si>
    <t>Poznámka k položce:_x000d_
- Kód ZT412.0018 dle knihy specifikací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</si>
  <si>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</si>
  <si>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</si>
  <si>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Poznámka k položce:_x000d_
- Kód ZT412.0019 dle knihy specifikací</t>
  </si>
  <si>
    <t>28650021</t>
  </si>
  <si>
    <t>Manžeta těsnicí požárně ochranná, trubní, galvanicky pozinkovaná ocel</t>
  </si>
  <si>
    <t>Poznámka k položce:_x000d_
Třída požární bezpečnosti dle projektu PBŘ</t>
  </si>
  <si>
    <t>998721102R00</t>
  </si>
  <si>
    <t>Přesun hmot pro vnitřní kanalizaci v objektech výšky do 12 m</t>
  </si>
  <si>
    <t>Poznámka k položce:_x000d_
50 m vodorovně, měřeno od těžiště půdorysné plochy skládky do těžiště půdorysné plochy objektu_x000d_
Hmotnosti z položek s pořadovými čísly: : _x000d_
13,14,15,16,17,18,19,20,21,22,23,30,31,33,34,35,36, : _x000d_
Součet: : 1,06310</t>
  </si>
  <si>
    <t>725</t>
  </si>
  <si>
    <t>Zařizovací předměty</t>
  </si>
  <si>
    <t>725023131</t>
  </si>
  <si>
    <t>Kompaktní přečerpávací zařízení určeno k čerpání splašků z toalety až do vzdálenosti 50 metrů, Kompaktní, plně automatické</t>
  </si>
  <si>
    <t>Poznámka k položce:_x000d_
Vybaveno řezacím nožem, který rozmělňuje fekálie, dále vestavěnou zpětnou klapkou, filtrem s aktivním uhlím a pružným výtlačným hrdlem. Připojení se provádí přímo k toaletní míse. Díky filtru s aktivním uhlím je zařízení naprosto bez zápachů._x000d_
Vstupy 1x WC; 1x umyvadlo; 1x sprchový kout_x000d_
 - Kód ZT414.0001 dle knihy specifikací</t>
  </si>
  <si>
    <t>725023158</t>
  </si>
  <si>
    <t>Ponorné kalové čerpadlo s funkcí "víření" a s plovákovým spínačem, včetně příslušenství pro připojení na vnitřní kanalizaci</t>
  </si>
  <si>
    <t>Poznámka k položce:_x000d_
Vhodné pro odčerpávání zatopených prostor, šachet a sklepů. Plovákový spínač, plastové tělo, integrovaná zpětná klapka._x000d_
 - Kód ZT414.0002 dle knihy specifikací</t>
  </si>
  <si>
    <t>725014161R00</t>
  </si>
  <si>
    <t>Klozetové mísy závěsné, bilé, hluboké splachování, zadní, včetně sedátka, šířka 360 mm, hloubka 510 mm, výška 400 mm</t>
  </si>
  <si>
    <t>soubor</t>
  </si>
  <si>
    <t>Poznámka k položce:_x000d_
- Kód ZT415.0001 dle knihy specifikací</t>
  </si>
  <si>
    <t>28696752R</t>
  </si>
  <si>
    <t>tlačítko ovládací plastové; pro ovládání zepředu; ovládací síla do 20,0 N; množství splachování 2; barva Bílá / pochromovaná lesklá / bílá</t>
  </si>
  <si>
    <t>Poznámka k položce:_x000d_
- Kód ZT415.0006 dle knihy specifikací</t>
  </si>
  <si>
    <t>725200010RA0</t>
  </si>
  <si>
    <t>Montáž zařizovacích předmětů klozet</t>
  </si>
  <si>
    <t>Poznámka k položce:_x000d_
0,3 m kanalizačního potrubí, osazení klozetové mísy a samostatné nádržky, montáž ventilu.</t>
  </si>
  <si>
    <t>725017163R00</t>
  </si>
  <si>
    <t>Umyvadlo na šrouby, bílé, šířka 600 mm, hloubka 490 mm</t>
  </si>
  <si>
    <t>Poznámka k položce:_x000d_
- Kód ZT415.0007 dle knihy specifikací</t>
  </si>
  <si>
    <t>725017351R00</t>
  </si>
  <si>
    <t>Umývátko na šrouby, bílé, šířka 400 mm, hloubka 310 mm</t>
  </si>
  <si>
    <t>Poznámka k položce:_x000d_
- Kód ZT415.0008 dle knihy specifikací</t>
  </si>
  <si>
    <t>725860262R00</t>
  </si>
  <si>
    <t>Výpusť umyvadlová s tlakovým uzávěrem, chromovaný kov, včetně dodávky materiálu</t>
  </si>
  <si>
    <t>Poznámka k položce:_x000d_
- Kód ZT415.0009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</si>
  <si>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</si>
  <si>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</si>
  <si>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725200030RA0</t>
  </si>
  <si>
    <t>Montáž zařizovacích předmětů umyvadlo</t>
  </si>
  <si>
    <t>Poznámka k položce:_x000d_
0,5 m kanalizačního potrubí, vyvedení odpadní výpustky, osazení umyvadla, sifonu a baterie.</t>
  </si>
  <si>
    <t>552313581</t>
  </si>
  <si>
    <t>Jednoduchý granitový dřez bez odkládací plochy, s otvorem pro baterii, 510x435 mm,, s bezpečnostním přepadem, barva dle požadavku stavby</t>
  </si>
  <si>
    <t>Poznámka k položce:_x000d_
- Kód ZT415.0012</t>
  </si>
  <si>
    <t>55231360R</t>
  </si>
  <si>
    <t>dřez kuchyňský; jednoduchý; odkap vlevo, vpravo; nerez, lesk; š = 900 mm; hl. 600 mm; 180 mm; obdélníkový; bez otvoru pro baterii</t>
  </si>
  <si>
    <t>Poznámka k položce:_x000d_
- Kód ZT415.0013</t>
  </si>
  <si>
    <t>7258510022</t>
  </si>
  <si>
    <t>Odtoková souprava pro dřez, 3" s přepadem, s 6/4"připojovacím závitem pro kuchyňské dřezy s otvorem</t>
  </si>
  <si>
    <t>Poznámka k položce:_x000d_
s nerezovou mřížkou_x000d_
 - Kód ZT415.0014</t>
  </si>
  <si>
    <t>725851008R00</t>
  </si>
  <si>
    <t xml:space="preserve">Odtoková souprava polypropylénová pro dřezy D 40 mm s připojovacími závity6/4", ,  , včetně dodávky materiálu</t>
  </si>
  <si>
    <t>Poznámka k položce:_x000d_
- Kód ZT415.0015</t>
  </si>
  <si>
    <t>725860202R00</t>
  </si>
  <si>
    <t>Zápachová uzávěrka (sifon) pro zařizovací předměty D 40, 50 mm x 6/4"; pro dřezy; PP; příslušenství stavitelný kulový kloub, včetně dodávky materiálu</t>
  </si>
  <si>
    <t>Poznámka k položce:_x000d_
- Kód ZT415.0018</t>
  </si>
  <si>
    <t>725200070</t>
  </si>
  <si>
    <t>Montáž zařizovacích předmětů - dřez</t>
  </si>
  <si>
    <t>64271105R</t>
  </si>
  <si>
    <t>výlevka závěsná; keramika; bílá; h = 205 mm; h zadní stěny 355 mm; š = 455 mm; hl. 380 mm; mřížka chromová; průměr odpadu 60 mm</t>
  </si>
  <si>
    <t>Poznámka k položce:_x000d_
včetně výpusti_x000d_
 - Kód ZT415.0017</t>
  </si>
  <si>
    <t>725200030</t>
  </si>
  <si>
    <t>Montáž zařizovacích předmětů - výlevka</t>
  </si>
  <si>
    <t>Individ.</t>
  </si>
  <si>
    <t>Poznámka k položce:_x000d_
0,5 m kanalizačního potrubí, vyvedení odpadní výpustky, osazení výlevky, sifonu a baterie.</t>
  </si>
  <si>
    <t>64251268R</t>
  </si>
  <si>
    <t>pisoár diturvit; bílý; přívod vnitřní; v = 535 mm; š = 305 mm; hl. 340 mm; odsávací zařízení; včetně sensoru; včetně sifonu; napájení síť; antivandalový</t>
  </si>
  <si>
    <t>Poznámka k položce:_x000d_
- Kód ZT415.0019</t>
  </si>
  <si>
    <t>64251269</t>
  </si>
  <si>
    <t>Zdroj bezpečného napětí 230/12 V, 50 Hz, určený pro napájení automaticky ovládaných výrobků, až pro 4 zařizovací předměty</t>
  </si>
  <si>
    <t>Poznámka k položce:_x000d_
- Kód ZT416.0006</t>
  </si>
  <si>
    <t>642512612</t>
  </si>
  <si>
    <t>Pisoárová dělící stěna, bílá</t>
  </si>
  <si>
    <t>Poznámka k položce:_x000d_
- Kód ZT416.0005</t>
  </si>
  <si>
    <t>725200020RA0</t>
  </si>
  <si>
    <t>Montáž zařizovacích předmětů pisoár</t>
  </si>
  <si>
    <t>Poznámka k položce:_x000d_
1 m kanalizačního potrubí, vyvedení odpadní výpustky, osazení pisoáru a sifonu, montáž ventilu.</t>
  </si>
  <si>
    <t>552201131</t>
  </si>
  <si>
    <t>Vanička sprchová čtvercová 90x90 cm, bílá; litý mramor umístění v rohu; samonosná</t>
  </si>
  <si>
    <t>Poznámka k položce:_x000d_
včetně sifonu a nožiček pro ustavení_x000d_
 - Kód ZT415.0021</t>
  </si>
  <si>
    <t>725860228</t>
  </si>
  <si>
    <t>Zápachová uzávěrka DN40 s vodorovným odtokem, pro vany sprchových koutů s otvorem d 90mm, s chromovou krytkou. Stavební a montážní zátka v balení + sifonová redukce D40/50</t>
  </si>
  <si>
    <t>Poznámka k položce:_x000d_
- Kód ZT415.0022</t>
  </si>
  <si>
    <t>55231822</t>
  </si>
  <si>
    <t>Podlahový žlab l = 850 mm, s okrajem pro perforovaný rošt a s nastavitelným límcem ke stěně</t>
  </si>
  <si>
    <t>Poznámka k položce:_x000d_
- Kód ZT415.0024</t>
  </si>
  <si>
    <t>55231882</t>
  </si>
  <si>
    <t>Rošt pro liniový podlahový žlab l=850 mm, nerez mat</t>
  </si>
  <si>
    <t>57231922</t>
  </si>
  <si>
    <t>Zástěna sprchového koutu pro čtvercové vaničky 900x900 mm, h. 1900 mm, rám leštěný hliník, výplň sklo bezpečnostní čiré</t>
  </si>
  <si>
    <t>Poznámka k položce:_x000d_
- Kód ZT415.0023</t>
  </si>
  <si>
    <t>57231931</t>
  </si>
  <si>
    <t>Sprchové dveře skládací, 700 mm, h. 1900 mm, vhodné di niky, výplň z bezpečnostního skla, profil chrom</t>
  </si>
  <si>
    <t>Poznámka k položce:_x000d_
- Kód ZT415.0025</t>
  </si>
  <si>
    <t>725200050RA0</t>
  </si>
  <si>
    <t>Montáž zařizovacích předmětů sprcha</t>
  </si>
  <si>
    <t>Poznámka k položce:_x000d_
1 m kanalizačního potrubí, vyvedení odpadní výpustky, osazení sprchové vaničky a boxu, montáž baterie.</t>
  </si>
  <si>
    <t>998725103R00</t>
  </si>
  <si>
    <t>Přesun hmot pro zařizovací předměty v objektech výšky do 24 m</t>
  </si>
  <si>
    <t>Poznámka k položce:_x000d_
vodorovně do 50 m_x000d_
Hmotnosti z položek s pořadovými čísly: : _x000d_
38,39,40,41,43,44,46,48,49,50,51,52,54,55,56,57,58,60,61, : _x000d_
Součet: : 0,75261</t>
  </si>
  <si>
    <t>726</t>
  </si>
  <si>
    <t>Předstěnové systémy</t>
  </si>
  <si>
    <t>286967511</t>
  </si>
  <si>
    <t>Instalační systém pro závěsné WC s odpadním kolenem, pro suchý proces</t>
  </si>
  <si>
    <t>Poznámka k položce:_x000d_
Včetně dodávky a připevnění montážního prvku vč. napojení na kanalizační popř. vodovodní potrubí._x000d_
 - Kód ZT415.0003 dle knihy specifikací</t>
  </si>
  <si>
    <t>286967514</t>
  </si>
  <si>
    <t>Souprava pro předstěnovou montáž - ukotvení do stěny, pro suchý proces</t>
  </si>
  <si>
    <t>Poznámka k položce:_x000d_
- Kód ZT415.0003 dle knihy specifikací</t>
  </si>
  <si>
    <t>725119402R00</t>
  </si>
  <si>
    <t>Doplňky Montáž doplňků zařízení záchodů předstěnový systém do sádrokartonu</t>
  </si>
  <si>
    <t>998726121R00</t>
  </si>
  <si>
    <t>Přesun hmot pro předstěnové systémy v objektech výšky do 6 m</t>
  </si>
  <si>
    <t>Poznámka k položce:_x000d_
vodorovně do 50 m_x000d_
Hmotnosti z položek s pořadovými čísly: : _x000d_
68,69, : _x000d_
Součet: : 0,36316</t>
  </si>
  <si>
    <t>M23</t>
  </si>
  <si>
    <t>Montáže potrubí</t>
  </si>
  <si>
    <t>721371001</t>
  </si>
  <si>
    <t>Připojení zařízení gastra na vnitřní kanalizaci</t>
  </si>
  <si>
    <t>7211761085</t>
  </si>
  <si>
    <t>Zednické výpomoci při instalaci kanalizačního potrubí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</si>
  <si>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19 : 25,00000_x000d_
Odkaz na mn. položky pořadí 18 : 5,00000</t>
  </si>
  <si>
    <t>721290111R00</t>
  </si>
  <si>
    <t>Zkouška těsnosti kanalizace v objektech vodou, DN 125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</si>
  <si>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18 : 5,00000_x000d_
Odkaz na mn. položky pořadí 19 : 25,00000_x000d_
Odkaz na mn. položky pořadí 20 : 30,00000_x000d_
Odkaz na mn. položky pořadí 21 : 13,00000</t>
  </si>
  <si>
    <t>721290112R00</t>
  </si>
  <si>
    <t>Zkouška těsnosti kanalizace v objektech vodou, DN 200</t>
  </si>
  <si>
    <t>Poznámka k položce:_x000d_
Odkaz na mn. položky pořadí 22 : 7,00000</t>
  </si>
  <si>
    <t>01-004b - Vnitřní vodovod</t>
  </si>
  <si>
    <t>8 - Trubní vedení</t>
  </si>
  <si>
    <t>722 - Vnitřní vodovod</t>
  </si>
  <si>
    <t>734 - Armatury</t>
  </si>
  <si>
    <t>901 - Vnitřní vodovod - ostatní</t>
  </si>
  <si>
    <t>M46 - Zemní práce při montážích</t>
  </si>
  <si>
    <t>998011002R00</t>
  </si>
  <si>
    <t>Přesun hmot pro budovy s nosnou konstrukcí zděnou výšky přes 6 do 12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</si>
  <si>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10,50000</t>
  </si>
  <si>
    <t>Trubní vedení</t>
  </si>
  <si>
    <t>722171213R00</t>
  </si>
  <si>
    <t>Potrubí z plastických hmot polyetylenové potrubí PE-HD, D 32 mm, s 3,0 mm, PN 10, svěrné spojky, včetně zednických výpomocí</t>
  </si>
  <si>
    <t>Poznámka k položce:_x000d_
včetně tvarovek, bez zednických výpomocí_x000d_
PE100; SDR11_x000d_
Potrubí včetně tvarovek, rozebiratelných svěrných spojek a zednických výpomocí._x000d_
Včetně pomocného lešení o výšce podlahy do 1900 mm a pro zatížení do 1,5 kPa._x000d_
 - Kód ZT413.0060</t>
  </si>
  <si>
    <t>722171215R00</t>
  </si>
  <si>
    <t>Potrubí z plastických hmot polyetylenové potrubí PE-HD, D 50 mm, s 4,6 mm, PN 10, svěrné spojky, včetně zednických výpomocí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</si>
  <si>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</si>
  <si>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</t>
  </si>
  <si>
    <t>Poznámka k položce:_x000d_
- Kód ZT413.0075</t>
  </si>
  <si>
    <t>3457114705R</t>
  </si>
  <si>
    <t xml:space="preserve"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</t>
  </si>
  <si>
    <t>28653242.AR</t>
  </si>
  <si>
    <t>tmel</t>
  </si>
  <si>
    <t>Poznámka k položce:_x000d_
- Kód ZT413.0076</t>
  </si>
  <si>
    <t>28653322.AR</t>
  </si>
  <si>
    <t>koleno PE 100; 90,0 °; SDR 11,0; D = 32,0 mm; hladké; spoj elektrosvařovaný</t>
  </si>
  <si>
    <t>Poznámka k položce:_x000d_
- Kód ZT413.0060</t>
  </si>
  <si>
    <t>28655344R</t>
  </si>
  <si>
    <t>přechod kov-plast HDPE; SDR 11,0; PN 10; DN 32,0 mm; závit vnitřní 1"; spoj rozebíratelný</t>
  </si>
  <si>
    <t>28655347R</t>
  </si>
  <si>
    <t>přechod kov-plast HDPE; SDR 11,0; PN 10; DN 50,0 mm; závit vnitřní 6/4"; spoj rozebíratelný</t>
  </si>
  <si>
    <t>877162121R00</t>
  </si>
  <si>
    <t>Montáž elektrotvarovek přirážka za 1 spoj elektrotvarovky, vnějšího průměru 32 mm</t>
  </si>
  <si>
    <t>Poznámka k položce:_x000d_
v otevřeném výkopu,</t>
  </si>
  <si>
    <t>877182121R00</t>
  </si>
  <si>
    <t>Montáž elektrotvarovek přirážka za 1 spoj elektrotvarovky, vnějšího průměru 50 mm</t>
  </si>
  <si>
    <t>998276101R00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</si>
  <si>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</si>
  <si>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13,14,15,16,17,18, : _x000d_
Součet: : 0,03293</t>
  </si>
  <si>
    <t>722</t>
  </si>
  <si>
    <t>722172742R00</t>
  </si>
  <si>
    <t>Potrubí z plastických hmot z trub PP-RCT, D 20 mm, s 2,3 mm, S 3,2, polyfúzně svařované, bez zednických výpomocí</t>
  </si>
  <si>
    <t>Poznámka k položce:_x000d_
včetně tvarovek, bez zednických výpomocí_x000d_
Potrubí včetně tvarovek bez zednických výpomocí._x000d_
Včetně pomocného lešení o výšce podlahy do 1900 mm a pro zatížení do 1,5 kPa._x000d_
 - Kód ZT413.0065</t>
  </si>
  <si>
    <t>722172743R00</t>
  </si>
  <si>
    <t>Potrubí z plastických hmot z trub PP-RCT, D 25 mm, s 2,8 mm, S 3,2, polyfúzně svařované, bez zednických výpomocí</t>
  </si>
  <si>
    <t>722172744R00</t>
  </si>
  <si>
    <t>Potrubí z plastických hmot z trub PP-RCT, D 32 mm, s 3,6 mm, S 4, polyfúzně svařované, bez zednických výpomocí</t>
  </si>
  <si>
    <t>722172745R00</t>
  </si>
  <si>
    <t>Potrubí z plastických hmot z trub PP-RCT, D 40 mm, s 4,5 mm, S 4, polyfúzně svařované, bez zednických výpomocí</t>
  </si>
  <si>
    <t>722172746R00</t>
  </si>
  <si>
    <t>Potrubí z plastických hmot z trub PP-RCT, D 50 mm, s 5,6 mm, S 4, polyfúzně svařované, bez zednických výpomocí</t>
  </si>
  <si>
    <t>722172747R00</t>
  </si>
  <si>
    <t>Potrubí z plastických hmot z trub PP-RCT, D 63 mm, s 7,1 mm, S 4, polyfúzně svařované, bez zednických výpomocí</t>
  </si>
  <si>
    <t>733151115R00</t>
  </si>
  <si>
    <t>Potrubí z trubek ocelových vně pozinkovaných pro průmysl spojované lisováním vnější průměr D 28 mm, tl. stěny 1,5 mm</t>
  </si>
  <si>
    <t>Poznámka k položce:_x000d_
včetně tvarovek, bez zednických výpomocí_x000d_
Včetně pomocného lešení o výšce podlahy do 1900 mm a pro zatížení do 1,5 kPa._x000d_
 - Kód ZT413.0070</t>
  </si>
  <si>
    <t>733151116R00</t>
  </si>
  <si>
    <t>Potrubí z trubek ocelových vně pozinkovaných pro průmysl spojované lisováním vnější průměr D 35 mm, tl. stěny 1,5 mm</t>
  </si>
  <si>
    <t>767885008</t>
  </si>
  <si>
    <t>Žlab podpůrný pro potrubí D 40</t>
  </si>
  <si>
    <t>Poznámka k položce:_x000d_
- Kód ZT413.0080</t>
  </si>
  <si>
    <t>767885009</t>
  </si>
  <si>
    <t>Žlab podpůrný pro potrubí D 50</t>
  </si>
  <si>
    <t>767885010</t>
  </si>
  <si>
    <t>Žlab podpůrný pro potrubí D 60</t>
  </si>
  <si>
    <t>767885011</t>
  </si>
  <si>
    <t>Žlab podpůrný pro potrubí D 75</t>
  </si>
  <si>
    <t>283771025R</t>
  </si>
  <si>
    <t xml:space="preserve">pouzdro potrubní tvarovatelné; pěnový polyetylén; vnitřní průměr 20,0 mm; tl. izolace 6,0 mm; provozní teplota  -65 až 90 °C; tepelná vodivost (10°C) 0,0380 W/mK</t>
  </si>
  <si>
    <t>Poznámka k položce:_x000d_
- Kód ZT411.0001</t>
  </si>
  <si>
    <t>283771026R</t>
  </si>
  <si>
    <t xml:space="preserve">pouzdro potrubní tvarovatelné; pěnový polyetylén; vnitřní průměr 20,0 mm; tl. izolace 9,0 mm; provozní teplota  -65 až 90 °C; tepelná vodivost (10°C) 0,0380 W/mK</t>
  </si>
  <si>
    <t>28377108R</t>
  </si>
  <si>
    <t xml:space="preserve">pouzdro potrubní tvarovatelné; pěnový polyetylén; vnitřní průměr 25,0 mm; tl. izolace 9,0 mm; provozní teplota  -65 až 90 °C; tepelná vodivost (10°C) 0,0380 W/mK</t>
  </si>
  <si>
    <t>283771126R</t>
  </si>
  <si>
    <t xml:space="preserve">pouzdro potrubní tvarovatelné; pěnový polyetylén; vnitřní průměr 32,0 mm; tl. izolace 9,0 mm; provozní teplota  -65 až 90 °C; tepelná vodivost (10°C) 0,0380 W/mK</t>
  </si>
  <si>
    <t>283771165R</t>
  </si>
  <si>
    <t xml:space="preserve">pouzdro potrubní tvarovatelné; pěnový polyetylén; vnitřní průměr 50,0 mm; tl. izolace 9,0 mm; provozní teplota  -65 až 90 °C; tepelná vodivost (10°C) 0,0380 W/mK</t>
  </si>
  <si>
    <t>283771185R</t>
  </si>
  <si>
    <t xml:space="preserve">pouzdro potrubní tvarovatelné; pěnový polyetylén; vnitřní průměr 63,0 mm; tl. izolace 9,0 mm; provozní teplota  -65 až 90 °C; tepelná vodivost (10°C) 0,0380 W/mK</t>
  </si>
  <si>
    <t>283771027R</t>
  </si>
  <si>
    <t xml:space="preserve">pouzdro potrubní tvarovatelné; pěnový polyetylén; vnitřní průměr 20,0 mm; tl. izolace 13,0 mm; provozní teplota  -65 až 90 °C; tepelná vodivost (10°C) 0,0380 W/mK</t>
  </si>
  <si>
    <t>283771092R</t>
  </si>
  <si>
    <t xml:space="preserve">pouzdro potrubní tvarovatelné; pěnový polyetylén; vnitřní průměr 25,0 mm; tl. izolace 13,0 mm; provozní teplota  -65 až 90 °C; tepelná vodivost (10°C) 0,0380 W/mK</t>
  </si>
  <si>
    <t>283771127R</t>
  </si>
  <si>
    <t xml:space="preserve">pouzdro potrubní tvarovatelné; pěnový polyetylén; vnitřní průměr 32,0 mm; tl. izolace 13,0 mm; provozní teplota  -65 až 90 °C; tepelná vodivost (10°C) 0,0380 W/mK</t>
  </si>
  <si>
    <t>2837711523R</t>
  </si>
  <si>
    <t xml:space="preserve">pouzdro potrubní tvarovatelné; pěnový polyetylén; vnitřní průměr 40,0 mm; tl. izolace 13,0 mm; provozní teplota  -65 až 90 °C; tepelná vodivost (10°C) 0,0380 W/mK</t>
  </si>
  <si>
    <t>283771166R</t>
  </si>
  <si>
    <t xml:space="preserve">pouzdro potrubní tvarovatelné; pěnový polyetylén; vnitřní průměr 50,0 mm; tl. izolace 13,0 mm; provozní teplota  -65 až 90 °C; tepelná vodivost (10°C) 0,0380 W/mK</t>
  </si>
  <si>
    <t>283771186R</t>
  </si>
  <si>
    <t xml:space="preserve">pouzdro potrubní tvarovatelné; pěnový polyetylén; vnitřní průměr 63,0 mm; tl. izolace 13,0 mm; provozní teplota  -65 až 90 °C; tepelná vodivost (10°C) 0,0380 W/mK</t>
  </si>
  <si>
    <t>28377120R</t>
  </si>
  <si>
    <t xml:space="preserve">pouzdro potrubní tvarovatelné; pěnový polyetylén; vnitřní průměr 76,0 mm; tl. izolace 13,0 mm; provozní teplota  -65 až 90 °C; tepelná vodivost (10°C) 0,0380 W/mK</t>
  </si>
  <si>
    <t>283771028R</t>
  </si>
  <si>
    <t xml:space="preserve">pouzdro potrubní tvarovatelné; pěnový polyetylén; vnitřní průměr 20,0 mm; tl. izolace 20,0 mm; provozní teplota  -65 až 90 °C; tepelná vodivost (10°C) 0,0380 W/mK</t>
  </si>
  <si>
    <t>283771128R</t>
  </si>
  <si>
    <t xml:space="preserve">pouzdro potrubní tvarovatelné; pěnový polyetylén; vnitřní průměr 32,0 mm; tl. izolace 20,0 mm; provozní teplota  -65 až 90 °C; tepelná vodivost (10°C) 0,0380 W/mK</t>
  </si>
  <si>
    <t>2837711524R</t>
  </si>
  <si>
    <t xml:space="preserve">pouzdro potrubní tvarovatelné; pěnový polyetylén; vnitřní průměr 40,0 mm; tl. izolace 20,0 mm; provozní teplota  -65 až 90 °C; tepelná vodivost (10°C) 0,0380 W/mK</t>
  </si>
  <si>
    <t>283771253R</t>
  </si>
  <si>
    <t xml:space="preserve">pouzdro potrubní tvarovatelné; pěnový polyetylén; vnitřní průměr 89,0 mm; tl. izolace 20,0 mm; provozní teplota  -65 až 90 °C; tepelná vodivost (10°C) 0,0380 W/mK</t>
  </si>
  <si>
    <t>283771094R</t>
  </si>
  <si>
    <t xml:space="preserve">pouzdro potrubní tvarovatelné; pěnový polyetylén; vnitřní průměr 25,0 mm; tl. izolace 25,0 mm; provozní teplota  -65 až 90 °C; tepelná vodivost (10°C) 0,0380 W/mK</t>
  </si>
  <si>
    <t>283771168R</t>
  </si>
  <si>
    <t xml:space="preserve">pouzdro potrubní tvarovatelné; pěnový polyetylén; vnitřní průměr 50,0 mm; tl. izolace 25,0 mm; provozní teplota  -65 až 90 °C; tepelná vodivost (10°C) 0,0380 W/mK</t>
  </si>
  <si>
    <t>283771188R</t>
  </si>
  <si>
    <t xml:space="preserve">pouzdro potrubní tvarovatelné; pěnový polyetylén; vnitřní průměr 63,0 mm; tl. izolace 25,0 mm; provozní teplota  -65 až 90 °C; tepelná vodivost (10°C) 0,0380 W/mK</t>
  </si>
  <si>
    <t>283771277R</t>
  </si>
  <si>
    <t xml:space="preserve">pouzdro potrubní tvarovatelné; pěnový polyetylén; vnitřní průměr 108,0 mm; tl. izolace 25,0 mm; provozní teplota  -65 až 90 °C; tepelná vodivost (10°C) 0,0380 W/mK</t>
  </si>
  <si>
    <t>283771285R</t>
  </si>
  <si>
    <t xml:space="preserve">pouzdro potrubní tvarovatelné; pěnový polyetylén; vnitřní průměr 110,0 mm; tl. izolace 25,0 mm; provozní teplota  -65 až 90 °C; tepelná vodivost (10°C) 0,0380 W/mK</t>
  </si>
  <si>
    <t>283771401</t>
  </si>
  <si>
    <t>Pásová izolace potrubí, materiál PE, tl. 15 mm</t>
  </si>
  <si>
    <t>Poznámka k položce:_x000d_
- Kód ZT411.0002</t>
  </si>
  <si>
    <t>722254239</t>
  </si>
  <si>
    <t>Hydrantový systém D19, box s plnými dveřmi, provedení do zdi i na zeď, průměr 19/30, stálotvará hadice</t>
  </si>
  <si>
    <t>Poznámka k položce:_x000d_
- Kód ZT416.0007</t>
  </si>
  <si>
    <t>722254238</t>
  </si>
  <si>
    <t>Hydrantový systém D19, box s plnými dveřmi, provedení na zeď, průměr 19/30, stálotvará hadice</t>
  </si>
  <si>
    <t>Poznámka k položce:_x000d_
- Kód ZT416.0008</t>
  </si>
  <si>
    <t>28650022</t>
  </si>
  <si>
    <t>Těsnění požárně ochranné pomocí výplňového modulu, pro prostup souběžného vedení potrubí</t>
  </si>
  <si>
    <t>998722103R00</t>
  </si>
  <si>
    <t>v objektech výšky do 24 m</t>
  </si>
  <si>
    <t>Poznámka k položce:_x000d_
Hmotnosti z položek s pořadovými čísly: : _x000d_
24,25,26,27,28,29,30,31,36,37,38,39,40,41,42,43,44,45,46,47,48,49,50,51,52,53,54,55,56,57,59,60,61, : _x000d_
Součet: : 1,12700</t>
  </si>
  <si>
    <t>725823111RT1</t>
  </si>
  <si>
    <t>Baterie umyvadlové a dřezové umyvadlová, stojánková, ruční ovládání bez otvírání odpadu, standardní, včetně dodávky materiálu</t>
  </si>
  <si>
    <t>Poznámka k položce:_x000d_
- Kód ZT415.0501</t>
  </si>
  <si>
    <t>551433021R</t>
  </si>
  <si>
    <t xml:space="preserve">Baterie samočinná směšovací použití: umyvadlo;  typ: stojánkový;  materiál: mosaz;  druh: pevný;  spouštění: senzorické;  řízení: manuální;  napájení: baterie;  jmenovitá světlost: 1/2;  délka výtoku = 116 mm;  výška výtoku = 107 mm;  tř. průtoku: Z;  se </t>
  </si>
  <si>
    <t>Poznámka k položce:_x000d_
- Kód ZT415.0505</t>
  </si>
  <si>
    <t>725823114RT1</t>
  </si>
  <si>
    <t>Baterie umyvadlové a dřezové dřezová, stojánková, ruční ovládání bez otvírání odpadu, standardní, včetně dodávky materiálu</t>
  </si>
  <si>
    <t>Poznámka k položce:_x000d_
- Kód ZT415.0520</t>
  </si>
  <si>
    <t>725825114RT1</t>
  </si>
  <si>
    <t>Baterie umyvadlové a dřezové dřezová, nástěnná, ruční ovládání, standardní, včetně dodávky materiálu</t>
  </si>
  <si>
    <t>Poznámka k položce:_x000d_
- Kód ZT415.0525</t>
  </si>
  <si>
    <t>725845111R00</t>
  </si>
  <si>
    <t>Baterie sprchová nástěnná, ruční ovládání bez příslušentsví, standardní, včetně dodávky materiálu</t>
  </si>
  <si>
    <t>Poznámka k položce:_x000d_
- Kód ZT415.0580</t>
  </si>
  <si>
    <t>725845112</t>
  </si>
  <si>
    <t xml:space="preserve">Sprchový komplet, chromový -  s polohovou sprchovou růžici, posuvný držák sprchy délky 600mm, kovovou hadici 150 cm a plastovou mýdlenkou. Průměr tyče 19 mm.</t>
  </si>
  <si>
    <t>Poznámka k položce:_x000d_
- Kód ZT415.0585</t>
  </si>
  <si>
    <t>Poznámka k položce:_x000d_
vodorovně do 50 m_x000d_
Hmotnosti z položek s pořadovými čísly: : _x000d_
63,64,65,66,67,68, : _x000d_
Součet: : 0,06058</t>
  </si>
  <si>
    <t>734</t>
  </si>
  <si>
    <t>Armatury</t>
  </si>
  <si>
    <t>55141103R</t>
  </si>
  <si>
    <t>ventil rohový pro vodovod, sanitu; kulový, rohový; DN 15 mm; pracovní teplota do 90 ° C; médium voda; 1/2" x 3/8"; připojení závitové</t>
  </si>
  <si>
    <t>Poznámka k položce:_x000d_
- Kód ZT413.0090</t>
  </si>
  <si>
    <t>722237120R00</t>
  </si>
  <si>
    <t>Kohout kulový, mosazný, vnitřní-vnitřní závit, DN 10, PN 42, včetně dodávky materiálu</t>
  </si>
  <si>
    <t>Poznámka k položce:_x000d_
- Kód ZT413.0100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</si>
  <si>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</si>
  <si>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</si>
  <si>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</si>
  <si>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</si>
  <si>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</si>
  <si>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</si>
  <si>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</si>
  <si>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</si>
  <si>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722237125R00</t>
  </si>
  <si>
    <t>Kohout kulový, mosazný, vnitřní-vnitřní závit, DN 40, PN 35, včetně dodávky materiálu</t>
  </si>
  <si>
    <t>722237126R00</t>
  </si>
  <si>
    <t>Kohout kulový, mosazný, vnitřní-vnitřní závit, DN 50, PN 35, včetně dodávky materiálu</t>
  </si>
  <si>
    <t>734235131R00</t>
  </si>
  <si>
    <t>Kohout kulový s odvodněním, mosazný, DN 15, PN 42, vnitřní-vnitřní, včetně dodávky materiálu</t>
  </si>
  <si>
    <t>Poznámka k položce:_x000d_
- Kód ZT413.0105</t>
  </si>
  <si>
    <t>734235132R00</t>
  </si>
  <si>
    <t>Kohout kulový s odvodněním, mosazný, DN 20, PN 42, vnitřní-vnitřní, včetně dodávky materiálu</t>
  </si>
  <si>
    <t>734235133R00</t>
  </si>
  <si>
    <t>Kohout kulový s odvodněním, mosazný, DN 25, PN 35, vnitřní-vnitřní, včetně dodávky materiálu</t>
  </si>
  <si>
    <t>734235134R00</t>
  </si>
  <si>
    <t>Kohout kulový s odvodněním, mosazný, DN 32, PN 35, vnitřní-vnitřní, včetně dodávky materiálu</t>
  </si>
  <si>
    <t>734235136R00</t>
  </si>
  <si>
    <t>Kohout kulový s odvodněním, mosazný, DN 50, PN 35, vnitřní-vnitřní, včetně dodávky materiálu</t>
  </si>
  <si>
    <t>722237620R00</t>
  </si>
  <si>
    <t>Ventil zpětný ventil, vnitřní-vnitřní závit, DN 10, PN 16, mosaz</t>
  </si>
  <si>
    <t>Poznámka k položce:_x000d_
- Kód ZT413.0110</t>
  </si>
  <si>
    <t>722237622R00</t>
  </si>
  <si>
    <t>Ventil zpětný ventil, vnitřní-vnitřní závit, DN 20, PN 16, mosaz</t>
  </si>
  <si>
    <t>722237624R00</t>
  </si>
  <si>
    <t>Ventil zpětný ventil, vnitřní-vnitřní závit, DN 32, PN 10, mosaz</t>
  </si>
  <si>
    <t>722237626R00</t>
  </si>
  <si>
    <t>Ventil zpětný ventil, vnitřní-vnitřní závit, DN 50, PN 10, mosaz</t>
  </si>
  <si>
    <t>734295321R00</t>
  </si>
  <si>
    <t>Kohout kulový, napouštěcí a vypouštěcí, mosazný, DN 15, PN 10, včetně dodávky materiálu, Kohout vypouštěcí vodovodní</t>
  </si>
  <si>
    <t>Poznámka k položce:_x000d_
- Kód ZT413.0115</t>
  </si>
  <si>
    <t>734255112R00</t>
  </si>
  <si>
    <t>Ventil pojistný závitový 3,0 bar, mosazný, DN 15, vnitřní-vnitřní závit, včetně dodávky materiálu</t>
  </si>
  <si>
    <t>Poznámka k položce:_x000d_
- Kód ZT413.0120</t>
  </si>
  <si>
    <t>734255121R00</t>
  </si>
  <si>
    <t>Ventil pojistný závitový 2,5 bar, mosazný, DN 20, vnitřní-vnitřní závit, včetně dodávky materiálu</t>
  </si>
  <si>
    <t>734421150R00</t>
  </si>
  <si>
    <t>Tlakoměr deformační 0-10 MPa č. 53312, D 100, včetně dodávky materiálu</t>
  </si>
  <si>
    <t>Poznámka k položce:_x000d_
- Kód ZT413.0125</t>
  </si>
  <si>
    <t>734421171</t>
  </si>
  <si>
    <t>Potrubní oddělovač z červeného bronzu DN25 chránící rozvody pitné vody před kontaminací, do rizikové třídy 4 v souladu s ČSN EN1717</t>
  </si>
  <si>
    <t>Poznámka k položce:_x000d_
kulové ventili z mosazi_x000d_
 - Kód ZT413.0135</t>
  </si>
  <si>
    <t>734255</t>
  </si>
  <si>
    <t>Automatický vyvažovací ventil pro vyvažování cirkulačních průtoků rozvodů teplé vody, Termostatický, DN15</t>
  </si>
  <si>
    <t>Poznámka k položce:_x000d_
Ventil automaticky reguluje teplotu cirkulující vody. Tím je zajištěno rovnoměrné prohřátí celého rozvodu teplé vody. Teplotu cirkulace lze na stupnici ventilu nastavit v rozsahu od 37°C do 65°C._x000d_
 - Kód ZT413.0138</t>
  </si>
  <si>
    <t>734256</t>
  </si>
  <si>
    <t>Automatický vyvažovací ventil pro vyvažování cirkulačních průtoků rozvodů teplé vody, Termostatický, DN20</t>
  </si>
  <si>
    <t>55111446R</t>
  </si>
  <si>
    <t>filtr do potrubí médium voda; pracovní teplota do 120 ° C; těleso mosaz</t>
  </si>
  <si>
    <t>Poznámka k položce:_x000d_
- Kód ZT413.0140</t>
  </si>
  <si>
    <t>998734103R00</t>
  </si>
  <si>
    <t>Přesun hmot pro armatury v objektech výšky do 4 m</t>
  </si>
  <si>
    <t>Poznámka k položce:_x000d_
Hmotnosti z položek s pořadovými čísly: : _x000d_
70,71,72,73,74,75,76,77,78,79,80,81,82,83,84,85,86,87,88,89,90,91,94, : _x000d_
Součet: : 0,11117</t>
  </si>
  <si>
    <t>901</t>
  </si>
  <si>
    <t>Vnitřní vodovod - ostatní</t>
  </si>
  <si>
    <t>42265778</t>
  </si>
  <si>
    <t>Filtr s pláštěm z nerezové oceli 2''. Vybaven manometry a vypouštěcím ventilem.</t>
  </si>
  <si>
    <t>Poznámka k položce:_x000d_
Poréznost síta je volitelná v rozmezí od 25 µm do 810 µm (polyester) nebo od 55 µm do 2000 µm (nerez). Filtr nemá žádnou pohyblivou část, je však doporučena pravidelná kontrola tlakové ztráty a podle místních poměrů nastavený cyklus manuálního čištění. Hodnota průtoku je uváděna při poréznosti čistého síta 120 µm. Konstrukce provedení: Y._x000d_
 - Kód ZT413.0145</t>
  </si>
  <si>
    <t>42265801</t>
  </si>
  <si>
    <t>Nízkotlaká UV výbojka 254 nm se zvýšeným výkonem, nerez nádoba ss 316L</t>
  </si>
  <si>
    <t>Poznámka k položce:_x000d_
Ventil pro vyprázdnění nádoby, měření počtu provozních hodin, životnost lampy max 13 000 hodin v závislosti na provozu, hodnota dávky garantována pro konec životnosti_x000d_
lampy a světelnou propustnost 98 %._x000d_
 - Kód ZT413.0146</t>
  </si>
  <si>
    <t>42265788</t>
  </si>
  <si>
    <t>Filtr s manuálním zpětným proplachem 1'', na studenou vodu, filtrační nádoba z vysoce kvalitního plastu PN 16</t>
  </si>
  <si>
    <t>Poznámka k položce:_x000d_
Mosazná příruba s připojovacím šroubením, postříbřené filtrační síto z nerezové oceli s antibakteriálním účinkem, standardní poréznost síta 0,1 mm, čištění síta zpětným proplachem (odsávací lišty), nepřerušovaná dodávka filtrované vody, keramický odkalovací ventil, odvod vody do otevřeného odpadního systému 1/2" hadicí._x000d_
 - Kód ZT413.0147</t>
  </si>
  <si>
    <t>551100325R</t>
  </si>
  <si>
    <t>koš sací se zpětným ventilem; 2"; závit vnitřní F; PN 10; provozní teplota 30 až 80 °C; mosaz</t>
  </si>
  <si>
    <t>Poznámka k položce:_x000d_
- Kód ZT416.0020</t>
  </si>
  <si>
    <t>722265213R00</t>
  </si>
  <si>
    <t>Vodoměr domovní, závitový, jednovtokový, suchoběžný, DN 20, pro teplotu vody do 30°C, montáž horizontálně i vertikálně, jmenovitý průtok 2,5 m3/hod, PN 16, délka 190 mm</t>
  </si>
  <si>
    <t>Poznámka k položce:_x000d_
- Kód ZT413.0210</t>
  </si>
  <si>
    <t>722265215R00</t>
  </si>
  <si>
    <t>Vodoměr domovní, závitový, jednovtokový, suchoběžný, DN 32, pro teplotu vody do 30°C, montáž horizontálně i vertikálně, jmenovitý průtok 6,0 m3/hod, PN 16, délka 260 mm</t>
  </si>
  <si>
    <t>722265119</t>
  </si>
  <si>
    <t>Vodoměr suchoběžný, pro měření odběru studené vody i teplé vody. DN25, Qn = 6,3m3/h, Možnost osazení M-Bus modulu pro dálkový odečet</t>
  </si>
  <si>
    <t>Poznámka k položce:_x000d_
- Kód ZT413.0220</t>
  </si>
  <si>
    <t>722265121</t>
  </si>
  <si>
    <t>Vodoměr suchoběžný, pro měření odběru studené vody i teplé vody. DN32, Qn = 10,0 m3/h, Možnost osazení M-Bus modulu pro dálkový odečet</t>
  </si>
  <si>
    <t>722265123</t>
  </si>
  <si>
    <t>Vodoměr suchoběžný, pro měření odběru studené vody i teplé vody. DN32, Qn = 16,0 m3/h, Možnost osazení M-Bus modulu pro dálkový odečet</t>
  </si>
  <si>
    <t>722265127</t>
  </si>
  <si>
    <t>Radiový modul s komunikací Wireless M-Bus pro vodoměry</t>
  </si>
  <si>
    <t>Poznámka k položce:_x000d_
- Kód ZT413.0230</t>
  </si>
  <si>
    <t>48466610</t>
  </si>
  <si>
    <t>Expanzní nádoba pro vodovod</t>
  </si>
  <si>
    <t xml:space="preserve">Poznámka k položce:_x000d_
nádrž tlaková vertikální s pryžovým vakem, neprůtočná, bez uzavírací a vypouštěcí armatury; pro soustavy TUV; objem 25  l; uložení: stojatý; přetlak plynu 4,0 bar; prac. tlak do 10 bar; prac. látka plyn; prac. teplota do 70 °C; připojení G 3/4"; barva bílá_x000d_
 - Kód ZT414.0170</t>
  </si>
  <si>
    <t>4846661</t>
  </si>
  <si>
    <t>Průtočná armatura 3/4'', k expanzním nádobám, uzavírací armatura se zajištěním a vypouštěním, dovolený pracovní přetlak 10 barů</t>
  </si>
  <si>
    <t>Poznámka k položce:_x000d_
dovolená pracovní teplota 70 °C; připojení R 3/4" / G 3/4"; je možná kombinace s T-kusem s průchozím rozměrem &gt; Rp 3/4"_x000d_
 - Kód ZT414.0181</t>
  </si>
  <si>
    <t>732421312R00</t>
  </si>
  <si>
    <t>Čerpadla teplovodní oběhová mokroběžná, DN 25, dopravní výška 4 m</t>
  </si>
  <si>
    <t>Poznámka k položce:_x000d_
na pitnou vodu v teplotním rozsahu +2 až + 70°C._x000d_
Dopravní výška čerpadla 6 m_x000d_
Napájení čerpadla 230 VAC_x000d_
Průtok čerpadla 3,5 m3/h_x000d_
Stavební délka 180 mm_x000d_
Světlost čerpadla DN 25_x000d_
Teplota kapaliny 2...70 °C_x000d_
Tlak PN 10_x000d_
Typ připojení čerpadla Vnější závit_x000d_
Velikost připojení čerpadla 6/4"_x000d_
 - Kód ZT414.0150</t>
  </si>
  <si>
    <t>42664089</t>
  </si>
  <si>
    <t>Automatická tlaková stanice, Kompaktní zařízení na zvyšování tlaku dle DIN 1988 a DIN EN 806 pro přímé nebo nepřímé připojení.</t>
  </si>
  <si>
    <t>Poznámka k položce:_x000d_
Skládající se z paralelně zapojených, vertikálních vysokotlakých odstředivých čerpadel ne samonasávacích, z nerezové oceli v suchoběžném provedení, přičemž každé čerpadlo disponuje jedním frekvenčním měničem. Připravené k okamžitému zapojení s pomocí potrubí z nerezové oceli a montáži na základní rám, včetně ovládacího zařízení s potřebným měřicím a nastavovacím vybavením._x000d_
_x000d_
Pro plně automatické zásobování vodou a zvyšování tlaku v obytných, kancelářských a správních budovách, hotelech, nemocnicích, obchodních domech a průmyslových zařízeních._x000d_
_x000d_
Pro dopravu pitné a užitkové vody, chladicí vody, hasicí vody (kromě vody pro hasicí zařízení podle normy DIN 14462 a se schválením místních úřadů odpovědných za protipožární ochranu) nebo jiných užitkových vod, které nejsou vůči materiálu chemicky ani mechanicky agresivní a neobsahují žádné abrazivní částice ani dlouhá vlákna._x000d_
 - Kód ZT414.0200</t>
  </si>
  <si>
    <t>721221301</t>
  </si>
  <si>
    <t>Připojení zařízení gastra na vnitřní vodovod</t>
  </si>
  <si>
    <t>230330092</t>
  </si>
  <si>
    <t>Montáž izolace vodovodního potrubí</t>
  </si>
  <si>
    <t>Poznámka k položce:_x000d_
Odkaz na mn. položky pořadí 36 : 164,00000_x000d_
Odkaz na mn. položky pořadí 37 : 177,00000_x000d_
Odkaz na mn. položky pořadí 38 : 35,00000_x000d_
Odkaz na mn. položky pořadí 39 : 27,00000_x000d_
Odkaz na mn. položky pořadí 40 : 11,00000_x000d_
Odkaz na mn. položky pořadí 41 : 13,00000_x000d_
Odkaz na mn. položky pořadí 42 : 55,00000_x000d_
Odkaz na mn. položky pořadí 43 : 34,00000_x000d_
Odkaz na mn. položky pořadí 44 : 92,00000_x000d_
Odkaz na mn. položky pořadí 45 : 31,00000_x000d_
Odkaz na mn. položky pořadí 46 : 27,00000_x000d_
Odkaz na mn. položky pořadí 47 : 17,50000_x000d_
Odkaz na mn. položky pořadí 48 : 57,00000_x000d_
Odkaz na mn. položky pořadí 49 : 61,00000_x000d_
Odkaz na mn. položky pořadí 50 : 57,00000_x000d_
Odkaz na mn. položky pořadí 51 : 44,00000_x000d_
Odkaz na mn. položky pořadí 52 : 44,00000_x000d_
Odkaz na mn. položky pořadí 53 : 111,40000_x000d_
Odkaz na mn. položky pořadí 54 : 14,00000_x000d_
Odkaz na mn. položky pořadí 55 : 7,00000_x000d_
Odkaz na mn. položky pořadí 56 : 14,00000_x000d_
Odkaz na mn. položky pořadí 57 : 7,00000_x000d_
Odkaz na mn. položky pořadí 58 : 7,00000</t>
  </si>
  <si>
    <t>722290234R00</t>
  </si>
  <si>
    <t>Proplach a dezinfekce vodovodního potrubí do DN 80</t>
  </si>
  <si>
    <t>Poznámka k položce:_x000d_
Včetně dodání desinfekčního prostředku._x000d_
Odkaz na mn. položky pořadí 24 : 469,00000_x000d_
Odkaz na mn. položky pořadí 25 : 179,00000_x000d_
Odkaz na mn. položky pořadí 26 : 175,00000_x000d_
Odkaz na mn. položky pořadí 27 : 74,00000_x000d_
Odkaz na mn. položky pořadí 28 : 52,00000_x000d_
Odkaz na mn. položky pořadí 29 : 37,00000</t>
  </si>
  <si>
    <t>722280106R00</t>
  </si>
  <si>
    <t>Tlakové zkoušky vodovodního potrubí do DN 32</t>
  </si>
  <si>
    <t>Poznámka k položce:_x000d_
Včetně dodávky vody, uzavření a zabezpečení konců potrubí._x000d_
Odkaz na mn. položky pořadí 24 : 469,00000_x000d_
Odkaz na mn. položky pořadí 25 : 179,00000_x000d_
Odkaz na mn. položky pořadí 26 : 175,00000_x000d_
Odkaz na mn. položky pořadí 30 : 23,00000</t>
  </si>
  <si>
    <t>722280107R00</t>
  </si>
  <si>
    <t>Tlakové zkoušky vodovodního potrubí přes DN 32 do DN 40</t>
  </si>
  <si>
    <t>Poznámka k položce:_x000d_
Včetně dodávky vody, uzavření a zabezpečení konců potrubí._x000d_
Odkaz na mn. položky pořadí 27 : 74,00000_x000d_
Odkaz na mn. položky pořadí 31 : 70,00000</t>
  </si>
  <si>
    <t>722280108R00</t>
  </si>
  <si>
    <t>Tlakové zkoušky vodovodního potrubí přes DN 40 do DN 50</t>
  </si>
  <si>
    <t>Poznámka k položce:_x000d_
Včetně dodávky vody, uzavření a zabezpečení konců potrubí._x000d_
Odkaz na mn. položky pořadí 28 : 52,00000</t>
  </si>
  <si>
    <t>722280109R00</t>
  </si>
  <si>
    <t>Tlakové zkoušky vodovodního potrubí přes DN 50 do DN 65</t>
  </si>
  <si>
    <t>Poznámka k položce:_x000d_
Včetně dodávky vody, uzavření a zabezpečení konců potrubí._x000d_
Odkaz na mn. položky pořadí 29 : 37,00000</t>
  </si>
  <si>
    <t>M46</t>
  </si>
  <si>
    <t>Zemní práce při montážích</t>
  </si>
  <si>
    <t>460490012R00</t>
  </si>
  <si>
    <t>Fólie výstražná z PVC, šířka 33 cm</t>
  </si>
  <si>
    <t>Poznámka k položce:_x000d_
Odkaz na mn. položky pořadí 13 : 24,00000_x000d_
Odkaz na mn. položky pořadí 14 : 12,00000</t>
  </si>
  <si>
    <t>899731112R00</t>
  </si>
  <si>
    <t>Signalizační vodič CYY, 2,5 mm2</t>
  </si>
  <si>
    <t>871812112R00</t>
  </si>
  <si>
    <t>Pokládka potrubí pluhem Příplatek za položení signalizačního vodiče</t>
  </si>
  <si>
    <t>Poznámka k položce:_x000d_
Odkaz na mn. položky pořadí 118 : 36,00000</t>
  </si>
  <si>
    <t>01-005 - Ústřední vytápění</t>
  </si>
  <si>
    <t>D1 - 713: Izolace tepelné</t>
  </si>
  <si>
    <t>D2 - 732: Strojovny</t>
  </si>
  <si>
    <t>D3 - 733: Rozvodné potrubí</t>
  </si>
  <si>
    <t>D4 - 734: Armatury</t>
  </si>
  <si>
    <t>D5 - 735: Otopná tělesa</t>
  </si>
  <si>
    <t>D6 - 783: Nátěry</t>
  </si>
  <si>
    <t>D7 - 009: Ostatní konstrukce a práce</t>
  </si>
  <si>
    <t>D8 - 001: Zemní práce</t>
  </si>
  <si>
    <t>D9 - 008: Trubní vedení</t>
  </si>
  <si>
    <t>D10 - 099: Přesun hmot HSV</t>
  </si>
  <si>
    <t>713: Izolace tepelné</t>
  </si>
  <si>
    <t>713400701</t>
  </si>
  <si>
    <t>Termoizolační trubice z pěnového polyethylenu se samolepícím uzávěrem, pro hliníkoplastové potrubí 16x2,2 mm - Kód ÚT517.0001 dle knihy specifikací</t>
  </si>
  <si>
    <t>713400702</t>
  </si>
  <si>
    <t>Termoizolační trubice z pěnového polyethylenu se samolepícím uzávěrem, pro hliníkoplastové potrubí 20x2,8 mm - Kód ÚT517.0001 dle knihy specifikací</t>
  </si>
  <si>
    <t>713400703</t>
  </si>
  <si>
    <t>Termoizolační trubice z pěnového polyethylenu se samolepícím uzávěrem, pro hliníkoplastové potrubí 25x3,5 mm - Kód ÚT517.0001 dle knihy specifikací</t>
  </si>
  <si>
    <t>713463131</t>
  </si>
  <si>
    <t>Montáž izolace tepelné potrubí potrubními pouzdry bez úpravy slepenými 1x tl izolace do 25 mm</t>
  </si>
  <si>
    <t>CS ÚRS 2022/1</t>
  </si>
  <si>
    <t>713400722</t>
  </si>
  <si>
    <t>Termoizolační skruž z minerální vlny s hliníkovou fólií, tl.20 mm, di = 28 mm - Kód ÚT517.0002 dle knihy specifikací</t>
  </si>
  <si>
    <t>713400723</t>
  </si>
  <si>
    <t>Termoizolační skruž z minerální vlny s hliníkovou fólií, tl.20 mm, di = 35 mm - Kód ÚT517.0002 dle knihy specifikací</t>
  </si>
  <si>
    <t>713400724</t>
  </si>
  <si>
    <t>Termoizolační skruž z minerální vlny s hliníkovou fólií, tl.20 mm, di = 60 mm - Kód ÚT517.0002 dle knihy specifikací</t>
  </si>
  <si>
    <t>713400725</t>
  </si>
  <si>
    <t>Termoizolační skruž z minerální vlny s hliníkovou fólií, tl.40 mm, di = 18 mm - Kód ÚT517.0002 dle knihy specifikací</t>
  </si>
  <si>
    <t>713400727</t>
  </si>
  <si>
    <t>Termoizolační skruž z minerální vlny s hliníkovou fólií, tl.40 mm, di = 28 mm - Kód ÚT517.0002 dle knihy specifikací</t>
  </si>
  <si>
    <t>713400728</t>
  </si>
  <si>
    <t>Termoizolační skruž z minerální vlny s hliníkovou fólií, tl.50 mm, di = 35 mm - Kód ÚT517.0002 dle knihy specifikací</t>
  </si>
  <si>
    <t>713400729</t>
  </si>
  <si>
    <t>Termoizolační skruž z minerální vlny s hliníkovou fólií, tl.60 mm, di = 42 mm - Kód ÚT517.0002 dle knihy specifikací</t>
  </si>
  <si>
    <t>713400730</t>
  </si>
  <si>
    <t>Termoizolační skruž z minerální vlny s hliníkovou fólií, tl.40 mm, di = 48 mm - Kód ÚT517.0002 dle knihy specifikací</t>
  </si>
  <si>
    <t>713400731</t>
  </si>
  <si>
    <t>Termoizolační skruž z minerální vlny s hliníkovou fólií, tl.40 mm, di = 60 mm - Kód ÚT517.0002 dle knihy specifikací</t>
  </si>
  <si>
    <t>713400732</t>
  </si>
  <si>
    <t>Termoizolační skruž z minerální vlny s hliníkovou fólií, tl.60 mm, di = 76 mm - Kód ÚT517.0002 dle knihy specifikací</t>
  </si>
  <si>
    <t>713400733</t>
  </si>
  <si>
    <t>Termoizolační skruž z minerální vlny s hliníkovou fólií, tl.50 mm, di = 89 mm - Kód ÚT517.0002 dle knihy specifikací</t>
  </si>
  <si>
    <t>713463211</t>
  </si>
  <si>
    <t>Montáž izolace tepelné potrubí potrubními pouzdry s Al fólií staženými Al páskou 1x D do 50 mm</t>
  </si>
  <si>
    <t>713463211.1</t>
  </si>
  <si>
    <t>Montáž izolace tepelné potrubí potrubními pouzdry s Al fólií staženými Al páskou 1x D přes 50 do 100 mm</t>
  </si>
  <si>
    <t>732: Strojovny</t>
  </si>
  <si>
    <t>732420812</t>
  </si>
  <si>
    <t>Demontáž čerpadla oběhového spirálního DN 40</t>
  </si>
  <si>
    <t>732410701</t>
  </si>
  <si>
    <t>Mokroběžné čerpadlo</t>
  </si>
  <si>
    <t>732410702</t>
  </si>
  <si>
    <t>732429112</t>
  </si>
  <si>
    <t>Montáž čerpadla oběhového spirálního DN 40 do potrubí</t>
  </si>
  <si>
    <t>732429113</t>
  </si>
  <si>
    <t>Montáž čerpadla oběhového spirálního DN 50 do potrubí</t>
  </si>
  <si>
    <t>998732201</t>
  </si>
  <si>
    <t>Přesun hmot procentní pro strojovny v objektech v do 6 m</t>
  </si>
  <si>
    <t>733: Rozvodné potrubí</t>
  </si>
  <si>
    <t>733110800</t>
  </si>
  <si>
    <t>Demontáž potrubí ocelového závitového do DN 50</t>
  </si>
  <si>
    <t>733110801</t>
  </si>
  <si>
    <t>Demontáž potrubí ocelového závitového DN přes 50 do 80</t>
  </si>
  <si>
    <t>733890803</t>
  </si>
  <si>
    <t>Přemístění potrubí demontovaného vodorovně do 100 m v objektech v přes 6 do 24 m</t>
  </si>
  <si>
    <t>733111102</t>
  </si>
  <si>
    <t>Potrubí ocelové závitové bezešvé běžné nízkotlaké DN 10</t>
  </si>
  <si>
    <t>733111104</t>
  </si>
  <si>
    <t>Potrubí ocelové závitové bezešvé běžné nízkotlaké DN 20</t>
  </si>
  <si>
    <t>733111105</t>
  </si>
  <si>
    <t>Potrubí ocelové závitové bezešvé běžné nízkotlaké DN 25</t>
  </si>
  <si>
    <t>733111106</t>
  </si>
  <si>
    <t>Potrubí ocelové závitové bezešvé běžné nízkotlaké DN 32</t>
  </si>
  <si>
    <t>733111107</t>
  </si>
  <si>
    <t>Potrubí ocelové závitové bezešvé běžné nízkotlaké DN 40</t>
  </si>
  <si>
    <t>733111108</t>
  </si>
  <si>
    <t>Potrubí ocelové závitové bezešvé běžné nízkotlaké DN 50</t>
  </si>
  <si>
    <t>733121122</t>
  </si>
  <si>
    <t>Potrubí ocelové hladké bezešvé nízkotlaké spojované svařováním D 76x3,2</t>
  </si>
  <si>
    <t>733121125</t>
  </si>
  <si>
    <t>Potrubí ocelové hladké bezešvé nízkotlaké spojované svařováním D 89x3,6</t>
  </si>
  <si>
    <t>733190107</t>
  </si>
  <si>
    <t>Zkouška těsnosti potrubí ocelové závitové DN do 40</t>
  </si>
  <si>
    <t>733190108</t>
  </si>
  <si>
    <t>Zkouška těsnosti potrubí ocelové závitové DN přes 40 do 50</t>
  </si>
  <si>
    <t>733190225</t>
  </si>
  <si>
    <t>Zkouška těsnosti potrubí ocelové hladké D přes 60,3x2,9 do 89x5,0</t>
  </si>
  <si>
    <t>733310101</t>
  </si>
  <si>
    <t>Vícevrstvé hlíníkoplastové potrubí, s kyslíkovou bariérou, D16x2,2 mm - Kód ÚT513.0001 dle knihy specifikací</t>
  </si>
  <si>
    <t>733310102</t>
  </si>
  <si>
    <t>Vícevrstvé hlíníkoplastové potrubí, s kyslíkovou bariérou, D20x2,8 mm - Kód ÚT513.0001 dle knihy specifikací</t>
  </si>
  <si>
    <t>733310103</t>
  </si>
  <si>
    <t>Vícevrstvé hlíníkoplastové potrubí, s kyslíkovou bariérou, D25x3,5 mm - Kód ÚT513.0001 dle knihy specifikací</t>
  </si>
  <si>
    <t>733393101</t>
  </si>
  <si>
    <t>Montáž potrubí plastové spojované svary polyfuzně do D 16 mm</t>
  </si>
  <si>
    <t>733393102</t>
  </si>
  <si>
    <t>Montáž potrubí plastové spojované svary polyfuzně do D 20 mm</t>
  </si>
  <si>
    <t>733393103</t>
  </si>
  <si>
    <t>Montáž potrubí plastové spojované svary polyfuzně do D 25 mm</t>
  </si>
  <si>
    <t>733391101</t>
  </si>
  <si>
    <t>Zkouška těsnosti potrubí plastové do D 32x3,0</t>
  </si>
  <si>
    <t>733191914</t>
  </si>
  <si>
    <t>Zaslepení potrubí ocelového závitového zavařením a skováním DN 20</t>
  </si>
  <si>
    <t>998733203</t>
  </si>
  <si>
    <t>Přesun hmot procentní pro rozvody potrubí v objektech v přes 12 do 24 m</t>
  </si>
  <si>
    <t>734: Armatury</t>
  </si>
  <si>
    <t>734200800</t>
  </si>
  <si>
    <t>Demontáž termoelektrických pohonů</t>
  </si>
  <si>
    <t>734200801</t>
  </si>
  <si>
    <t>Demontáž termostatických hlavic</t>
  </si>
  <si>
    <t>734209102</t>
  </si>
  <si>
    <t>Montáž armatury závitové s jedním závitem G 3/8</t>
  </si>
  <si>
    <t>734203103</t>
  </si>
  <si>
    <t>Montáž armatury závitové s jedním závitem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</si>
  <si>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</si>
  <si>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</si>
  <si>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</si>
  <si>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</si>
  <si>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</si>
  <si>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5/4</t>
  </si>
  <si>
    <t>734209118</t>
  </si>
  <si>
    <t>Montáž armatury závitové s dvěma závity G 2</t>
  </si>
  <si>
    <t>734109214</t>
  </si>
  <si>
    <t>Montáž armatury přírubové se dvěma přírubami PN 16 DN 50</t>
  </si>
  <si>
    <t>734109215</t>
  </si>
  <si>
    <t>Montáž armatury přírubové se dvěma přírubami PN 16 DN 65</t>
  </si>
  <si>
    <t>734211119</t>
  </si>
  <si>
    <t>Ventil závitový odvzdušňovací G3/8 PN 14 do 120°C automatický</t>
  </si>
  <si>
    <t>734221103</t>
  </si>
  <si>
    <t>Vyvažovací ventil přímý PN 20 do 120°C pro uzavírání, vypouštění a přednastavení s měřícími vsuvkami pro měření tlaku, průtoku a teploty, DN20 - Kód ÚT514.0001 dle knihy specifikací</t>
  </si>
  <si>
    <t>734221104</t>
  </si>
  <si>
    <t>Vyvažovací ventil přímý PN 20 do 120°C pro uzavírání, vypouštění a přednastavení s měřícími vsuvkami pro měření tlaku, průtoku a teploty, DN25 - Kód ÚT514.0001 dle knihy specifikací</t>
  </si>
  <si>
    <t>734221105</t>
  </si>
  <si>
    <t>Vyvažovací ventil přímý PN 20 do 120°C pro uzavírání, vypouštění a přednastavení s měřícími vsuvkami pro měření tlaku, průtoku a teploty, DN32 - Kód ÚT514.0001 dle knihy specifikací</t>
  </si>
  <si>
    <t>734221107</t>
  </si>
  <si>
    <t>Vyvažovací ventil přímý PN 20 do 120°C pro uzavírání, vypouštění a přednastavení s měřícími vsuvkami pro měření tlaku, průtoku a teploty, DN50 - Kód ÚT514.0001 dle knihy specifikací</t>
  </si>
  <si>
    <t>734441102</t>
  </si>
  <si>
    <t>Regulátor tlakové diference PN 20 do 120°C pro uzavírání a přednastavení s měřícími vsuvkami pro měření tlaku, průtoku a teploty, DN20 - Kód ÚT514.0002 dle knihy specifikací</t>
  </si>
  <si>
    <t>734441103</t>
  </si>
  <si>
    <t>Regulátor tlakové diference PN 20 do 120°C pro uzavírání a přednastavení s měřícími vsuvkami pro měření tlaku, průtoku a teploty, DN25 - Kód ÚT514.0002 dle knihy specifikací</t>
  </si>
  <si>
    <t>734221662</t>
  </si>
  <si>
    <t>Termostatická hlavice pro regulaci teploty v místnostech s vestavěným čidlem, s možností omezení nebo zablokování nastavení teploty - Kód ÚT514.0003 dle knihy specifikací</t>
  </si>
  <si>
    <t>734261402</t>
  </si>
  <si>
    <t>Armatura připojovací rohová G1/2x18 PN 10 do 110°C radiátorů typu VK</t>
  </si>
  <si>
    <t>734261716</t>
  </si>
  <si>
    <t>Šroubení regulační radiátorové přímé G 3/8 s vypouštěním</t>
  </si>
  <si>
    <t>734222811</t>
  </si>
  <si>
    <t>Ventil závitový termostatický přímý G 3/8 PN 16 do 110°C s ruční hlavou chromovaný</t>
  </si>
  <si>
    <t>734291123</t>
  </si>
  <si>
    <t>Kohout plnící a vypouštěcí G 1/2 PN 10 do 110°C závitový</t>
  </si>
  <si>
    <t>734291245</t>
  </si>
  <si>
    <t>Filtr závitový přímý G 1 1/4 PN 16 do 130°C s vnitřními závity</t>
  </si>
  <si>
    <t>734163428</t>
  </si>
  <si>
    <t>Filtr přírubový, PN16, DN65, včetně přírub - Kód ÚT514.0004 dle knihy specifikací</t>
  </si>
  <si>
    <t>734292773</t>
  </si>
  <si>
    <t>Kohout kulový přímý G 3/4 PN 42 do 185°C plnoprůtokový s koulí DADO vnitřní závit</t>
  </si>
  <si>
    <t>734292775</t>
  </si>
  <si>
    <t>Kohout kulový přímý G 5/4 PN 42 do 185°C plnoprůtokový s koulí DADO vnitřní závit</t>
  </si>
  <si>
    <t>734292776</t>
  </si>
  <si>
    <t>Kohout kulový přímý G 6/4 PN 42 do 185°C plnoprůtokový s koulí DADO vnitřní závit</t>
  </si>
  <si>
    <t>734292777</t>
  </si>
  <si>
    <t>Kohout kulový přímý G 2 PN 42 do 185°C plnoprůtokový s koulí DADO vnitřní závit</t>
  </si>
  <si>
    <t>734193115</t>
  </si>
  <si>
    <t>Klapka mezipřírubová uzavírací DN 65 PN 16 do 120°C disk tvárná litina</t>
  </si>
  <si>
    <t>734193116</t>
  </si>
  <si>
    <t>Klapka mezipřírubová uzavírací DN 80 PN 16 do 120°C disk tvárná litina</t>
  </si>
  <si>
    <t>734192436</t>
  </si>
  <si>
    <t>Klapka přírubová zpětná, DN65, PN16, do 200°C, včetně přírub</t>
  </si>
  <si>
    <t>734491220</t>
  </si>
  <si>
    <t>Ultrazvukový měřič tepla, jmenovitý průtok 0,10 m3/h - 20,0 m3/h, DN 40, montážní délka 300 mm, PN 25, teplotní rozsah 5 - 130°C, Qp = 10 m3/h, přírubový - Kód ÚT514.0005 dle knihy specifikací</t>
  </si>
  <si>
    <t>734411101</t>
  </si>
  <si>
    <t>Teploměr technický s pevným stonkem a jímkou zadní připojení průměr 63 mm délky 50 mm</t>
  </si>
  <si>
    <t>734421111</t>
  </si>
  <si>
    <t>Tlakoměr s pevným stonkem a zpětnou klapkou tlak 0-16 bar průměr 50 mm zadní připojení</t>
  </si>
  <si>
    <t>734494212</t>
  </si>
  <si>
    <t>Návarek s trubkovým závitem G 3/8</t>
  </si>
  <si>
    <t>734494213</t>
  </si>
  <si>
    <t>Návarek s trubkovým závitem G 1/2</t>
  </si>
  <si>
    <t>998734203</t>
  </si>
  <si>
    <t>Přesun hmot procentní pro armatury v objektech v přes 12 do 24 m</t>
  </si>
  <si>
    <t>D5</t>
  </si>
  <si>
    <t>735: Otopná tělesa</t>
  </si>
  <si>
    <t>735151821</t>
  </si>
  <si>
    <t>Demontáž otopného tělesa panelového dvouřadého délka do 1500 mm</t>
  </si>
  <si>
    <t>735111810</t>
  </si>
  <si>
    <t>Demontáž otopného tělesa litinového článkového</t>
  </si>
  <si>
    <t>735890803</t>
  </si>
  <si>
    <t>Přemístění demontovaného otopného tělesa vodorovně 100 m v objektech výšky přes 12 do 24 m</t>
  </si>
  <si>
    <t>735145101</t>
  </si>
  <si>
    <t>Otopné ocelové deskové těleso ventil kompakt se zabudovaným vnitřním propojovacím rozvodem a ventilem, typ 11 výška/délka 500/400 mm - Kód ÚT515.0001 dle knihy specifikací</t>
  </si>
  <si>
    <t>735145102</t>
  </si>
  <si>
    <t>Otopné ocelové deskové těleso ventil kompakt se zabudovaným vnitřním propojovacím rozvodem a ventilem, typ 11 výška/délka 500/500 mm - Kód ÚT515.0001 dle knihy specifikací</t>
  </si>
  <si>
    <t>735145103</t>
  </si>
  <si>
    <t>Otopné ocelové deskové těleso ventil kompakt se zabudovaným vnitřním propojovacím rozvodem a ventilem, typ 11 výška/délka 500/600 mm - Kód ÚT515.0001 dle knihy specifikací</t>
  </si>
  <si>
    <t>735145104</t>
  </si>
  <si>
    <t>Otopné ocelové deskové těleso ventil kompakt se zabudovaným vnitřním propojovacím rozvodem a ventilem, typ 11 výška/délka 500/700 mm - Kód ÚT515.0001 dle knihy specifikací</t>
  </si>
  <si>
    <t>735145106</t>
  </si>
  <si>
    <t>Otopné ocelové deskové těleso ventil kompakt se zabudovaným vnitřním propojovacím rozvodem a ventilem, typ 11 výška/délka 500/900 mm - Kód ÚT515.0001 dle knihy specifikací</t>
  </si>
  <si>
    <t>735145107</t>
  </si>
  <si>
    <t>Otopné ocelové deskové těleso ventil kompakt se zabudovaným vnitřním propojovacím rozvodem a ventilem, typ 11 výška/délka 500/1000 mm - Kód ÚT515.0001 dle knihy specifikací</t>
  </si>
  <si>
    <t>735145108</t>
  </si>
  <si>
    <t>Otopné ocelové deskové těleso ventil kompakt se zabudovaným vnitřním propojovacím rozvodem a ventilem, typ 11 výška/délka 500/1100 mm - Kód ÚT515.0001 dle knihy specifikací</t>
  </si>
  <si>
    <t>735145109</t>
  </si>
  <si>
    <t>Otopné ocelové deskové těleso ventil kompakt se zabudovaným vnitřním propojovacím rozvodem a ventilem, typ 11 výška/délka 500/1200 mm - Kód ÚT515.0001 dle knihy specifikací</t>
  </si>
  <si>
    <t>735145109.1</t>
  </si>
  <si>
    <t>Otopné ocelové deskové těleso ventil kompakt se zabudovaným vnitřním propojovacím rozvodem a ventilem, typ 11 výška/délka 500/1400 mm - Kód ÚT515.0001 dle knihy specifikací</t>
  </si>
  <si>
    <t>735145205</t>
  </si>
  <si>
    <t>Otopné ocelové deskové těleso ventil kompakt se zabudovaným vnitřním propojovacím rozvodem a ventilem, typ 21 výška/délka 500/800 mm - Kód ÚT515.0001 dle knihy specifikací</t>
  </si>
  <si>
    <t>735145206</t>
  </si>
  <si>
    <t>Otopné ocelové deskové těleso ventil kompakt se zabudovaným vnitřním propojovacím rozvodem a ventilem, typ 21 výška/délka 500/900 mm - Kód ÚT515.0001 dle knihy specifikací</t>
  </si>
  <si>
    <t>735145207</t>
  </si>
  <si>
    <t>Otopné ocelové deskové těleso ventil kompakt se zabudovaným vnitřním propojovacím rozvodem a ventilem, typ 21 výška/délka 500/1000 mm - Kód ÚT515.0001 dle knihy specifikací</t>
  </si>
  <si>
    <t>735145208</t>
  </si>
  <si>
    <t>Otopné ocelové deskové těleso ventil kompakt se zabudovaným vnitřním propojovacím rozvodem a ventilem, typ 21 výška/délka 500/1100 mm - Kód ÚT515.0001 dle knihy specifikací</t>
  </si>
  <si>
    <t>735145210</t>
  </si>
  <si>
    <t>Otopné ocelové deskové těleso ventil kompakt se zabudovaným vnitřním propojovacím rozvodem a ventilem, typ 21 výška/délka 500/1400 mm - Kód ÚT515.0001 dle knihy specifikací</t>
  </si>
  <si>
    <t>735145302</t>
  </si>
  <si>
    <t>Otopné ocelové deskové těleso ventil kompakt se zabudovaným vnitřním propojovacím rozvodem a ventilem, typ 22 výška/délka 500/500 mm - Kód ÚT515.0001 dle knihy specifikací</t>
  </si>
  <si>
    <t>735145303</t>
  </si>
  <si>
    <t>Otopné ocelové deskové těleso ventil kompakt se zabudovaným vnitřním propojovacím rozvodem a ventilem, typ 22 výška/délka 500/600 mm - Kód ÚT515.0001 dle knihy specifikací</t>
  </si>
  <si>
    <t>735145304</t>
  </si>
  <si>
    <t>Otopné ocelové deskové těleso ventil kompakt se zabudovaným vnitřním propojovacím rozvodem a ventilem, typ 22 výška/délka 500/700 mm - Kód ÚT515.0001 dle knihy specifikací</t>
  </si>
  <si>
    <t>735145305</t>
  </si>
  <si>
    <t>Otopné ocelové deskové těleso ventil kompakt se zabudovaným vnitřním propojovacím rozvodem a ventilem, typ 22 výška/délka 500/800 mm - Kód ÚT515.0001 dle knihy specifikací</t>
  </si>
  <si>
    <t>735145306</t>
  </si>
  <si>
    <t>Otopné ocelové deskové těleso ventil kompakt se zabudovaným vnitřním propojovacím rozvodem a ventilem, typ 22 výška/délka 500/900 mm - Kód ÚT515.0001 dle knihy specifikací</t>
  </si>
  <si>
    <t>735145307</t>
  </si>
  <si>
    <t>Otopné ocelové deskové těleso ventil kompakt se zabudovaným vnitřním propojovacím rozvodem a ventilem, typ 22 výška/délka 500/1000 mm - Kód ÚT515.0001 dle knihy specifikací</t>
  </si>
  <si>
    <t>735145308</t>
  </si>
  <si>
    <t>Otopné ocelové deskové těleso ventil kompakt se zabudovaným vnitřním propojovacím rozvodem a ventilem, typ 22 výška/délka 500/1100 mm - Kód ÚT515.0001 dle knihy specifikací</t>
  </si>
  <si>
    <t>735145309</t>
  </si>
  <si>
    <t>Otopné ocelové deskové těleso ventil kompakt se zabudovaným vnitřním propojovacím rozvodem a ventilem, typ 22 výška/délka 500/1200 mm - Kód ÚT515.0001 dle knihy specifikací</t>
  </si>
  <si>
    <t>735145310</t>
  </si>
  <si>
    <t>Otopné ocelové deskové těleso ventil kompakt se zabudovaným vnitřním propojovacím rozvodem a ventilem, typ 22 výška/délka 500/1400 mm - Kód ÚT515.0001 dle knihy specifikací</t>
  </si>
  <si>
    <t>735145124</t>
  </si>
  <si>
    <t>Otopné ocelové deskové těleso klasické s bočním připojením, typ 11 výška/délka 500/500 mm - Kód ÚT515.0002 dle knihy specifikací</t>
  </si>
  <si>
    <t>735145125</t>
  </si>
  <si>
    <t>Otopné ocelové deskové těleso klasické s bočním připojením, typ 21 výška/délka 500/900 mm - Kód ÚT515.0002 dle knihy specifikací</t>
  </si>
  <si>
    <t>735159110</t>
  </si>
  <si>
    <t>Montáž otopných těles panelových jednořadých délky do 1500 mm</t>
  </si>
  <si>
    <t>735159210</t>
  </si>
  <si>
    <t>Montáž otopných těles panelových dvouřadých délky do 1140 mm</t>
  </si>
  <si>
    <t>735159220</t>
  </si>
  <si>
    <t>Montáž otopných těles panelových dvouřadých délky přes 1140 do 1500 mm</t>
  </si>
  <si>
    <t>998735203</t>
  </si>
  <si>
    <t>Přesun hmot procentní pro otopná tělesa v objektech v přes 12 do 24 m</t>
  </si>
  <si>
    <t>D6</t>
  </si>
  <si>
    <t>783: Nátěry</t>
  </si>
  <si>
    <t>783614651</t>
  </si>
  <si>
    <t>Základní antikorozní jednonásobný syntetický potrubí DN do 50 mm</t>
  </si>
  <si>
    <t>783614661</t>
  </si>
  <si>
    <t>Základní antikorozní jednonásobný syntetický potrubí přes DN 50 do DN 100 mm</t>
  </si>
  <si>
    <t>783617601</t>
  </si>
  <si>
    <t>Krycí dvojnásobný syntetický nátěr potrubí DN do 50 mm</t>
  </si>
  <si>
    <t>783617621</t>
  </si>
  <si>
    <t>Krycí dvojnásobný syntetický nátěr potrubí přes DN 50 do DN 100 mm</t>
  </si>
  <si>
    <t>D7</t>
  </si>
  <si>
    <t>009: Ostatní konstrukce a práce</t>
  </si>
  <si>
    <t>783900101</t>
  </si>
  <si>
    <t>Orientační štítky zařízení a šipky na potrubí</t>
  </si>
  <si>
    <t>783900102</t>
  </si>
  <si>
    <t>Vyvážení a zaregulování ventilů</t>
  </si>
  <si>
    <t>hod</t>
  </si>
  <si>
    <t>D8</t>
  </si>
  <si>
    <t>001: Zemní práce</t>
  </si>
  <si>
    <t>132351251</t>
  </si>
  <si>
    <t>Hloubení rýh nezapažených š do 2000 mm v hornině třídy těžitelnosti II skupiny 4 objem do 20 m3 strojně</t>
  </si>
  <si>
    <t>ÚRS 2022/1</t>
  </si>
  <si>
    <t>167151112</t>
  </si>
  <si>
    <t>Nakládání výkopku z hornin třídy těžitelnosti II skupiny 4 a 5 přes 100 m3</t>
  </si>
  <si>
    <t>175111101</t>
  </si>
  <si>
    <t>Obsypání potrubí ručně sypaninou bez prohození, uloženou do 3 m</t>
  </si>
  <si>
    <t>D9</t>
  </si>
  <si>
    <t>008: Trubní vedení</t>
  </si>
  <si>
    <t>451573111</t>
  </si>
  <si>
    <t>Lože ze štěrkopísku pod potrubí v otevřeném výkopu</t>
  </si>
  <si>
    <t>58337302</t>
  </si>
  <si>
    <t>Štěrkopísek frakce 0-16 (obsyp potrubí)</t>
  </si>
  <si>
    <t>34571357</t>
  </si>
  <si>
    <t>Trubka elektroinstalační ohebná dvouplášťová korugovaná (chránička) D 108/125mm, HDPE+LDPE</t>
  </si>
  <si>
    <t>72212646</t>
  </si>
  <si>
    <t>Potrubí z materiálu PE-Xa, SDR 11.08, max. provozní tlak 6 barů, PN 12,5 s uzávěrkou proti difúzi kyslíku, T max = 95°C, včetně potřebných stavebních dílů, přechodů, spojů, výstražné fóie atd. - Kód ÚT513.0002 dle knihy specifikací</t>
  </si>
  <si>
    <t>D10</t>
  </si>
  <si>
    <t>099: Přesun hmot HSV</t>
  </si>
  <si>
    <t>998276101</t>
  </si>
  <si>
    <t>Přesun hmot pro trubní vedení z trub z plastických hmot otevřený výkop</t>
  </si>
  <si>
    <t>01-006 - Vzduchotechnika</t>
  </si>
  <si>
    <t>D1 - Vzduchotechnika - Stavební objekt SO-01A</t>
  </si>
  <si>
    <t xml:space="preserve">    D2 - Zařízení č. A1   Větrání varny a přípraven (1.NP)</t>
  </si>
  <si>
    <t xml:space="preserve">    D3 - Zařízení č. A2   Větrání šatny kuchařů (1.NP)</t>
  </si>
  <si>
    <t xml:space="preserve">    D4 - Zařízení č. A3   Větrání hygienického zázemí (1.NP)</t>
  </si>
  <si>
    <t xml:space="preserve">    D5 - Zařízení č. A4   Větrání hygienických zázemí (2. - 4.NP)</t>
  </si>
  <si>
    <t xml:space="preserve">    D6 - Zařízení č. A5   Příprava pro odsávací digestoř (3.NP)</t>
  </si>
  <si>
    <t xml:space="preserve">    D7 - Zařízení č. A6   Větrání WC (2.NP)</t>
  </si>
  <si>
    <t xml:space="preserve">    D8 - Zařízení č. A7A   Větrání CHÚC (1. - 4.NP)</t>
  </si>
  <si>
    <t xml:space="preserve">    D9 - Zařízení č. A7B   Větrání předsíně před výtahem (1.PP)</t>
  </si>
  <si>
    <t xml:space="preserve">    D10 - Zařízení č. A7C   Větrání evakuačního výtahu (1.PP - 4.NP)</t>
  </si>
  <si>
    <t xml:space="preserve">    D11 - Zařízení č. A8   Větrání skladů (1.PP)</t>
  </si>
  <si>
    <t xml:space="preserve">    D12 - Zařízení č. A9   Větrání botárny (1.PP)</t>
  </si>
  <si>
    <t xml:space="preserve">    D13 - Zařízení č. A10   Větrání výměníkové stanice (1.PP)</t>
  </si>
  <si>
    <t>D14 - Vzduchotechnika - Stavební objekt SO-01B</t>
  </si>
  <si>
    <t xml:space="preserve">    D15 - Zařízení č. B1   Větrání skladů (2.NP a 3.NP)</t>
  </si>
  <si>
    <t xml:space="preserve">    D16 - Zařízení č. B2   Větrání úklidové místnosti (2.NP)</t>
  </si>
  <si>
    <t xml:space="preserve">    D17 - Zařízení č. B3   Větrání hygienického zázemí pokojů (3.NP)</t>
  </si>
  <si>
    <t xml:space="preserve">    D18 - Zařízení č. B4   Příprava pro odsávací digestoře (2.NP a 3.NP)</t>
  </si>
  <si>
    <t xml:space="preserve">    D19 - Zařízení č. B5   Chlazení serveru (3.NP)</t>
  </si>
  <si>
    <t>Vzduchotechnika - Stavební objekt SO-01A</t>
  </si>
  <si>
    <t xml:space="preserve">Zařízení č. A1   Větrání varny a přípraven (1.NP)</t>
  </si>
  <si>
    <t>VZT601.0001</t>
  </si>
  <si>
    <t>Modulární větrací jednotka</t>
  </si>
  <si>
    <t xml:space="preserve">Poznámka k položce:_x000d_
A1.1  Modulární větrací jednotka pro přívod a odtah vzduchu ve venkovním horizontálním podlahovém provedení se systémem ZZT (protiproudý deskový rekuperační výměník s účinností 91%), včetně průžných manžet. Vp=9400 m3/hod, Vo=9400 m3/hod, dpextp=450 Pa, dpexto=450 Pa, Pp=4,91 kW, Ip=7,1 A / 400V, Po=3,76 kW,  Io=5,4 A / 400V, Zima: te=-18°C, tp= +20°C, vodní ohřívač (90/70°C), Qtop =  58,3 kW, celková hmotnost 1141kg, rozměr 1777/1927/3525mm (š/v/d). Akustický výkon do okolí na opláštění Lwa = 71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roofpacku, přetlakového sifonu a směšovacího uzlu. Vč. autorizovaného zprovoznění. Umístění: Střecha obj. C v úrovni 3.NP</t>
  </si>
  <si>
    <t>VZT601.0015</t>
  </si>
  <si>
    <t>Odsávací zákryt celonerezový s vestavěným systémem vstřikového (indukčního vzduchu) vybavený celonerezovým lapačem tuku, včetně osvětlení, o rozměru (4100x2200x500/600mm), odsávané množství 5800 m3/h</t>
  </si>
  <si>
    <t>Poznámka k položce:_x000d_
A1.2</t>
  </si>
  <si>
    <t>VZT601.0015.1</t>
  </si>
  <si>
    <t>Odsávací zákryt celonerezový s vestavěným systémem vstřikového (indukčního vzduchu) vybavený celonerezovým lapačem tuku, včetně osvětlení, o rozměru (1300x1300x500/600mm), odsávané množství 850 m3/h</t>
  </si>
  <si>
    <t>Poznámka k položce:_x000d_
A1.3</t>
  </si>
  <si>
    <t>VZT601.0015.2</t>
  </si>
  <si>
    <t>Odsávací zákryt celonerezový s vestavěným systémem vstřikového (indukčního vzduchu) vybavený celonerezovým lapačem tuku, včetně osvětlení, o rozměru (1300x1300x500/600mm), odsávané množství 600 m3/h</t>
  </si>
  <si>
    <t>Poznámka k položce:_x000d_
A1.4</t>
  </si>
  <si>
    <t>VZT601.0016</t>
  </si>
  <si>
    <t>Odsávací zákryt celonerezový vybavený celonerezovým lapačem tuku, o rozměru (1100x1100x500mm), odsávané množství 600 m3/h</t>
  </si>
  <si>
    <t>Poznámka k položce:_x000d_
A1.5</t>
  </si>
  <si>
    <t>VZT605.0001</t>
  </si>
  <si>
    <t>Tlumič hluku o rozměru 1500x600 - 2000mm vyskládaný z buněk (6x300/500/2000), celkový útlum 43dB</t>
  </si>
  <si>
    <t>Poznámka k položce:_x000d_
A1.6</t>
  </si>
  <si>
    <t>VZT605.0011</t>
  </si>
  <si>
    <t>Sací díl z pozinkovaného plechu se sítem zkosený pod úhlem 45°, 1500x600</t>
  </si>
  <si>
    <t>Poznámka k položce:_x000d_
A1.7</t>
  </si>
  <si>
    <t>VZT605.0012</t>
  </si>
  <si>
    <t>Výfukový díl z pozinkovaného plechu se sítem zkosený pod úhlem 45°, 1500x600</t>
  </si>
  <si>
    <t>Poznámka k položce:_x000d_
A1.8</t>
  </si>
  <si>
    <t>VZT605.0017</t>
  </si>
  <si>
    <t>Přívodní vyústka pro instalaci do čtyřhranného potrubí dvouřadá s regulací průtoku R1 - rozměr 600x100, včetně upínacího rámečku, Vp=200m3/h, hliníková s nastavitelnými lamelami.</t>
  </si>
  <si>
    <t>Poznámka k položce:_x000d_
A1.9</t>
  </si>
  <si>
    <t>VZT605.0017.1</t>
  </si>
  <si>
    <t>Přívodní vyústka pro instalaci do čtyřhranného potrubí dvouřadá s regulací průtoku R1 - rozměr 500x100, včetně upínacího rámečku, Vp=150m3/h, hliníková s nastavitelnými lamelami.</t>
  </si>
  <si>
    <t>Poznámka k položce:_x000d_
A1.10</t>
  </si>
  <si>
    <t>VZT605.0017.2</t>
  </si>
  <si>
    <t>Přívodní vyústka pro instalaci do čtyřhranného potrubí dvouřadá s regulací průtoku R1 - rozměr 300x200, včetně upínacího rámečku, Vp=200m3/h, hliníková s nastavitelnými lamelami.</t>
  </si>
  <si>
    <t>Poznámka k položce:_x000d_
A1.11</t>
  </si>
  <si>
    <t>VZT605.0018</t>
  </si>
  <si>
    <t>Odvodní vyústka pro instalaci do čtyřhranného potrubí jednořadá s regulací průtoku R1 - rozměr 600x100, včetně upínacího rámečku, Vo=200 až 250m3/h, hliníková s nastavitelnými lamelami.</t>
  </si>
  <si>
    <t>Poznámka k položce:_x000d_
A1.13</t>
  </si>
  <si>
    <t>VZT605.0018.1</t>
  </si>
  <si>
    <t>Odvodní vyústka pro instalaci do čtyřhranného potrubí jednořadá s regulací průtoku R1 - rozměr 500x150, včetně upínacího rámečku, Vo=300m3/h, hliníková s nastavitelnými lamelami.</t>
  </si>
  <si>
    <t>Poznámka k položce:_x000d_
A1.14</t>
  </si>
  <si>
    <t>VZT605.0018.2</t>
  </si>
  <si>
    <t>Odvodní vyústka pro instalaci do čtyřhranného potrubí jednořadá s regulací průtoku R1 - rozměr 400x150, včetně upínacího rámečku, Vo=250m3/h, hliníková s nastavitelnými lamelami.</t>
  </si>
  <si>
    <t>Poznámka k položce:_x000d_
A1.15</t>
  </si>
  <si>
    <t>VZT605.0018.3</t>
  </si>
  <si>
    <t>Odvodní vyústka pro instalaci do čtyřhranného potrubí jednořadá s regulací průtoku R1 - rozměr 400x100, včetně upínacího rámečku, Vo=150m3/h, hliníková s nastavitelnými lamelami.</t>
  </si>
  <si>
    <t>Poznámka k položce:_x000d_
A1.16</t>
  </si>
  <si>
    <t>VZT605.0019</t>
  </si>
  <si>
    <t>Textilní přívodní vyúsť kruhová Vp=1875 m3/h, rozměr 315 mm, celková délka 3000mm, jeden konec zaslepen</t>
  </si>
  <si>
    <t>Poznámka k položce:_x000d_
A1.17</t>
  </si>
  <si>
    <t>VZT605.0019.1</t>
  </si>
  <si>
    <t>Textilní přívodní vyúsť kruhová Vp=400 m3/h, rozměr 160 mm, celková délka 2000mm, jeden konec zaslepen</t>
  </si>
  <si>
    <t>Poznámka k položce:_x000d_
A1.18</t>
  </si>
  <si>
    <t>VZT605.0005</t>
  </si>
  <si>
    <t>Ruční regulační klapka do čtyřhranného potrubí, rozměr 630x250, těsná s přírubami</t>
  </si>
  <si>
    <t>Poznámka k položce:_x000d_
A1.19</t>
  </si>
  <si>
    <t>VZT605.0005.1</t>
  </si>
  <si>
    <t>Ruční regulační klapka do čtyřhranného potrubí, rozměr 280x200, těsná s přírubami</t>
  </si>
  <si>
    <t>Poznámka k položce:_x000d_
A1.20</t>
  </si>
  <si>
    <t>VZT605.0005.2</t>
  </si>
  <si>
    <t>Ruční regulační klapka do čtyřhranného potrubí, rozměr 200x200, těsná s přírubami</t>
  </si>
  <si>
    <t>Poznámka k položce:_x000d_
A1.21</t>
  </si>
  <si>
    <t>VZT605.0006</t>
  </si>
  <si>
    <t>Ruční regulační klapka kruhová jednolistá DN315</t>
  </si>
  <si>
    <t>Poznámka k položce:_x000d_
A1.22</t>
  </si>
  <si>
    <t>VZT605.0006.1</t>
  </si>
  <si>
    <t>Ruční regulační klapka kruhová jednolistá DN160</t>
  </si>
  <si>
    <t>Poznámka k položce:_x000d_
A1.23</t>
  </si>
  <si>
    <t>VZT602.0002</t>
  </si>
  <si>
    <t>Čtyřhranné VZT potrubí sk.I z ocelového pozinkovaného plechu, vodotěsné, třída těsnosti B, podle výrobních norem, včetně tvarovek (40%), typizovaných závěsů, pomocného montážního materiálu, kompletní montáže, atd.</t>
  </si>
  <si>
    <t>Poznámka k položce:_x000d_
A1.24</t>
  </si>
  <si>
    <t>VZT602.0004</t>
  </si>
  <si>
    <t xml:space="preserve">Kruhové VZT potrubí  do průměru 560 mm</t>
  </si>
  <si>
    <t xml:space="preserve">Poznámka k položce:_x000d_
A1.25  Kruhové VZT potrubí sk.I z ocelového pozinkovaného plechu, vodotěsné, provedení SPIRO, třída těsnosti B, podle výrobních norem, včetně tvarovek (100%), typizovaných závěsů, pomocného montážního materiálu, kompletní montáže, atd., do průměru 560 mm</t>
  </si>
  <si>
    <t>VZT602.0004.1</t>
  </si>
  <si>
    <t>Kruhové VZT potrubí , do průměru 400 mm</t>
  </si>
  <si>
    <t xml:space="preserve">Poznámka k položce:_x000d_
A1.26  Kruhové VZT potrubí sk.I z ocelového pozinkovaného plechu, vodotěsné, provedení SPIRO, třída těsnosti B, podle výrobních norem, včetně tvarovek (60%), typizovaných závěsů, pomocného montážního materiálu, kompletní montáže, atd., do průměru 400 mm</t>
  </si>
  <si>
    <t>VZT602.0004.2</t>
  </si>
  <si>
    <t>Kruhové VZT potrubí , do průměru 200 mm</t>
  </si>
  <si>
    <t xml:space="preserve">Poznámka k položce:_x000d_
A1.27  Kruhové VZT potrubí sk.I z ocelového pozinkovaného plechu, vodotěsné, provedení SPIRO, třída těsnosti B, podle výrobních norem, včetně tvarovek (60%), typizovaných závěsů, pomocného montážního materiálu, kompletní montáže, atd., do průměru 200 mm</t>
  </si>
  <si>
    <t>VZT602.0006</t>
  </si>
  <si>
    <t>Tepelně-akustická izolace VZT potrubí minerální rohoží s povrchem AL folie, tl. 40 mm</t>
  </si>
  <si>
    <t xml:space="preserve">Poznámka k položce:_x000d_
A1.28  Tepelně-akustická izolace VZT potrubí minerální rohoží s povrchem AL folie, tl. 40 mm, včetně spojovacího a těsnícího materiálu, kompletní montáž</t>
  </si>
  <si>
    <t>VZT602.0007</t>
  </si>
  <si>
    <t>Tepelně-akustická izolace VZT potrubí minerální rohoží s oplechováním z pozinkovaného plechu, tl. 40 mm</t>
  </si>
  <si>
    <t xml:space="preserve">Poznámka k položce:_x000d_
A1.29  Tepelně-akustická izolace VZT potrubí minerální rohoží s oplechováním z pozinkovaného plechu, tl. 40 mm, včetně spojovacího a těsnícího materiálu, kompletní montáž</t>
  </si>
  <si>
    <t>VZT602.0009</t>
  </si>
  <si>
    <t>Požární izolace čtyřhranného VZT potrubí</t>
  </si>
  <si>
    <t xml:space="preserve">Poznámka k položce:_x000d_
A1.30  Požární izolace čtyřhranného VZT potrubí  s oplechováním z pozinkovaného plechu, minimální požární odolnost EI30 (oboustranně o&lt;-&gt;i typ B), tl. 60 mm, včetně spojovacího a těsnícího materiálu, kompletní montáž</t>
  </si>
  <si>
    <t xml:space="preserve">Zařízení č. A2   Větrání šatny kuchařů (1.NP)</t>
  </si>
  <si>
    <t>VZT601.0008</t>
  </si>
  <si>
    <t>Kompaktní větrací jednotka pro přívod a odtah vzduchu</t>
  </si>
  <si>
    <t xml:space="preserve">Poznámka k položce:_x000d_
A2.1  Kompaktní větrací jednotka pro přívod a odtah vzduchu ve vnitřním podstropním provedení se systémem ZZT (protiproudý deskový rekuperační výměník s účinností 85%), včetně průžných manžet. Vp=180 m3/hod, Vo=180 m3/hod, dpextp=150 Pa, dpexto=150 Pa, Pp=0,085 kW, Ip=0,75 A / 230V, Po=0,085 kW,  Io=0,75 A / 230V, Celková hmotnost 62kg, rozměr 755/292/1350mm (š/v/d). Akustický výkon do okolí na opláštění Lwa = 64 db(A). Na přívodu v sestavě filtr F7, deskový rekuperační výměník, přívodní ventilátor s EC motorem. Na odvodu v sestavě filtr M5, deskový rekuperační výměník, odvodní ventilátor s EC motorem. Vč. autonomní regulace. Vč. suchého sifonu s podtlakovým uzávěrem, tlakového spínače. Umístění: Šatna 1.NP</t>
  </si>
  <si>
    <t>VZT601.0014</t>
  </si>
  <si>
    <t>Elektrický ohřívač do kruhového potrubí Ø160 mm s regulací výkonu, Qtop=0,7kW, I=3,0A / 230V, vč. teplotního čidla do potrubí</t>
  </si>
  <si>
    <t>Poznámka k položce:_x000d_
A2.2</t>
  </si>
  <si>
    <t>VZT605.0002</t>
  </si>
  <si>
    <t>Tlumič hluku do kruhového potrubí DN 160 L=600mm vybavený gumovým těsněním, celkový útlum 23dB</t>
  </si>
  <si>
    <t>Poznámka k položce:_x000d_
A2.3</t>
  </si>
  <si>
    <t>VZT605.0003</t>
  </si>
  <si>
    <t>Protidešťová žaluzie včetně sítě a montážního rámu - 200x200 mm, volná průtočná plocha min 0,02m2</t>
  </si>
  <si>
    <t>Poznámka k položce:_x000d_
A2.4</t>
  </si>
  <si>
    <t>VZT605.0015</t>
  </si>
  <si>
    <t>Přívodní vyústka pro instalaci do kruhového potrubí dvouřadá s regulací průtoku R1- rozměr 425x75 mm, Vp=90m3/h, s nastavitelnými lamelami</t>
  </si>
  <si>
    <t>Poznámka k položce:_x000d_
A2.5</t>
  </si>
  <si>
    <t>VZT605.0021</t>
  </si>
  <si>
    <t>Talířový ventil pro odvod vzduchu Ø200, Vo= 180 m3/h, včetně rámečku</t>
  </si>
  <si>
    <t>Poznámka k položce:_x000d_
A2.6</t>
  </si>
  <si>
    <t>VZT602.0002.1</t>
  </si>
  <si>
    <t>Čtyřhranné VZT potrubí</t>
  </si>
  <si>
    <t xml:space="preserve">Poznámka k položce:_x000d_
A2.7  Čtyřhranné VZT potrubí sk.I z ocelového pozinkovaného plechu, vodotěsné, třída těsnosti B, podle výrobních norem, včetně tvarovek (50%), typizovaných závěsů, pomocného montážního materiálu, kompletní montáže, atd.</t>
  </si>
  <si>
    <t>VZT602.0004.3</t>
  </si>
  <si>
    <t>Kruhové VZT potrubí do průměru 200 mm</t>
  </si>
  <si>
    <t xml:space="preserve">Poznámka k položce:_x000d_
A2.9  Kruhové VZT potrubí sk.I z ocelového pozinkovaného plechu, vodotěsné, provedení SPIRO, třída těsnosti B, podle výrobních norem, včetně tvarovek (40%), typizovaných závěsů, pomocného montážního materiálu, kompletní montáže, atd., do průměru 200 mm</t>
  </si>
  <si>
    <t>VZT602.0005</t>
  </si>
  <si>
    <t>Ohebné flexibilní potrubí z lehkého laminátu s útlumem hluku DN 200</t>
  </si>
  <si>
    <t xml:space="preserve">Poznámka k položce:_x000d_
A2.10  Ohebné flexibilní potrubí z lehkého laminátu s útlumem hluku DN 200 (složení: vnitřní perforovaná hadice, izolace ze skelných vláken tloušťky 25mm, vnější obal)</t>
  </si>
  <si>
    <t>VZT602.0006.1</t>
  </si>
  <si>
    <t>Tepelně-akustická izolace VZT potrubí minerální rohoží s povrchem AL folie, tl. 40 mm, včetně spojovacího a těsnícího materiálu, kompletní montáž</t>
  </si>
  <si>
    <t>Poznámka k položce:_x000d_
A2.11</t>
  </si>
  <si>
    <t xml:space="preserve">Zařízení č. A3   Větrání hygienického zázemí (1.NP)</t>
  </si>
  <si>
    <t>VZT601.0012</t>
  </si>
  <si>
    <t>Odvodní diagonální potrubní ventilátor do kruhového potrubí Ø160 mm pro průtok vzduchu Vo=235 m3/h, dpext=170Pa; P=0,06kW, I=0,26 A/230V, hladina akustického výkonu do okolí Lw=47dB(A), včetně pružných manžet</t>
  </si>
  <si>
    <t>Poznámka k položce:_x000d_
A3.1</t>
  </si>
  <si>
    <t>VZT605.0010</t>
  </si>
  <si>
    <t>Zpětná klapka do kruhového potrubí Ø 160 mm</t>
  </si>
  <si>
    <t>Poznámka k položce:_x000d_
A3.2</t>
  </si>
  <si>
    <t>Poznámka k položce:_x000d_
A3.3</t>
  </si>
  <si>
    <t>VZT605.0003.1</t>
  </si>
  <si>
    <t>Protidešťová žaluzie včetně sítě a montážního rámu - 450x200 mm, volná průtočná plocha min 0,05m2</t>
  </si>
  <si>
    <t>Poznámka k položce:_x000d_
A3.4</t>
  </si>
  <si>
    <t>VZT605.0021.1</t>
  </si>
  <si>
    <t>Talířový ventil pro odvod vzduchu Ø100, Vo= 30-55 m3/h, vč. rámečku</t>
  </si>
  <si>
    <t>Poznámka k položce:_x000d_
A3.5</t>
  </si>
  <si>
    <t>VZT605.0024</t>
  </si>
  <si>
    <t>Krycí mřížka na potrubí o rozměru 450x200 mm</t>
  </si>
  <si>
    <t>Poznámka k položce:_x000d_
A3.6</t>
  </si>
  <si>
    <t>VZT605.0007</t>
  </si>
  <si>
    <t>Uzavírací klapka se servopohonem (dodávka Elektro) do čtyřhranného potrubí, rozměr 450x200, těsná s přírubami</t>
  </si>
  <si>
    <t>Poznámka k položce:_x000d_
A3.7</t>
  </si>
  <si>
    <t>VZT605.0006.2</t>
  </si>
  <si>
    <t>Ruční regulační klapka kruhová jednolistá DN140</t>
  </si>
  <si>
    <t>Poznámka k položce:_x000d_
A3.8</t>
  </si>
  <si>
    <t>VZT605.0006.3</t>
  </si>
  <si>
    <t>Ruční regulační klapka kruhová jednolistá DN100</t>
  </si>
  <si>
    <t>Poznámka k položce:_x000d_
A3.9</t>
  </si>
  <si>
    <t xml:space="preserve">Poznámka k položce:_x000d_
A3.10  Čtyřhranné VZT potrubí sk.I z ocelového pozinkovaného plechu, vodotěsné, třída těsnosti B, podle výrobních norem, včetně tvarovek (20%), typizovaných závěsů, pomocného montážního materiálu, kompletní montáže, atd.</t>
  </si>
  <si>
    <t>VZT602.0004.4</t>
  </si>
  <si>
    <t xml:space="preserve">Kruhové VZT potrubí  do průměru 200 mm</t>
  </si>
  <si>
    <t xml:space="preserve">Poznámka k položce:_x000d_
A3.11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</si>
  <si>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VZT602.0004.5</t>
  </si>
  <si>
    <t xml:space="preserve">Kruhové VZT potrubí  do průměru 140 mm</t>
  </si>
  <si>
    <t xml:space="preserve">Poznámka k položce:_x000d_
A3.12  Kruhové VZT potrubí sk.I z ocelového pozinkovaného plechu, vodotěsné, provedení SPIRO, třída těsnosti B, podle výrobních norem, včetně tvarovek (70%), typizovaných závěsů, pomocného montážního materiálu, kompletní montáže, atd., do průměru 140 mm</t>
  </si>
  <si>
    <t>VZT602.0004.6</t>
  </si>
  <si>
    <t xml:space="preserve">Kruhové VZT potrubí  atd., do průměru 100 mm</t>
  </si>
  <si>
    <t xml:space="preserve">Poznámka k položce:_x000d_
A3.14  Kruhové VZT potrubí sk.I z ocelového pozinkovaného plechu, vodotěsné, provedení SPIRO, třída těsnosti B, podle výrobních norem, včetně tvarovek (50%), typizovaných závěsů, pomocného montážního materiálu, kompletní montáže, atd., do průměru 100 mm</t>
  </si>
  <si>
    <t>VZT602.0005.1</t>
  </si>
  <si>
    <t>Ohebné flexibilní potrubí z lehkého laminátu s útlumem hluku DN 100 (složení: vnitřní perforovaná hadice, izolace ze skelných vláken tloušťky 25mm, vnější obal)</t>
  </si>
  <si>
    <t>Poznámka k položce:_x000d_
A3.15</t>
  </si>
  <si>
    <t>Poznámka k položce:_x000d_
A3.16</t>
  </si>
  <si>
    <t>VZT602.0008</t>
  </si>
  <si>
    <t>Požární izolace čtyřhranného VZT potrubí, minimální požární odolnost EI30 (oboustranně o&lt;-&gt;i typ B), tl. 60 mm, včetně spojovacího a těsnícího materiálu, kompletní montáž</t>
  </si>
  <si>
    <t>Poznámka k položce:_x000d_
A3.17</t>
  </si>
  <si>
    <t xml:space="preserve">Zařízení č. A4   Větrání hygienických zázemí (2. - 4.NP)</t>
  </si>
  <si>
    <t>VZT601.0013</t>
  </si>
  <si>
    <t>Odvodní radiální ventilátor do podhledu se zpětnou klapkou pro průtok vzduchu Vo=150 m3/h, dpext=280Pa; P=0,08kW, I=0,38 A/230V, hladina akustického tlaku ve vzdálenosti 3m Lp=47dB(A)</t>
  </si>
  <si>
    <t>Poznámka k položce:_x000d_
A4.1</t>
  </si>
  <si>
    <t>VZT601.0013.1</t>
  </si>
  <si>
    <t>Odvodní radiální ventilátor do podhledu se zpětnou klapkou pro průtok vzduchu Vo=50 m3/h, dpext=200Pa; P=0,05kW, I=0,24 A/230V, hladina akustického tlaku ve vzdálenosti 3m Lp=42dB(A)</t>
  </si>
  <si>
    <t>Poznámka k položce:_x000d_
A4.2</t>
  </si>
  <si>
    <t>VZT605.0014</t>
  </si>
  <si>
    <t>Výfukový díl z pozinkovaného plechu kruhový Ø 200 mm, se sítem, zkosený pod úhlem 45°</t>
  </si>
  <si>
    <t>Poznámka k položce:_x000d_
A4.3</t>
  </si>
  <si>
    <t>VZT605.0014.1</t>
  </si>
  <si>
    <t>Výfukový díl z pozinkovaného plechu kruhový Ø 100 mm, se sítem, zkosený pod úhlem 45°</t>
  </si>
  <si>
    <t>Poznámka k položce:_x000d_
A4.4</t>
  </si>
  <si>
    <t xml:space="preserve">Poznámka k položce:_x000d_
A4.5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</si>
  <si>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 xml:space="preserve">Poznámka k položce:_x000d_
A4.6  Kruhové VZT potrubí sk.I z ocelového pozinkovaného plechu, vodotěsné, provedení SPIRO, třída těsnosti B, podle výrobních norem, včetně tvarovek (80%), typizovaných závěsů, pomocného montážního materiálu, kompletní montáže, atd., do průměru 140 mm</t>
  </si>
  <si>
    <t>VZT602.0004.7</t>
  </si>
  <si>
    <t xml:space="preserve">Kruhové VZT potrubí  do průměru 100 mm</t>
  </si>
  <si>
    <t xml:space="preserve">Poznámka k položce:_x000d_
A4.7  Kruhové VZT potrubí sk.I z ocelového pozinkovaného plechu, vodotěsné, provedení SPIRO, třída těsnosti B, podle výrobních norem, včetně tvarovek (20%), typizovaných závěsů, pomocného montážního materiálu, kompletní montáže, atd., do průměru 100 mm</t>
  </si>
  <si>
    <t>Poznámka k položce:_x000d_
A4.8</t>
  </si>
  <si>
    <t>VZT602.0007.1</t>
  </si>
  <si>
    <t>Tepelně-akustická izolace VZT potrubí minerální rohoží s oplechováním z pozinkovaného plechu, tl. 40 mm, včetně spojovacího a těsnícího materiálu, kompletní montáž</t>
  </si>
  <si>
    <t>Poznámka k položce:_x000d_
A4.9</t>
  </si>
  <si>
    <t>Poznámka k položce:_x000d_
A4.10</t>
  </si>
  <si>
    <t xml:space="preserve">Zařízení č. A5   Příprava pro odsávací digestoř (3.NP)</t>
  </si>
  <si>
    <t>VZT605.0004</t>
  </si>
  <si>
    <t>Protidešťová žaluzie kruhová Ø 250 mm včetně sítě, volná průtočná plocha min 0,031m2</t>
  </si>
  <si>
    <t>Poznámka k položce:_x000d_
A5.1</t>
  </si>
  <si>
    <t>VZT602.0004.8</t>
  </si>
  <si>
    <t xml:space="preserve">Kruhové VZT potrubí  do průměru 280 mm</t>
  </si>
  <si>
    <t xml:space="preserve">Poznámka k položce:_x000d_
A5.2  Kruhové VZT potrubí sk.I z ocelového pozinkovaného plechu, vodotěsné, provedení SPIRO, třída těsnosti B, podle výrobních norem, včetně tvarovek (80%), typizovaných závěsů, pomocného montážního materiálu, kompletní montáže, atd., do průměru 280 mm</t>
  </si>
  <si>
    <t>VZT602.0004.9</t>
  </si>
  <si>
    <t xml:space="preserve">Kruhové VZT potrubí  do průměru 160 mm</t>
  </si>
  <si>
    <t xml:space="preserve">Poznámka k položce:_x000d_
A5.3  Kruhové VZT potrubí sk.I z ocelového pozinkovaného plechu, vodotěsné, provedení SPIRO, třída těsnosti B, podle výrobních norem, včetně tvarovek (30%), typizovaných závěsů, pomocného montážního materiálu, kompletní montáže, atd., do průměru 160 mm</t>
  </si>
  <si>
    <t>Poznámka k položce:_x000d_
A5.4</t>
  </si>
  <si>
    <t xml:space="preserve">Zařízení č. A6   Větrání WC (2.NP)</t>
  </si>
  <si>
    <t>VZT601.0013.2</t>
  </si>
  <si>
    <t>Odvodní radiální ventilátor do podhledu se zpětnou klapkou pro průtok vzduchu Vo=80 m3/h, dpext=150Pa; P=0,05kW, I=0,24 A/230V, hladina akustického tlaku ve vzdálenosti 3m Lp=42dB(A)</t>
  </si>
  <si>
    <t>Poznámka k položce:_x000d_
A6.1</t>
  </si>
  <si>
    <t>VZT605.0004.1</t>
  </si>
  <si>
    <t>Protidešťová žaluzie kruhová Ø 125 mm včetně sítě, volná průtočná plocha min 0,007m2</t>
  </si>
  <si>
    <t>Poznámka k položce:_x000d_
A6.2</t>
  </si>
  <si>
    <t>VZT602.0003</t>
  </si>
  <si>
    <t>Kruhové VZT potrubído průměru 140 mm</t>
  </si>
  <si>
    <t xml:space="preserve">Poznámka k položce:_x000d_
A6.3  Kruhové VZT potrubí sk.I z ocelového pozinkovaného plechu, provedení SPIRO, třída těsnosti B, podle výrobních norem, včetně tvarovek, typizovaných závěsů, pomocného montážního materiálu, kompletní montáže, atd., do průměru 140 mm</t>
  </si>
  <si>
    <t>VZT602.0003.1</t>
  </si>
  <si>
    <t xml:space="preserve">Poznámka k položce:_x000d_
A6.4  Kruhové VZT potrubí sk.I z ocelového pozinkovaného plechu, provedení SPIRO, třída těsnosti B, podle výrobních norem, včetně tvarovek, typizovaných závěsů, pomocného montážního materiálu, kompletní montáže, atd., do průměru 100 mm</t>
  </si>
  <si>
    <t>Poznámka k položce:_x000d_
A6.5</t>
  </si>
  <si>
    <t xml:space="preserve">Zařízení č. A7A   Větrání CHÚC (1. - 4.NP)</t>
  </si>
  <si>
    <t>VZT601.0009</t>
  </si>
  <si>
    <t>Přívodní radiální ventilátor do čtyřhranného potrubí 1000x500mm pro průtok vzduchu Vp=9200 m3/h, dpext=220Pa; P=2,38kW, I=4,3 A/400V, vč. pružných manžet</t>
  </si>
  <si>
    <t>Poznámka k položce:_x000d_
A7A.1</t>
  </si>
  <si>
    <t>VZT605.0011.1</t>
  </si>
  <si>
    <t>Sací díl z pozinkovaného plechu se sítem zkosený pod úhlem 45°, 1000x500</t>
  </si>
  <si>
    <t>Poznámka k položce:_x000d_
A7A.2</t>
  </si>
  <si>
    <t>VZT605.0003.2</t>
  </si>
  <si>
    <t>Protidešťová žaluzie včetně sítě a montážního rámu se širokými lamelami - 2000x800 mm, volná průtočná plocha min 1,28m2</t>
  </si>
  <si>
    <t>Poznámka k položce:_x000d_
A7A.3</t>
  </si>
  <si>
    <t>VZT605.0025</t>
  </si>
  <si>
    <t>Přívodní vyústka pro instalaci do čtyřhranného potrubí jednořadá - rozměr 1000x500, včetně upínacího rámečku, Vp=4600m3/h, hliníková.</t>
  </si>
  <si>
    <t>Poznámka k položce:_x000d_
A7A.4</t>
  </si>
  <si>
    <t>VZT605.0024.1</t>
  </si>
  <si>
    <t>Krycí mřížka na potrubí o rozměru 2000x800 mm</t>
  </si>
  <si>
    <t>Poznámka k položce:_x000d_
A7A.5</t>
  </si>
  <si>
    <t>VZT605.0007.1</t>
  </si>
  <si>
    <t>Uzavírací klapka se servopohonem (dodávka Elektro) do čtyřhranného potrubí, rozměr 2000x800, těsná s přírubami</t>
  </si>
  <si>
    <t>Poznámka k položce:_x000d_
A7A.6</t>
  </si>
  <si>
    <t>VZT605.0007.2</t>
  </si>
  <si>
    <t>Uzavírací klapka se servopohonem (dodávka Elektro) do čtyřhranného potrubí, rozměr 1000x500, těsná s přírubami</t>
  </si>
  <si>
    <t>Poznámka k položce:_x000d_
A7A.7</t>
  </si>
  <si>
    <t>VZT605.0026</t>
  </si>
  <si>
    <t>Sestavná konstrukce s roznášecími patkami pod VZT zařízení.</t>
  </si>
  <si>
    <t>Poznámka k položce:_x000d_
A7A.8</t>
  </si>
  <si>
    <t>VZT602.0001</t>
  </si>
  <si>
    <t xml:space="preserve">Poznámka k položce:_x000d_
A7A.9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</si>
  <si>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A7A.10</t>
  </si>
  <si>
    <t>Poznámka k položce:_x000d_
A7A.11</t>
  </si>
  <si>
    <t xml:space="preserve">Zařízení č. A7B   Větrání předsíně před výtahem (1.PP)</t>
  </si>
  <si>
    <t>VZT601.0011</t>
  </si>
  <si>
    <t>Přívodní diagonální potrubní ventilátor do kruhového potrubí Ø200 mm pro průtok vzduchu Vo=410 m3/h, dpext=150Pa; P=0,102kW, I=0,5 A/230V, včetně pružných manžet</t>
  </si>
  <si>
    <t>Poznámka k položce:_x000d_
A7B.1</t>
  </si>
  <si>
    <t>VZT605.0011.2</t>
  </si>
  <si>
    <t>Sací díl z pozinkovaného plechu se sítem zkosený pod úhlem 45°, 200x140</t>
  </si>
  <si>
    <t>Poznámka k položce:_x000d_
A7B.2</t>
  </si>
  <si>
    <t>VZT605.0003.3</t>
  </si>
  <si>
    <t>Protidešťová žaluzie včetně sítě a montážního rámu - 400x250 mm, volná průtočná plocha min 0,06m2</t>
  </si>
  <si>
    <t>Poznámka k položce:_x000d_
A7B.3</t>
  </si>
  <si>
    <t>VZT605.0025.1</t>
  </si>
  <si>
    <t>Přívodní vyústka pro instalaci do čtyřhranného potrubí jednořadá - rozměr 300x200, včetně upínacího rámečku, Vp=410m3/h, hliníková.</t>
  </si>
  <si>
    <t>Poznámka k položce:_x000d_
A7B.4</t>
  </si>
  <si>
    <t>VZT605.0024.2</t>
  </si>
  <si>
    <t>Krycí mřížka na potrubí o rozměru 315x200 mm</t>
  </si>
  <si>
    <t>Poznámka k položce:_x000d_
A7B.5</t>
  </si>
  <si>
    <t>VZT605.0007.3</t>
  </si>
  <si>
    <t>Uzavírací klapka se servopohonem (dodávka Elektro) do čtyřhranného potrubí, rozměr 315x200, těsná s přírubami</t>
  </si>
  <si>
    <t>Poznámka k položce:_x000d_
A7B.6</t>
  </si>
  <si>
    <t>VZT605.0008</t>
  </si>
  <si>
    <t>Uzavírací klapka se servopohonem (dodávka Elektro) do kruhového potrubí, Ø 200 mm</t>
  </si>
  <si>
    <t>Poznámka k položce:_x000d_
A7B.7</t>
  </si>
  <si>
    <t xml:space="preserve">Poznámka k položce:_x000d_
A7B.8  Čtyřhranné VZT potrubí sk.I z ocelového pozinkovaného plechu, třída těsnosti B, podle výrobních norem, včetně tvarovek (40%), typizovaných závěsů, pomocného montážního materiálu, kompletní montáže, atd.</t>
  </si>
  <si>
    <t>VZT602.0003.2</t>
  </si>
  <si>
    <t xml:space="preserve">Poznámka k položce:_x000d_
A7B.9  Kruhové VZT potrubí sk.I z ocelového pozinkovaného plechu, provedení SPIRO, třída těsnosti B, podle výrobních norem, včetně tvarovek (30%), typizovaných závěsů, pomocného montážního materiálu, kompletní montáže, atd., do průměru 200 mm</t>
  </si>
  <si>
    <t>VZT602.0010</t>
  </si>
  <si>
    <t>Požární izolace čtyřhranného VZT potrubí, minimální požární odolnost EI30 (zvenku o-&gt;i typ A), tl. 60 mm, včetně spojovacího a těsnícího materiálu, kompletní montáž</t>
  </si>
  <si>
    <t>Poznámka k položce:_x000d_
A7B.10</t>
  </si>
  <si>
    <t xml:space="preserve">Zařízení č. A7C   Větrání evakuačního výtahu (1.PP - 4.NP)</t>
  </si>
  <si>
    <t>VZT601.0010</t>
  </si>
  <si>
    <t>Přívodní radiální ventilátor do čtyřhranného potrubí 400x200mm pro průtok vzduchu Vp=800 m3/h, dpext=180Pa; P=0,14kW, I=0,6 A/230V, vč. pružných manžet</t>
  </si>
  <si>
    <t>Poznámka k položce:_x000d_
A7C.1</t>
  </si>
  <si>
    <t>VZT605.0011.3</t>
  </si>
  <si>
    <t>Sací díl z pozinkovaného plechu se sítem zkosený pod úhlem 45°, 250x200</t>
  </si>
  <si>
    <t>Poznámka k položce:_x000d_
A7C.2</t>
  </si>
  <si>
    <t>VZT605.0003.4</t>
  </si>
  <si>
    <t>Protidešťová žaluzie včetně sítě a montážního rámu - 500x280 mm, volná průtočná plocha min 0,09m2</t>
  </si>
  <si>
    <t>Poznámka k položce:_x000d_
A7C.3</t>
  </si>
  <si>
    <t>VZT605.0024.3</t>
  </si>
  <si>
    <t>Krycí mřížka na potrubí o rozměru 160x400 mm</t>
  </si>
  <si>
    <t>Poznámka k položce:_x000d_
A7C.4</t>
  </si>
  <si>
    <t>VZT605.0024.4</t>
  </si>
  <si>
    <t>Krycí mřížka na potrubí o rozměru 500x280 mm</t>
  </si>
  <si>
    <t>Poznámka k položce:_x000d_
A7C.5</t>
  </si>
  <si>
    <t>VZT605.0007.4</t>
  </si>
  <si>
    <t>Uzavírací klapka se servopohonem (dodávka Elektro) do čtyřhranného potrubí, rozměr 500x280, těsná s přírubami</t>
  </si>
  <si>
    <t>Poznámka k položce:_x000d_
A7C.6</t>
  </si>
  <si>
    <t>VZT605.0007.5</t>
  </si>
  <si>
    <t>Uzavírací klapka se servopohonem (dodávka Elektro) do čtyřhranného potrubí, rozměr 400x200, těsná s přírubami</t>
  </si>
  <si>
    <t>Poznámka k položce:_x000d_
A7C.7</t>
  </si>
  <si>
    <t>VZT605.0009</t>
  </si>
  <si>
    <t>Přetlaková klapka mechanická 500x280 mm, otevírací tlak 10 Pa, potrubní provedení, Vo=800 m3/h</t>
  </si>
  <si>
    <t>Poznámka k položce:_x000d_
A7C.8</t>
  </si>
  <si>
    <t xml:space="preserve">Poznámka k položce:_x000d_
A7C.9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</si>
  <si>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A7C.10</t>
  </si>
  <si>
    <t>Poznámka k položce:_x000d_
A7C.11</t>
  </si>
  <si>
    <t>D11</t>
  </si>
  <si>
    <t xml:space="preserve">Zařízení č. A8   Větrání skladů (1.PP)</t>
  </si>
  <si>
    <t>VZT601.0006</t>
  </si>
  <si>
    <t>Kompaktní větrací jednotka</t>
  </si>
  <si>
    <t xml:space="preserve">Poznámka k položce:_x000d_
A8.1  Kompaktní větrací jednotka pro přívod a odtah vzduchu ve vnitřním horizontálním podlahovém provedení se systémem ZZT (protiproudý deskový rekuperační výměník s účinností 90%), včetně průžných manžet. Vp=420 m3/hod, Vo=420 m3/hod, dpextp=150 Pa, dpexto=150 Pa, Pp=0,18 kW, Ip=0,8 A / 230V, Po=0,13 kW,  Io=0,6 A / 230V, Zima: te=-18°C, tp= +10°C, elektrický ohřívač, Qtop = 2,0 kW (8,7 A), celková hmotnost 125kg, rozměr 758/364/1698mm (š/v/d). Akustický výkon do okolí na opláštění Lwa = 51 db(A). Na přívodu v sestavě uzavírací klapka se servopohonem, filtr F7, deskový rekuperační výměník, elektrický ohřívač, přívodní ventilátor s EC motorem. Na odvodu v sestavě uzavírací klapka se servopohonem, filtr M5, deskový rekuperační výměník, odvodní ventilátor s EC motorem. Vč. autonomní regulace. Vč. sifonu podtl. s uzávěrem. Vč. autorizovaného zprovoznění. Umístění: Strojovna VZT 1.PP</t>
  </si>
  <si>
    <t>VZT605.0002.1</t>
  </si>
  <si>
    <t>Tlumič hluku do kruhového potrubí DN 200 L=600mm vybavený gumovým těsněním, celkový útlum 21dB</t>
  </si>
  <si>
    <t>Poznámka k položce:_x000d_
A8.2</t>
  </si>
  <si>
    <t>VZT605.0003.5</t>
  </si>
  <si>
    <t>Protidešťová žaluzie včetně sítě a montážního rámu - 800x250 mm, volná průtočná plocha min 0,13m2</t>
  </si>
  <si>
    <t>Poznámka k položce:_x000d_
A8.3</t>
  </si>
  <si>
    <t>VZT605.0015.1</t>
  </si>
  <si>
    <t>Přívodní vyústka pro instalaci do kruhového potrubí dvouřadá s regulací průtoku R1- rozměr 425x75 mm, Vp=120m3/h, s nastavitelnými lamelami</t>
  </si>
  <si>
    <t>Poznámka k položce:_x000d_
A8.4</t>
  </si>
  <si>
    <t>VZT605.0015.2</t>
  </si>
  <si>
    <t>Přívodní vyústka pro instalaci do kruhového potrubí dvouřadá s regulací průtoku R1- rozměr 325x75 mm, Vp=90m3/h, s nastavitelnými lamelami</t>
  </si>
  <si>
    <t>Poznámka k položce:_x000d_
A8.5</t>
  </si>
  <si>
    <t>VZT605.0015.3</t>
  </si>
  <si>
    <t>Přívodní vyústka pro instalaci do kruhového potrubí dvouřadá s regulací průtoku R1- rozměr 325x75 mm, Vp=30 až 50m3/h, s nastavitelnými lamelami</t>
  </si>
  <si>
    <t>Poznámka k položce:_x000d_
A8.6</t>
  </si>
  <si>
    <t>VZT605.0017.3</t>
  </si>
  <si>
    <t>Přívodní vyústka pro instalaci do čtyřhranného potrubí dvouřadá s regulací průtoku R1 - rozměr 200x100, včetně upínacího rámečku, Vp=50m3/h, hliníková s nastavitelnými lamelami.</t>
  </si>
  <si>
    <t>Poznámka k položce:_x000d_
A8.7</t>
  </si>
  <si>
    <t>VZT605.0016</t>
  </si>
  <si>
    <t>Odvodní vyústka pro instalaci do kruhového potrubí jednořadá s regulací průtoku R1- rozměr 425x75 mm, Vp=120m3/h, s nastavitelnými lamelami</t>
  </si>
  <si>
    <t>Poznámka k položce:_x000d_
A8.8</t>
  </si>
  <si>
    <t>VZT605.0016.1</t>
  </si>
  <si>
    <t>Odvodní vyústka pro instalaci do kruhového potrubí jednořadá s regulací průtoku R1- rozměr 325x75 mm, Vp=90m3/h, s nastavitelnými lamelami</t>
  </si>
  <si>
    <t>Poznámka k položce:_x000d_
A8.9</t>
  </si>
  <si>
    <t>VZT605.0016.2</t>
  </si>
  <si>
    <t>Odvodní vyústka pro instalaci do kruhového potrubí jednořadá s regulací průtoku R1- rozměr 325x75 mm, Vp=30 až 50m3/h, s nastavitelnými lamelami</t>
  </si>
  <si>
    <t>Poznámka k položce:_x000d_
A8.10</t>
  </si>
  <si>
    <t>VZT605.0018.4</t>
  </si>
  <si>
    <t>Odvodní vyústka pro instalaci do čtyřhranného potrubí jednořadá s regulací průtoku R1 - rozměr 200x100, včetně upínacího rámečku, Vp=50m3/h, hliníková s nastavitelnými lamelami.</t>
  </si>
  <si>
    <t>Poznámka k položce:_x000d_
A8.11</t>
  </si>
  <si>
    <t>Poznámka k položce:_x000d_
A8.12</t>
  </si>
  <si>
    <t>VZT605.0006.4</t>
  </si>
  <si>
    <t>Ruční regulační klapka kruhová jednolistá DN150</t>
  </si>
  <si>
    <t>Poznámka k položce:_x000d_
A8.13</t>
  </si>
  <si>
    <t>VZT602.0001.1</t>
  </si>
  <si>
    <t>Čtyřhranné VZT potrubí sk.I z ocelového pozinkovaného plechu, třída těsnosti B, podle výrobních norem, včetně tvarovek (100%), typizovaných závěsů, pomocného montážního materiálu, kompletní montáže, atd.</t>
  </si>
  <si>
    <t>Poznámka k položce:_x000d_
A8.14</t>
  </si>
  <si>
    <t>VZT602.0003.3</t>
  </si>
  <si>
    <t xml:space="preserve">Poznámka k položce:_x000d_
A8.15  Kruhové VZT potrubí sk.I z ocelového pozinkovaného plechu, provedení SPIRO, třída těsnosti B, podle výrobních norem, včetně tvarovek (20%), typizovaných závěsů, pomocného montážního materiálu, kompletní montáže, atd., do průměru 200 mm</t>
  </si>
  <si>
    <t>VZT602.0003.4</t>
  </si>
  <si>
    <t>Kruhové VZT potrub do průměru 140 mm</t>
  </si>
  <si>
    <t xml:space="preserve">Poznámka k položce:_x000d_
A8.16  Kruhové VZT potrubí sk.I z ocelového pozinkovaného plechu, provedení SPIRO, třída těsnosti B, podle výrobních norem, včetně tvarovek (10%), typizovaných závěsů, pomocného montážního materiálu, kompletní montáže, atd., do průměru 140 mm</t>
  </si>
  <si>
    <t xml:space="preserve">Poznámka k položce:_x000d_
A8.17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</si>
  <si>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Poznámka k položce:_x000d_
A8.18</t>
  </si>
  <si>
    <t>D12</t>
  </si>
  <si>
    <t xml:space="preserve">Zařízení č. A9   Větrání botárny (1.PP)</t>
  </si>
  <si>
    <t>VZT601.0004</t>
  </si>
  <si>
    <t xml:space="preserve">Poznámka k položce:_x000d_
A9.1  Kompaktní větrací jednotka pro přívod a odtah vzduchu ve vnitřním horizontálním podlahovém provedení se systémem ZZT (protiproudý deskový rekuperační výměník s účinností 87%), včetně průžných manžet. Vp=750 m3/hod, Vo=800 m3/hod, dpextp=150 Pa, dpexto=150 Pa, Pp=0,33 kW, Ip=1,4 A / 230V, Po=0,24 kW,  Io=1,0 A / 230V, Zima: te=-18°C, tp= +15°C, vodní ohřívač (90/70°C), Qtop = 9,63 kW, celková hmotnost 166kg, rozměr 992/364/1934mm (š/v/d). Akustický výkon do okolí na opláštění Lwa = 60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sifonu podtl. s uzávěrem a směšovacího uzlu. Vč. autorizovaného zprovoznění. Umístění: Strojovna VZT 1.PP</t>
  </si>
  <si>
    <t>VZT605.0002.2</t>
  </si>
  <si>
    <t>Tlumič hluku do kruhového potrubí DN 250 L=600mm vybavený gumovým těsněním, celkový útlum 19dB</t>
  </si>
  <si>
    <t>Poznámka k položce:_x000d_
A9.2</t>
  </si>
  <si>
    <t>VZT605.0015.4</t>
  </si>
  <si>
    <t>Přívodní vyústka pro instalaci do kruhového potrubí dvouřadá s regulací průtoku R1- rozměr 1000x100 mm, Vp=375m3/h, s nastavitelnými lamelami</t>
  </si>
  <si>
    <t>Poznámka k položce:_x000d_
A9.3</t>
  </si>
  <si>
    <t>VZT605.0016.3</t>
  </si>
  <si>
    <t>Odvodní vyústka pro instalaci do kruhového potrubí jednořadá s regulací průtoku R1- rozměr 400x100 mm, Vp=200m3/h, s nastavitelnými lamelami</t>
  </si>
  <si>
    <t>Poznámka k položce:_x000d_
A9.4</t>
  </si>
  <si>
    <t>VZT602.0003.5</t>
  </si>
  <si>
    <t>Kruhové VZT potrubí sk.I z ocelového pozinkovaného plechu, provedení SPIRO, třída těsnosti B, podle výrobních norem, včetně tvarovek (20%), typizovaných závěsů, pomocného montážního materiálu, kompletní montáže, atd., do průměru 280 mm</t>
  </si>
  <si>
    <t>Poznámka k položce:_x000d_
A9.5</t>
  </si>
  <si>
    <t>Poznámka k položce:_x000d_
A9.6</t>
  </si>
  <si>
    <t>D13</t>
  </si>
  <si>
    <t xml:space="preserve">Zařízení č. A10   Větrání výměníkové stanice (1.PP)</t>
  </si>
  <si>
    <t>VZT601.0012.1</t>
  </si>
  <si>
    <t>Odvodní diagonální potrubní ventilátor do kruhového potrubí Ø100 mm pro průtok vzduchu Vo=50 m3/h, dpext=110Pa; P=0,03kW, I=0,12 A/230V, hladina akustického výkonu do okolí Lw=46dB(A), včetně pružných manžet</t>
  </si>
  <si>
    <t>Poznámka k položce:_x000d_
A10.1</t>
  </si>
  <si>
    <t>VZT605.0010.1</t>
  </si>
  <si>
    <t>Zpětná klapka do kruhového potrubí Ø 100 mm</t>
  </si>
  <si>
    <t>Poznámka k položce:_x000d_
A10.2</t>
  </si>
  <si>
    <t>VZT605.0003.6</t>
  </si>
  <si>
    <t>Protidešťová žaluzie včetně sítě a montážního rámu - 250x250 mm, volná průtočná plocha min 0,04m2</t>
  </si>
  <si>
    <t>Poznámka k položce:_x000d_
A10.3</t>
  </si>
  <si>
    <t>VZT605.0023</t>
  </si>
  <si>
    <t xml:space="preserve">Krycí mřížka na potrubí  Ø 100 mm</t>
  </si>
  <si>
    <t>Poznámka k položce:_x000d_
A10.4</t>
  </si>
  <si>
    <t>VZT602.0001.2</t>
  </si>
  <si>
    <t>Čtyřhranné VZT potrubí sk.I z ocelového pozinkovaného plechu, třída těsnosti B, podle výrobních norem, včetně tvarovek, typizovaných závěsů, pomocného montážního materiálu, kompletní montáže, atd.</t>
  </si>
  <si>
    <t>Poznámka k položce:_x000d_
A10.5</t>
  </si>
  <si>
    <t>Poznámka k položce:_x000d_
A10.6</t>
  </si>
  <si>
    <t>D14</t>
  </si>
  <si>
    <t>Vzduchotechnika - Stavební objekt SO-01B</t>
  </si>
  <si>
    <t>D15</t>
  </si>
  <si>
    <t xml:space="preserve">Zařízení č. B1   Větrání skladů (2.NP a 3.NP)</t>
  </si>
  <si>
    <t>VZT601.0013.3</t>
  </si>
  <si>
    <t>Odvodní radiální ventilátor do podhledu se zpětnou klapkou pro průtok vzduchu Vo=100 m3/h, dpext=160Pa; P=0,05kW, I=0,24 A/230V, hladina akustického tlaku ve vzdálenosti 3m Lp=42dB(A)</t>
  </si>
  <si>
    <t>Poznámka k položce:_x000d_
B1.1</t>
  </si>
  <si>
    <t>Poznámka k položce:_x000d_
B1.2</t>
  </si>
  <si>
    <t>Poznámka k položce:_x000d_
B1.3</t>
  </si>
  <si>
    <t xml:space="preserve">Poznámka k položce:_x000d_
B1.4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</si>
  <si>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 xml:space="preserve">Poznámka k položce:_x000d_
B1.5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</si>
  <si>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VZT602.0005.2</t>
  </si>
  <si>
    <t>Ohebné flexibilní potrubí z lehkého laminátu</t>
  </si>
  <si>
    <t xml:space="preserve">Poznámka k položce:_x000d_
B1.6  Ohebné flexibilní potrubí z lehkého laminátu s útlumem hluku DN 100 (složení: vnitřní perforovaná hadice, izolace ze skelných vláken tloušťky 25mm, vnější obal)</t>
  </si>
  <si>
    <t>Poznámka k položce:_x000d_
B1.7</t>
  </si>
  <si>
    <t>Poznámka k položce:_x000d_
B1.8</t>
  </si>
  <si>
    <t>D16</t>
  </si>
  <si>
    <t xml:space="preserve">Zařízení č. B2   Větrání úklidové místnosti (2.NP)</t>
  </si>
  <si>
    <t>Poznámka k položce:_x000d_
B2.1</t>
  </si>
  <si>
    <t>Poznámka k položce:_x000d_
B2.2</t>
  </si>
  <si>
    <t>VZT602.0003.6</t>
  </si>
  <si>
    <t>Kruhové VZT potrubí do průměru 140 mm</t>
  </si>
  <si>
    <t xml:space="preserve">Poznámka k položce:_x000d_
B2.3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</si>
  <si>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>VZT602.0003.7</t>
  </si>
  <si>
    <t>Kruhové VZT potrubído průměru 100 mm</t>
  </si>
  <si>
    <t xml:space="preserve">Poznámka k položce:_x000d_
B2.4  Kruhové VZT potrubí sk.I z ocelového pozinkovaného plechu, provedení SPIRO, třída těsnosti B, podle výrobních norem, včetně tvarovek (0%), typizovaných závěsů, pomocného montážního materiálu, kompletní montáže, atd., do průměru 100 mm</t>
  </si>
  <si>
    <t xml:space="preserve">Poznámka k položce:_x000d_
B2.5  Ohebné flexibilní potrubí z lehkého laminátu s útlumem hluku DN 100 (složení: vnitřní perforovaná hadice, izolace ze skelných vláken tloušťky 25mm, vnější obal)</t>
  </si>
  <si>
    <t>Poznámka k položce:_x000d_
B2.6</t>
  </si>
  <si>
    <t>D17</t>
  </si>
  <si>
    <t xml:space="preserve">Zařízení č. B3   Větrání hygienického zázemí pokojů (3.NP)</t>
  </si>
  <si>
    <t>Poznámka k položce:_x000d_
B3.1</t>
  </si>
  <si>
    <t>Poznámka k položce:_x000d_
B3.2</t>
  </si>
  <si>
    <t xml:space="preserve">Poznámka k položce:_x000d_
B3.3  Kruhové VZT potrubí sk.I z ocelového pozinkovaného plechu, vodotěsné, provedení SPIRO, třída těsnosti B, podle výrobních norem, včetně tvarovek (10%), typizovaných závěsů, pomocného montážního materiálu, kompletní montáže, atd., do průměru 100 mm</t>
  </si>
  <si>
    <t xml:space="preserve">Poznámka k položce:_x000d_
B3.4  Ohebné flexibilní potrubí z lehkého laminátu s útlumem hluku DN 100 (složení: vnitřní perforovaná hadice, izolace ze skelných vláken tloušťky 25mm, vnější obal)</t>
  </si>
  <si>
    <t>Poznámka k položce:_x000d_
B3.5</t>
  </si>
  <si>
    <t>Poznámka k položce:_x000d_
B3.6</t>
  </si>
  <si>
    <t>D18</t>
  </si>
  <si>
    <t xml:space="preserve">Zařízení č. B4   Příprava pro odsávací digestoře (2.NP a 3.NP)</t>
  </si>
  <si>
    <t>Poznámka k položce:_x000d_
B4.1</t>
  </si>
  <si>
    <t>VZT605.0014.2</t>
  </si>
  <si>
    <t>Výfukový díl z pozinkovaného plechu kruhový Ø 150 mm, se sítem, zkosený pod úhlem 45°</t>
  </si>
  <si>
    <t>Poznámka k položce:_x000d_
B4.2</t>
  </si>
  <si>
    <t>VZT602.0004.10</t>
  </si>
  <si>
    <t>Kruhové VZT potrubí do průměru 280 mm</t>
  </si>
  <si>
    <t xml:space="preserve">Poznámka k položce:_x000d_
B4.3  Kruhové VZT potrubí sk.I z ocelového pozinkovaného plechu, vodotěsné, provedení SPIRO, třída těsnosti B, podle výrobních norem, včetně tvarovek (70%), typizovaných závěsů, pomocného montážního materiálu, kompletní montáže, atd., do průměru 280 mm</t>
  </si>
  <si>
    <t xml:space="preserve">Poznámka k položce:_x000d_
B4.4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</si>
  <si>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Poznámka k položce:_x000d_
B4.5</t>
  </si>
  <si>
    <t>Poznámka k položce:_x000d_
B4.6</t>
  </si>
  <si>
    <t>D19</t>
  </si>
  <si>
    <t xml:space="preserve">Zařízení č. B5   Chlazení serveru (3.NP)</t>
  </si>
  <si>
    <t>VZT601.0017</t>
  </si>
  <si>
    <t>Venkovní kondenzační jednotka systému SPLIT. Chladicí výkon 3,5 kW, Pe = 1,6 kW / 230V. Chladivo R32.</t>
  </si>
  <si>
    <t>Poznámka k položce:_x000d_
B5.1</t>
  </si>
  <si>
    <t>VZT601.0018</t>
  </si>
  <si>
    <t>Vnitřní nástěnná jednotka systému SPLIT vč. infra ovladače. Chladicí výkon 3,5 kW. Chladivo R32.</t>
  </si>
  <si>
    <t>Poznámka k položce:_x000d_
B5.2</t>
  </si>
  <si>
    <t>VZT602.0011</t>
  </si>
  <si>
    <t>Trasa propojovacího měděného potrubí včetně parotěsné izolace, náplně chladiva R32, montážního a spojovacího materiálu, propojovacího komunikačního kabelu.</t>
  </si>
  <si>
    <t>Poznámka k položce:_x000d_
B5.3</t>
  </si>
  <si>
    <t>VZT605.0027</t>
  </si>
  <si>
    <t>Systémová konzola pro uchycení kondenzační SPLIT jednotky na fasádu.</t>
  </si>
  <si>
    <t>Poznámka k položce:_x000d_
B5.4</t>
  </si>
  <si>
    <t>01-007 - Silnoproudé rozvody</t>
  </si>
  <si>
    <t>D1 - 310. Elektroinstalační úložný materiál</t>
  </si>
  <si>
    <t>D2 - 320. Kabely a vodiče</t>
  </si>
  <si>
    <t>D3 - 330. Rozváděče a instalační přístroje</t>
  </si>
  <si>
    <t>D4 - 340. Domovní elektroinstalační materiál</t>
  </si>
  <si>
    <t>D5 - 350. Svítidla a osvětlovací zařízení</t>
  </si>
  <si>
    <t>D6 - 390. Náhradní zdroje</t>
  </si>
  <si>
    <t>D7 - Montáže, zkoušky a revize</t>
  </si>
  <si>
    <t>D8 - Zemní a pomocné stavební práce</t>
  </si>
  <si>
    <t>310. Elektroinstalační úložný materiál</t>
  </si>
  <si>
    <t>741 11-2063</t>
  </si>
  <si>
    <t>Přístrojová krabice, pro přístroje s roztečí 71mm, čtvercový tvar - kód EL311.001 dle knihy specifikací</t>
  </si>
  <si>
    <t>ÚRS 2021/1</t>
  </si>
  <si>
    <t>741 11-2101</t>
  </si>
  <si>
    <t>Krabice odbočná s víčkem a svorkovnicí Ø73,5mm, hloubka 43mm - kód EL311.030 dle knihy specifikací</t>
  </si>
  <si>
    <t>741 11-2111</t>
  </si>
  <si>
    <t>Krabice odbočná s průchodkami 95x95mm, hloubka 50mm, IP54 - kód EL311.050 dle knihy specifikací</t>
  </si>
  <si>
    <t>741 11-2022</t>
  </si>
  <si>
    <t>Krabice odbočná s víčkem 150x150mm, hloubka 73mm - kód EL311.022 dle knihy specifikací</t>
  </si>
  <si>
    <t>741 11-2111.1</t>
  </si>
  <si>
    <t>Krabice požárně odolná, keramická sv., se zachováním funkčnosti při požáru, 101x101mm, hloubka 62mm - kód EL311.101 dle knihy specifikací</t>
  </si>
  <si>
    <t>741 11-0061</t>
  </si>
  <si>
    <t xml:space="preserve">Trubka elektroinstalační, ohebná, PVC, se střední mechanickou odolností 750N, vnější Ø16mm -  kód EL312.002 dle knihy specifikací</t>
  </si>
  <si>
    <t>741 11-0062</t>
  </si>
  <si>
    <t xml:space="preserve">Trubka elektroinstalační, ohebná, PVC, se střední mechanickou odolností 750N, vnější Ø25mm -  kód EL312.002 dle knihy specifikací</t>
  </si>
  <si>
    <t>741 11-0063</t>
  </si>
  <si>
    <t xml:space="preserve">Trubka elektroinstalační, ohebná, PVC, se střední mechanickou odolností 750N, vnější Ø40mm -  kód EL312.004 dle knihy specifikací</t>
  </si>
  <si>
    <t>741 11-0301</t>
  </si>
  <si>
    <t xml:space="preserve">Trubka elektroinstalační, tuhá hrdlovaná PVC, mech. odolnost 320N, Ø25, délka 3m -  kód EL312.012 dle knihy specifikací</t>
  </si>
  <si>
    <t>742 11-1001</t>
  </si>
  <si>
    <t xml:space="preserve">Kabelová příchytka s funkční odolností při požáru. Pro upínací rozsah kabelů 5-6mm -  kód EL.314.201.003 dle knihy specifikací</t>
  </si>
  <si>
    <t>320. Kabely a vodiče</t>
  </si>
  <si>
    <t>741 12-0001</t>
  </si>
  <si>
    <t>Vodič instalační CY 6 zel/žl, pod omítku</t>
  </si>
  <si>
    <t>741 12-0005</t>
  </si>
  <si>
    <t>Vodič instalační CY 25 zel/žl, pod omítku</t>
  </si>
  <si>
    <t>741 12-2011</t>
  </si>
  <si>
    <t>Kabel instalační, izolace PVC, CYKY-O 2x1,5, pod omítku</t>
  </si>
  <si>
    <t>741 12-2015</t>
  </si>
  <si>
    <t>Kabel instalační, izolace PVC, CYKY-O 3x1,5, pod omítku</t>
  </si>
  <si>
    <t>741 12-2015.1</t>
  </si>
  <si>
    <t>Kabel instalační, izolace PVC, CYKY-J 3x1,5, pod omítku</t>
  </si>
  <si>
    <t>741 12-2016</t>
  </si>
  <si>
    <t>Kabel instalační, izolace PVC, CYKY-J 3x2,5, pod omítku</t>
  </si>
  <si>
    <t>741 12-2021</t>
  </si>
  <si>
    <t>Kabel instalační, izolace PVC, CYKY-J 4x1,5, pod omítku</t>
  </si>
  <si>
    <t>741 12-2031</t>
  </si>
  <si>
    <t>Kabel instalační, izolace PVC, CYKY-J 5x1,5, pod omítku</t>
  </si>
  <si>
    <t>741 12-2031.1</t>
  </si>
  <si>
    <t>Kabel instalační, izolace PVC, CYKY-J 5x2,5, pod omítku</t>
  </si>
  <si>
    <t>741 12-2041</t>
  </si>
  <si>
    <t>Kabel instalační, izolace PVC, CYKY-J 7x2,5, pod omítku</t>
  </si>
  <si>
    <t>741 12-2032</t>
  </si>
  <si>
    <t>Kabel instalační, izolace PVC, CYKY-J 5x4, pod omítku</t>
  </si>
  <si>
    <t>741 12-2032.1</t>
  </si>
  <si>
    <t>Kabel instalační, izolace PVC, CYKY-J 5x6, pod omítku</t>
  </si>
  <si>
    <t>741 12-2033</t>
  </si>
  <si>
    <t>Kabel instalační, izolace PVC, 1-CYKY-J 5x10, pod omítku</t>
  </si>
  <si>
    <t>741 12-2632</t>
  </si>
  <si>
    <t>Kabel instalační, izolace PVC, 1-CYKY-J 3x70+50, pevně</t>
  </si>
  <si>
    <t>741 12-3318</t>
  </si>
  <si>
    <t>Kabel instalační, izolace PVC, 1-AYKY-J 3x150+70, pevně</t>
  </si>
  <si>
    <t>741 12-2611</t>
  </si>
  <si>
    <t>Kabel se zachováním funkční integrity P60-R, 1-CXKH-V-O 2x1,5, pevně</t>
  </si>
  <si>
    <t>741 12-2611.1</t>
  </si>
  <si>
    <t>Kabel se zachováním funkční integrity P60-R, 1-CXKH-V-O 3x1,5, pevně</t>
  </si>
  <si>
    <t>741 12-2611.2</t>
  </si>
  <si>
    <t>Kabel se zachováním funkční integrity P60-R, 1-CXKH-V-J 3x1,5, pevně</t>
  </si>
  <si>
    <t>741 12-2611.3</t>
  </si>
  <si>
    <t>Kabel se zachováním funkční integrity P60-R, 1-CXKH-V-J 3x2,5, pevně</t>
  </si>
  <si>
    <t>741 12-2641</t>
  </si>
  <si>
    <t>Kabel se zachováním funkční integrity P60-R, 1-CXKH-V-O 5x1,5, pevně</t>
  </si>
  <si>
    <t>741 12-2641.1</t>
  </si>
  <si>
    <t>Kabel se zachováním funkční integrity P60-R, 1-CXKH-V-J 4x1,5, pevně</t>
  </si>
  <si>
    <t>741 12-2641.2</t>
  </si>
  <si>
    <t>Kabel se zachováním funkční integrity P60-R, 1-CXKH-V-J 5x1,5, pevně</t>
  </si>
  <si>
    <t>741 12-2643</t>
  </si>
  <si>
    <t>Kabel se zachováním funkční integrity P60-R, 1-CXKH-V-J 5x10, pevně</t>
  </si>
  <si>
    <t>741 12-1001</t>
  </si>
  <si>
    <t>Kabel sdělovací JYTY-O 2x1, pevně</t>
  </si>
  <si>
    <t>741 12-1001.1</t>
  </si>
  <si>
    <t>Kabel datový UTP Cat 5e, zatažení</t>
  </si>
  <si>
    <t>741 12-4603</t>
  </si>
  <si>
    <t>Samoregulační topný kabel 30W/m</t>
  </si>
  <si>
    <t>741 12-4683</t>
  </si>
  <si>
    <t>Přechodové spojky topného kabelu</t>
  </si>
  <si>
    <t>741 12-0501</t>
  </si>
  <si>
    <t>Šňůra pryžová, H05RR-F 3Gx1,5, volně</t>
  </si>
  <si>
    <t>741 12-0501.1</t>
  </si>
  <si>
    <t>Šňůra pryžová, H05RR-F 3Gx2,5, volně</t>
  </si>
  <si>
    <t>741 12-0501.2</t>
  </si>
  <si>
    <t>Šňůra pryžová, H05RR-F 5Gx1,5, volně</t>
  </si>
  <si>
    <t>741 12-0501.3</t>
  </si>
  <si>
    <t>Šňůra pryžová, H05RR-F 5Gx2,5, volně</t>
  </si>
  <si>
    <t>741 12-0501.4</t>
  </si>
  <si>
    <t>Šňůra pryžová, H05RR-F 5Gx4, volně</t>
  </si>
  <si>
    <t>741 12-0501.5</t>
  </si>
  <si>
    <t>Šňůra pryžová, H05RR-F 5Gx6, volně</t>
  </si>
  <si>
    <t>741 13-0001</t>
  </si>
  <si>
    <t>Ukončení vodičů izolovaných s označením a zapojením v rozvaděči, průřezu žíly do 2,5 mm2</t>
  </si>
  <si>
    <t>741 13-0004</t>
  </si>
  <si>
    <t>Ukončení vodičů izolovaných s označením a zapojením v rozvaděči, průřezu žíly do 6 mm2</t>
  </si>
  <si>
    <t>741 13-0005</t>
  </si>
  <si>
    <t>Ukončení vodičů izolovaných s označením a zapojením v rozvaděči, průřezu žíly do 10 mm2</t>
  </si>
  <si>
    <t>741 13-0007</t>
  </si>
  <si>
    <t>Ukončení vodičů izolovaných s označením a zapojením v rozvaděči, průřezu žíly do 25 mm2</t>
  </si>
  <si>
    <t>741 13-0012</t>
  </si>
  <si>
    <t>Ukončení vodičů izolovaných s označením a zapojením v rozvaděči, průřezu žíly do 70 mm2</t>
  </si>
  <si>
    <t>741 13-0015</t>
  </si>
  <si>
    <t>Ukončení vodičů izolovaných s označením a zapojením v rozvaděči, průřezu žíly do 150 mm2</t>
  </si>
  <si>
    <t>741 13-0144</t>
  </si>
  <si>
    <t>Ukončení šňůr se zapojením 5x0,5 - 4mm2</t>
  </si>
  <si>
    <t>741 13-0145</t>
  </si>
  <si>
    <t>Ukončení šňůr se zapojením 5x6mm2</t>
  </si>
  <si>
    <t>741 41-0041</t>
  </si>
  <si>
    <t>Zemnící drát pozinkovaný FeZn Ø10, v zemi</t>
  </si>
  <si>
    <t>Pol3</t>
  </si>
  <si>
    <t>Pásek uzemňovací Cu - 10m, 0,3x15mm</t>
  </si>
  <si>
    <t>Průměrná tržní cena v roce 2021</t>
  </si>
  <si>
    <t>741 42-0031</t>
  </si>
  <si>
    <t>Zemnící svorka ZSA 16, pro zemnící pásek</t>
  </si>
  <si>
    <t>330. Rozváděče a instalační přístroje</t>
  </si>
  <si>
    <t>741 21-0002</t>
  </si>
  <si>
    <t>Rozvodnice oceloplastová, 56 modulů, 4x14, pod omítku, barva bílá, 63A - kód EL331.015 dle knihy specifikací</t>
  </si>
  <si>
    <t>741 21-0002.1</t>
  </si>
  <si>
    <t>Rozvodnice oceloplechová, 72 modulů, 3x24, zapuštěná, barva bílá, 125A - kód EL331.052 - dle knihy specifikací</t>
  </si>
  <si>
    <t>741 21-0201</t>
  </si>
  <si>
    <t>Rozvaděčová skříň, oceloplechová, 600x1800x300, včetně krytů, lišt, příslušenství - kód EL331.101 dle knihy specifikací</t>
  </si>
  <si>
    <t>741 21-0201.1</t>
  </si>
  <si>
    <t>Rozvaděčová skříň, oceloplechová, 600x1800x400, včetně krytů, lišt, příslušenství - kód EL331.108 dle knihy specifikací</t>
  </si>
  <si>
    <t>741 21-0201.2</t>
  </si>
  <si>
    <t>Rozvodnice s požární odolností, EI60, nástěnná, 660x790x300, příslušenství - kód EL331.201 dle knihy specifikací</t>
  </si>
  <si>
    <t>741 21-0002.2</t>
  </si>
  <si>
    <t>Univerzální skříň meření USM, standard ČEZ, do výklenku</t>
  </si>
  <si>
    <t>741 31-2501</t>
  </si>
  <si>
    <t>Pojistkový odpínač, poj. vložka 10x38, 32A, 1-pól - kód EL332.054 dle knihy specifikací</t>
  </si>
  <si>
    <t>741 31-2501.1</t>
  </si>
  <si>
    <t>Pojistkový odpínač, poj. vložka 10x38, 32A, 3-pól - kód EL332.055 dle knihy specifikací</t>
  </si>
  <si>
    <t>741 31-2501.2</t>
  </si>
  <si>
    <t>Pojistkový odpínač, poj. vložka 22x58, 125A, 3-pól - kód EL332.057 dle knihy specifikací</t>
  </si>
  <si>
    <t>741 32-0041</t>
  </si>
  <si>
    <t>Válcová pojistka 10x38 gG 6A</t>
  </si>
  <si>
    <t>741 32-0041.1</t>
  </si>
  <si>
    <t>Válcová pojistka 10x38 gG 16A</t>
  </si>
  <si>
    <t>741 32-0041.2</t>
  </si>
  <si>
    <t>Válcová pojistka 10x38 gG 25A</t>
  </si>
  <si>
    <t>741 32-0041.3</t>
  </si>
  <si>
    <t>Válcová pojistka 10x38 gG 32A</t>
  </si>
  <si>
    <t>741 32-0041.4</t>
  </si>
  <si>
    <t>Válcová pojistka 14x51 gG 40A</t>
  </si>
  <si>
    <t>741 32-0041.5</t>
  </si>
  <si>
    <t>Válcová pojistka 14x51 gG 63A</t>
  </si>
  <si>
    <t>741 32-0041.6</t>
  </si>
  <si>
    <t>Válcová pojistka 22x58 gG 80A</t>
  </si>
  <si>
    <t>741 32-0041.7</t>
  </si>
  <si>
    <t>Válcová pojistka 22x58 gG 100A</t>
  </si>
  <si>
    <t>741 32-0041.8</t>
  </si>
  <si>
    <t>Válcová pojistka 22x58 gG 125A</t>
  </si>
  <si>
    <t>741 32-0101</t>
  </si>
  <si>
    <t>Jistič jednopólový, char. C, 2A, 6kA - kód EL333.001 dle knihy specifikací</t>
  </si>
  <si>
    <t>741 32-0101.1</t>
  </si>
  <si>
    <t>Jistič jednopólový, char. C, 4A, 6kA - kód EL333.001 dle knihy specifikací</t>
  </si>
  <si>
    <t>741 32-0101.2</t>
  </si>
  <si>
    <t>Jistič jednopólový, char. C, 6A, 6kA - kód EL333.001 dle knihy specifikací</t>
  </si>
  <si>
    <t>741 32-0101.3</t>
  </si>
  <si>
    <t>Jistič jednopólový, char. B, 6A, 6kA - kód EL333.001 dle knihy specifikací</t>
  </si>
  <si>
    <t>741 32-0101.4</t>
  </si>
  <si>
    <t>Jistič jednopólový, char. B, 10A, 6kA - kód EL333.001 dle knihy specifikací</t>
  </si>
  <si>
    <t>741 32-0101.5</t>
  </si>
  <si>
    <t>Jistič jednopólový, char. C, 10A, 6kA - kód EL333.001 dle knihy specifikací</t>
  </si>
  <si>
    <t>741 32-0101.6</t>
  </si>
  <si>
    <t>Jistič jednopólový, char. B, 16A, 6kA - kód EL333.001 dle knihy specifikací</t>
  </si>
  <si>
    <t>741 32-0101.7</t>
  </si>
  <si>
    <t>Jistič jednopólový, char. C, 16A, 6kA - kód EL333.001 dle knihy specifikací</t>
  </si>
  <si>
    <t>741 32-0161</t>
  </si>
  <si>
    <t>Jistič trojpólový, char. C, 6A, 6kA - kód EL333.005 dle knihy specifikací</t>
  </si>
  <si>
    <t>741 32-0161.1</t>
  </si>
  <si>
    <t>Jistič trojpólový, char. C, 10A, 6kA - kód EL333.005 dle knihy specifikací</t>
  </si>
  <si>
    <t>741 32-0161.2</t>
  </si>
  <si>
    <t>Jistič trojpólový, char. B, 10A, 6kA - kód EL333.005 dle knihy specifikací</t>
  </si>
  <si>
    <t>741 32-0161.3</t>
  </si>
  <si>
    <t>Jistič trojpólový, char. B, 16A, 6kA - kód EL333.005 dle knihy specifikací</t>
  </si>
  <si>
    <t>741 32-0161.4</t>
  </si>
  <si>
    <t>Jistič trojpólový, char. C, 16A, 6kA - kód EL333.005 dle knihy specifikací</t>
  </si>
  <si>
    <t>741 32-0161.5</t>
  </si>
  <si>
    <t>Jistič trojpólový, char. B, 20A, 6kA - kód EL333.005 dle knihy specifikací</t>
  </si>
  <si>
    <t>741 32-0171</t>
  </si>
  <si>
    <t>Jistič trojpólový, char. B, 32A, 6kA - kód EL333.005 dle knihy specifikací</t>
  </si>
  <si>
    <t>741 32-0171.1</t>
  </si>
  <si>
    <t>Jistič trojpólový, char. C, 32A, 6kA - kód EL333.005 dle knihy specifikací</t>
  </si>
  <si>
    <t>741 32-1031</t>
  </si>
  <si>
    <t>Proudový chránič 4-pólový, 30mA, 25A, 10kA - kód EL.334.003 dle knihy specifikací</t>
  </si>
  <si>
    <t>741 32-1041</t>
  </si>
  <si>
    <t>Proudový chránič 4-pólový, 30mA, 40A, 10kA - kód EL.334.003 dle knihy specifikací</t>
  </si>
  <si>
    <t>741 32-1001</t>
  </si>
  <si>
    <t>Proudový chránič 2-pólový, s nadproudovou ochranou, 30mA, 10A, char. C, 10kA, typ A - kód EL.334.102dle knihy specifikací</t>
  </si>
  <si>
    <t>741 32-1001.1</t>
  </si>
  <si>
    <t>Proudový chránič 2-pólový, s nadproudovou ochranou, 30mA, 16A, char. C, 10kA, typ A - kód EL.334.102dle knihy specifikací</t>
  </si>
  <si>
    <t>741 32-2021</t>
  </si>
  <si>
    <t>Kombinovaný svodič přepětí, typ 1+2, AC 350V, 12,5kA, TN-C - kód EL335.005 dle knihy specifikací</t>
  </si>
  <si>
    <t>741 32-2111</t>
  </si>
  <si>
    <t>Svodič přepětí, typ 2, AC 350V, výbojový proud 20kA, TN-S, varistor - kód EL335.051 dle knihy specifikací</t>
  </si>
  <si>
    <t>741 33-0631</t>
  </si>
  <si>
    <t>Instalační relé, 8A, 230V AC, 24V AC, 2 přep. kontakt - kód EL336.015 dle knihy specifikací</t>
  </si>
  <si>
    <t>741 33-0042</t>
  </si>
  <si>
    <t>Instalační stykač, 25A, 230V AC, 4 zapínací kontakty - kód EL336.032 dle knihy specifikací</t>
  </si>
  <si>
    <t>CS ÚRS 2018 01</t>
  </si>
  <si>
    <t>741 33-0731</t>
  </si>
  <si>
    <t>Multifunkční časové relé, 230V AC, výstup 1x 8A, 9-funkcí - kód EL336.052 dle knihy specifikací</t>
  </si>
  <si>
    <t>741 33-0731.1</t>
  </si>
  <si>
    <t>Multifunkční čas. relé pro montáž do instalační krabice, výstup 1x 16A, 250V AC, 4-vodičové připojení - kód EL336.053 dle knihy specifikací</t>
  </si>
  <si>
    <t>741 31-1001</t>
  </si>
  <si>
    <t>Impulzní relé elektronické, 16A/250V, 1 přepínací kontakt - kód EL336.121 dle knihy specifikací</t>
  </si>
  <si>
    <t>741 33-0741</t>
  </si>
  <si>
    <t>Spínací hodiny digitální, 1 kanálové, denní, 16A/250V - kód EL336.101 dle knihy specifikací</t>
  </si>
  <si>
    <t>741 32-0202</t>
  </si>
  <si>
    <t>Jistič kompaktní do 160A, trojpólový, char. D, 25kA, podpěťová spoušť - kód EL333.101 dle knihy specifikací</t>
  </si>
  <si>
    <t>741 32-0202.1</t>
  </si>
  <si>
    <t>Napěťová spoušť pro jistič kompaktní do 160A</t>
  </si>
  <si>
    <t>741 32-0202.2</t>
  </si>
  <si>
    <t>Jistič kompaktní do 250A, trojpólový, char. D, 36kA - kód EL333.105 dle knihy specifikací</t>
  </si>
  <si>
    <t>741 32-0202.3</t>
  </si>
  <si>
    <t>Jistič kompaktní do 250A, trojpólový, 36kA, blok odpínače - kód EL333.105 dle knihy specifikací</t>
  </si>
  <si>
    <t>741 32-0202.4</t>
  </si>
  <si>
    <t>Jistič kompaktní do 250A, trojpólový, 36kA, blok odpínače, podpěť. spoušť, pomocný kontakt - kód EL333.105 dle knihy spec.</t>
  </si>
  <si>
    <t>741 31-0561</t>
  </si>
  <si>
    <t>Vypínač 3-pólový, 25A - kód EL339.003 dle knihy specifikací</t>
  </si>
  <si>
    <t>741 31-0561.1</t>
  </si>
  <si>
    <t>Vypínač 3-pólový, 32A - kód EL339.003 dle knihy specifikací</t>
  </si>
  <si>
    <t>741 31-0561.2</t>
  </si>
  <si>
    <t>Vypínač 3-pólový, 63A, podpěťová spoušť - kód EL339.003 dle knihy specifikací</t>
  </si>
  <si>
    <t>741 33-1032</t>
  </si>
  <si>
    <t>Digitální elektroměr nepřímý, x/5A, 3-fázový, DIN lišta,1 tarif, Mbus - kód EL.337.051 dle knihy specifikací</t>
  </si>
  <si>
    <t>741 31-0042</t>
  </si>
  <si>
    <t>Trojfázový monitor sítě - kód EL.339.601 dle knihy specifikací</t>
  </si>
  <si>
    <t>741 35-0001</t>
  </si>
  <si>
    <t>Měřící transformátor proudu 200/5A, 5VA, 0,5S</t>
  </si>
  <si>
    <t>741 33-0744</t>
  </si>
  <si>
    <t>Analogový termostat na DIN lištu, rozsah 5 - 40°C, výstup 16A/250V, včetně teplotního čidla - kód EL336.211 dle knihy specifikací</t>
  </si>
  <si>
    <t>741 33-0301</t>
  </si>
  <si>
    <t>STOP tlačítko do dveří rozvaděče, 1Z+1R - kód EL339.101 dle knihy specifikací</t>
  </si>
  <si>
    <t>741 35-0001.1</t>
  </si>
  <si>
    <t>Bezpečnostní napájecí zdroj, AC/DC 12V DC, 10VA - kód EL339.201 dle knihy specifikací</t>
  </si>
  <si>
    <t>741 35-0001.2</t>
  </si>
  <si>
    <t xml:space="preserve">Bezpečnostní napájecí zdroj, AC/DC 24V AC, 10VA  - kód EL339.201 dle knihy specifikací</t>
  </si>
  <si>
    <t>340. Domovní elektroinstalační materiál</t>
  </si>
  <si>
    <t>741 31-0101</t>
  </si>
  <si>
    <t>Spínač jednopólový; řazení 1; pro vícenásobný rámeček; komplet (přístroj + kryt + rámeček); barva bílá, bezšroubové svorky - kód EL341.001 dle knihy specifikací</t>
  </si>
  <si>
    <t>741 31-0112</t>
  </si>
  <si>
    <t>Ovladač zapínací; řazení 1/0; pro vícenásobný rámeček; komplet (přístroj + kryt + rámeček); barva bílá, bezšroubové svorky - kód EL341.006 dle knihy specifikací</t>
  </si>
  <si>
    <t>741 31-0121</t>
  </si>
  <si>
    <t>Přepínač sériový; řazení 5; pro vícenásobný rámeček; komplet (přístroj + kryt + rámeček); barva bílá, bezšroubové svorky - kód EL341.005 dle knihy specifikací</t>
  </si>
  <si>
    <t>741 31-0122</t>
  </si>
  <si>
    <t>Přepínač střídavý; řazení 6; pro vícenásobný rámeček; komplet (přístroj + kryt + rámeček); barva bílá, bezšroubové svorky - kód EL341.003 dle knihy specifikací</t>
  </si>
  <si>
    <t>741 31-0125</t>
  </si>
  <si>
    <t>Přepínač střídavý dvojitý; řazení 6+6; pro vícen. rámeček; komplet (přístroj + kryt + rámeček); barva bílá, bezšroubové svorky - kód EL341.007 dle knihy specifikací</t>
  </si>
  <si>
    <t>741 31-0125.1</t>
  </si>
  <si>
    <t>Přepínač křížový; řazení 7; pro vícen. rámeček; komplet (přístroj + kryt + rámeček); barva bílá, bezšroubové svorky - kód EL341.004 dle knihy specifikací</t>
  </si>
  <si>
    <t>741 31-0001</t>
  </si>
  <si>
    <t>Spínač jednopólový; řazení 1; IP 44; barva bílá; povrchová montáž barva bílá - kód EL341.021 dle knihy specifikací</t>
  </si>
  <si>
    <t>741 31-0022</t>
  </si>
  <si>
    <t>Přepínač sériový; řazení 5; IP 44; barva bílá; povrchová montáž barva bílá - kód EL341.025 dle knihy specifikací</t>
  </si>
  <si>
    <t>741 31-0211</t>
  </si>
  <si>
    <t>Tlačítkový hlásič požáru; pod omítku; 250V/2A; skleněný kryt; včetně popisu - kód EL341.101 dle knihy specifikací</t>
  </si>
  <si>
    <t>741 31-3001</t>
  </si>
  <si>
    <t>Zásuvka jednonásobná s ochraným kolíkem; řazení 2P+PE; pro vícenásobný rámeček; barva bílá; bezšroubové svorky - kód EL342.001 dle knihy specifikací</t>
  </si>
  <si>
    <t>741 31-3005</t>
  </si>
  <si>
    <t>Zásuvka jednonásobná s ochraným kolíkem; řazení 2P+PE; pro vícenásobný rámeček; barva bílá; bezšroubové svorky; ochrana proti přepětí - kód EL342.051 dle knihy specifikací</t>
  </si>
  <si>
    <t>741 31-3072</t>
  </si>
  <si>
    <t>Zásuvka jednonásobná s ochraným kolíkem; řazení 2P+PE; IP44; povrchová montáž; barva bílá - kód EL342.071 dle knihy specifikací</t>
  </si>
  <si>
    <t>741 31-3151</t>
  </si>
  <si>
    <t>Zásuvka trojpólová průmyslová; řazení 3P+N+PE; 16A, 400V; IP 44 - kód EL342.101 dle knihy specifikací</t>
  </si>
  <si>
    <t>741 31-0412</t>
  </si>
  <si>
    <t>Spínač trojpólový; průmyslový; IP65; 25A - kód EL341.201 dle knihy specifikací</t>
  </si>
  <si>
    <t>741 31-0413</t>
  </si>
  <si>
    <t>Spínač trojpólový; průmyslový; IP65; 40A - kód EL341.202 dle knihy specifikací</t>
  </si>
  <si>
    <t>741 23-1014</t>
  </si>
  <si>
    <t>Ekvipotenciální svorkovnice 4x 2,5-6, 6x 4-16, 2x 10-95, 1x pásek 30/4 - kód EL316.010 dle knihy specifikací</t>
  </si>
  <si>
    <t>741 31-4003</t>
  </si>
  <si>
    <t>Svorkovnice pětipólová s krytem, s odlehčovací sponou, komplet (přístroj + rámeček), bílá - kód EL344.001 dle knihy specifikací</t>
  </si>
  <si>
    <t>741 31-1004</t>
  </si>
  <si>
    <t>Spínač automatický se snímačem pohybu; stropní; oblast zachycení Ø10m při výšce 2,5m; 360°, povrchová montáž; spínací prvek relé - kód EL343.005 dle knihy specifikací</t>
  </si>
  <si>
    <t>741 31-1004.1</t>
  </si>
  <si>
    <t>Spínač automatický se snímačem pohybu; IP44; úhel pokrytí 180°; oblast zachycení 10m křížem, 4m přímo; spínací prvek relé - kód EL343.020 dle knihy specifikací</t>
  </si>
  <si>
    <t>Pol4</t>
  </si>
  <si>
    <t>Servopohon uzavírací klapky, 35 Nm, 230V AC - kód EL339.801 dle knihy specifikací</t>
  </si>
  <si>
    <t>350. Svítidla a osvětlovací zařízení</t>
  </si>
  <si>
    <t>741 37-2021</t>
  </si>
  <si>
    <t>LED svítidlo "A1", přisazené, Al rámeček, čtverec, opálový kryt, 14W, 1700lm, 3000K, včetně recykl popl. - kód EL351.010 dle knihy spec.</t>
  </si>
  <si>
    <t>741 37-2021.1</t>
  </si>
  <si>
    <t>LED svítidlo "A2", přisazené, Al rámeček, čtverec, opálový kryt, 20W, 2360lm, 3000K, včetně recykl popl. - kód EL351.011 dle knihy spec.</t>
  </si>
  <si>
    <t>741 37-2111</t>
  </si>
  <si>
    <t>LED svítidlo "B1", vestavné, Al rámeček, čtverec, opálový kryt, 14W, 1700lm, 3000K, včetně recykl popl. - kód EL351.015 dle knihy spec.</t>
  </si>
  <si>
    <t>741 37-2111.1</t>
  </si>
  <si>
    <t>LED svítidlo "B2", vestavné, Al rámeček, čtverec, opálový kryt, 20W, 2360lm, 3000K, včetně recykl popl. - kód EL351.016 dle knihy spec.</t>
  </si>
  <si>
    <t>741 37-2021.2</t>
  </si>
  <si>
    <t>LED svítidlo "C1", přisazené, Al rámeček, opálový kryt, 16W, 2370lm, 3000K, včetně zdroje a recykl. poplatků - kód EL351.051 dle knihy specifikací</t>
  </si>
  <si>
    <t>741 37-22021</t>
  </si>
  <si>
    <t>LED svítidlo "D1", přisazené, Al rámeček, opálový kryt, 28W, 4030lm, 3000K, včetně zdroje a recykl. poplatků - kód EL351.055 dle knihy specifikací</t>
  </si>
  <si>
    <t>741 37-2021.3</t>
  </si>
  <si>
    <t>LED svítidlo "D2", přisazené, Al rámeček, opálový kryt, 40W, 5420lm, 3000K, včetně zdroje a recykl. Poplatků - kód EL351.056 dle knihy specifikací</t>
  </si>
  <si>
    <t>741 37-2022</t>
  </si>
  <si>
    <t>LED svítidlo "E1", přisazené, 300x600, rámeček Al, 26W, 2500lm, 2900K, kryt nanoprizma, včetně zdroje a recykl. Poplatků - kód EL351.061 dle knihy specifikací</t>
  </si>
  <si>
    <t>741 37-2022.1</t>
  </si>
  <si>
    <t>LED svítidlo "E2", přisazené, 300x1200, rámeček Al, 35W, 4000lm, 2900K, kryt nanoprizma, včetně zdroje a recykl. poplatků - kód EL351.062 dle knihy specifikací</t>
  </si>
  <si>
    <t>741 37-2022.2</t>
  </si>
  <si>
    <t>LED svítidlo "E3", přisazené, 300x1200, rámeček Al, 54W, 5600lm, 2900K, kryt nanoprizma, včetně zdroje a recykl. poplatků - kód EL351.063 dle knihy specifikací</t>
  </si>
  <si>
    <t>741 37-2151</t>
  </si>
  <si>
    <t>LED svítidlo "M1", závěsné, válcové ø120x140mm, tělo Al, bílé, 17W, 1649lm, 3000K, včetně závěsu, zdroje a recykl. popl. - kód EL351.071 dle knihy specifikací</t>
  </si>
  <si>
    <t>741 37-1104</t>
  </si>
  <si>
    <t>Svítidlo zářivkové "P" průmyslové, zářivka T5 2x14W; přisazené; IP 65; elektronický předřadník; včetně zdrojů a recyklačních poplatků - kód EL352.103 dle knihy specifikací</t>
  </si>
  <si>
    <t>741 37-1104.1</t>
  </si>
  <si>
    <t>Svítidlo zářivkové "R" průmyslové, zářivka T5 2x28W; přisazené; IP 65; elektronický předřadník; včetně zdrojů a recyklačních poplatků - kód EL352.106 dle knihy specifikací</t>
  </si>
  <si>
    <t>741 37-2062</t>
  </si>
  <si>
    <t xml:space="preserve">LED svítidlo "S1",  přisazené, kryt opál, plast, 25W, 3800lm, 4000K, IP54, včetně zdroje a recykl poplatků - kód EL351.120 dle knihy specifikací</t>
  </si>
  <si>
    <t>741 37-2062.1</t>
  </si>
  <si>
    <t xml:space="preserve">LED svítidlo "S2",  přisazené, kryt opál, plast, 36W, 5200lm, 4000K, IP54, včetně zdroje a recykl poplatků - kód EL351.122 dle knihy specifikací</t>
  </si>
  <si>
    <t>741 37-2101</t>
  </si>
  <si>
    <t>LED svítidlo "V", přisazené, kruhové ø300, tělo plast, 14W, 1300lm, IP65, včetně zdroje a recykl. popl. - kód EL351.081 dle knihy spec.</t>
  </si>
  <si>
    <t>741 37-2061</t>
  </si>
  <si>
    <t>Nouzové svítidlo LED, 2W, přisazené, centrální bat., piktogram, včetně recyklačního poplatku - kód EL357.020 dle knihy specifikací</t>
  </si>
  <si>
    <t>741 37-2061.1</t>
  </si>
  <si>
    <t>Nouzové svítidlo LED, 3W, 370lm, centrální baterie, optika univerzální, stropní montáž, včetně recykl. poplatku - kód EL357.051 dle knihy specifikací</t>
  </si>
  <si>
    <t>741 37-2001</t>
  </si>
  <si>
    <t>LED profil rohový, délka 2m, včetně mléčného difuzoru a příslušenství</t>
  </si>
  <si>
    <t>741 37-2002</t>
  </si>
  <si>
    <t>LED pásek 12V, 12W, 2000lm, teplá bílá</t>
  </si>
  <si>
    <t>741 37-5041</t>
  </si>
  <si>
    <t>Napájecí zdroj LED 12V, vnitřní, 50W</t>
  </si>
  <si>
    <t>741 37-5041.1</t>
  </si>
  <si>
    <t>Napájecí zdroj LED 12V, vnitřní, 100W</t>
  </si>
  <si>
    <t>390. Náhradní zdroje</t>
  </si>
  <si>
    <t>741 21-0407</t>
  </si>
  <si>
    <t>Centrální bateriový systém 8 okruhů, max. 160 sv, 230V, akumulátory 18x 12V/17Ah, požární odolnost E30 + protipožární skříň E30 - kód EL392.101 dle knihy specifikací</t>
  </si>
  <si>
    <t>Montáže, zkoušky a revize</t>
  </si>
  <si>
    <t>741 81-0003</t>
  </si>
  <si>
    <t>Celková prohlídka a vyhotovení revizní zprávy pro objem prací přes 500 do 1000 tis. Kč</t>
  </si>
  <si>
    <t>741 81-0011</t>
  </si>
  <si>
    <t>Příplatek k ceně 0003 za každých dalších 500 tis. Kč</t>
  </si>
  <si>
    <t>741 36-0432</t>
  </si>
  <si>
    <t>Montáž ventilátorů, klapek, čidel VZT, apod.</t>
  </si>
  <si>
    <t>741 92-0052</t>
  </si>
  <si>
    <t>Zhotovení ohnivzdorných ucpávek vestěnovém průchodu tl. Přes 150 do 300mm</t>
  </si>
  <si>
    <t>Pol5</t>
  </si>
  <si>
    <t>Zpracování výpočtů osvětlení, včetně tisku</t>
  </si>
  <si>
    <t>Pol6</t>
  </si>
  <si>
    <t>Demontáž stávajícího zařízení</t>
  </si>
  <si>
    <t>Pol7</t>
  </si>
  <si>
    <t>Odvoz demontovaného zařízení na skládku</t>
  </si>
  <si>
    <t>Pol8</t>
  </si>
  <si>
    <t>Podružný materiál - 5% z dodávky materiálu</t>
  </si>
  <si>
    <t>Zemní a pomocné stavební práce</t>
  </si>
  <si>
    <t>460 68-0162</t>
  </si>
  <si>
    <t>Vybourání otvoru ve zdivu cihelném, plochy do 0,0225m2 a tloušťky přes 15 do 30 cm</t>
  </si>
  <si>
    <t>460 68-0162.1</t>
  </si>
  <si>
    <t>Vybouární otvoru ve zdivu cihelném, plochy do 0,0225m2 a tloušťky přes 45 do 60 cm</t>
  </si>
  <si>
    <t>460 68-0402</t>
  </si>
  <si>
    <t>Vysekání kapes nebo výklenků ve zdivu pro osazení krabic, velikosti 10x10x8cm</t>
  </si>
  <si>
    <t>460 68-0592</t>
  </si>
  <si>
    <t>Vysekání rýh pro montáž trubek a kabelů v cihelných zdech, hloubky přes 3 do 5cm a šířky do 5cm</t>
  </si>
  <si>
    <t>460 68-00593</t>
  </si>
  <si>
    <t>Vysekání rýh pro montáž trubek a kabelů v cihelných zdech, hloubky přes 3 do 5cm a šířky přes 5 do 7cm</t>
  </si>
  <si>
    <t>01-008 - Slaboproudé rozvody</t>
  </si>
  <si>
    <t>D2 - 312. Trubková vedení</t>
  </si>
  <si>
    <t>D3 - 314. Žlaby, rošty</t>
  </si>
  <si>
    <t>D4 - 320. Kabely a vodiče</t>
  </si>
  <si>
    <t>D5 - 371. Strukturovaná kabeláž</t>
  </si>
  <si>
    <t>D6 - 376. Společná televizní anténa</t>
  </si>
  <si>
    <t>D7 - 380. Elektrická požární signalizace</t>
  </si>
  <si>
    <t>D8 - Montáže, zkoušky a revize</t>
  </si>
  <si>
    <t>D9 - Zemní a pomocné stavební práce</t>
  </si>
  <si>
    <t>Přístrojová krabice, pro přístroje s roztečí 71mm, - kód SL311.002 dle knihy specifikací</t>
  </si>
  <si>
    <t>741 11-2062</t>
  </si>
  <si>
    <t>Přístrojová krabice, do dutých stěn, dvojnásobná, 2x Ø68 - kód SL311.006 dle knihy specifikací</t>
  </si>
  <si>
    <t>741 11-2001</t>
  </si>
  <si>
    <t>Krabice odbočná s víčkem Ø73,5mm, hloubka 43mm - kód SL311.020 dle knihy specifikací</t>
  </si>
  <si>
    <t>741 11-2023</t>
  </si>
  <si>
    <t>Krabice odbočná s víčkem 255x205mm, hloubka 68mm - kód SL311.025 dle knihy specifikací</t>
  </si>
  <si>
    <t>741 11-2023.1</t>
  </si>
  <si>
    <t>Krabice se zachováním funkčnosti při požáru, bezhalog., 100x100x63mm - kód SL311.501 dle knihy specifikací</t>
  </si>
  <si>
    <t>312. Trubková vedení</t>
  </si>
  <si>
    <t>741 11-0041</t>
  </si>
  <si>
    <t xml:space="preserve">Trubka elektroinstalační, ohebná, PVC, se střední mechanickou odolností 750N, vnější Ø16mm -  kód SL312.001 dle knihy specifikací</t>
  </si>
  <si>
    <t>741 11-0042</t>
  </si>
  <si>
    <t xml:space="preserve">Trubka elektroinstalační, ohebná, PVC, se střední mechanickou odolností 750N, vnější Ø25mm -  kód SL312.002 dle knihy specifikací</t>
  </si>
  <si>
    <t>741 11-0043</t>
  </si>
  <si>
    <t xml:space="preserve">Trubka elektroinstalační, ohebná, PVC, se střední mechanickou odolností 750N, vnější Ø40mm -  kód SL312.004 dle knihy specifikací</t>
  </si>
  <si>
    <t>Chránička optického kabelu HDPE, černá, ohebná, mechanická odolnost 750N, Ø32 - kód SL312.105 dle knihy specifikací</t>
  </si>
  <si>
    <t>314. Žlaby, rošty</t>
  </si>
  <si>
    <t>741 91-0413</t>
  </si>
  <si>
    <t>Kabelový žlab, zinkování Sendzimir, integrovaná spojka, neděrovaný, 60x150x0,75, délka 3m, včetně víka a příslušenství - kód SL314.106 dle knihy specifikací</t>
  </si>
  <si>
    <t>741 91-0414</t>
  </si>
  <si>
    <t>Kabelový žlab, zinkování Sendzimir, integrovaná spojka, neděrovaný, 60x200x0,75, délka 3m, včetně víka a příslušenství - kód SL314.107 dle knihy specifikací</t>
  </si>
  <si>
    <t>741 91-0414.1</t>
  </si>
  <si>
    <t>Kabelový žlab, zinkování Sendzimir, integrovaná spojka, neděrovaný, 60x300x0,75, délka 3m, včetně víka a příslušenství - kód SL314.108 dle knihy specifikací</t>
  </si>
  <si>
    <t>741 11-1001</t>
  </si>
  <si>
    <t>Podlahový kanál, zinkování Sendzimir, 38x150, délka 2m, včetně příslušenství - kód SL314.151 dle knihy specifikací</t>
  </si>
  <si>
    <t>742 12-1001</t>
  </si>
  <si>
    <t>Kabel datový UTP Cat. 5E, LSOH</t>
  </si>
  <si>
    <t>742 12-1001.1</t>
  </si>
  <si>
    <t>Kabel sdělovací, JYTY 2x1</t>
  </si>
  <si>
    <t>742 12-1001.2</t>
  </si>
  <si>
    <t>Datový kabel s funkční odolností při požáru, JE-H(St)H 1x2x0,8 E30/60, pod omítku</t>
  </si>
  <si>
    <t>742 12-1001.3</t>
  </si>
  <si>
    <t>Koaxiální kabel 75Ω, plášť PE, 1x 1,55mm, Ø10,1 - kód SL321.101 dle knihy specifikací</t>
  </si>
  <si>
    <t>742 12-1001.4</t>
  </si>
  <si>
    <t>Koaxiální kabel 75Ω, plášť PVC, 1x 1mm, Ø6,8 - kód SL321.110 dle knihy specifikací</t>
  </si>
  <si>
    <t>741 12-2601</t>
  </si>
  <si>
    <t>Kabel bezhalogenový, s funkční odolností 1-CXKH-V-O 5x1,5, pevně</t>
  </si>
  <si>
    <t>371. Strukturovaná kabeláž</t>
  </si>
  <si>
    <t>742 33-0002</t>
  </si>
  <si>
    <t xml:space="preserve">Datový rozvaděč 19", 42U, 600x1000, skleněné dveře  - kód SL371.005 dle knihy specifikací</t>
  </si>
  <si>
    <t>742 33-0002.1</t>
  </si>
  <si>
    <t xml:space="preserve">Datový rozvaděč 19", 42U, 800x1000, skleněné dveře  - kód SL371.006 dle knihy specifikací</t>
  </si>
  <si>
    <t>742 33-0002.2</t>
  </si>
  <si>
    <t xml:space="preserve">Datový rozvaděč 19", 24U, 600x600, skleněné dveře  - kód SL371.004 dle knihy specifikací</t>
  </si>
  <si>
    <t>742 33-0024</t>
  </si>
  <si>
    <t>Patch panel 19", 24 portů, 1U, Cat 5e, 150MHz - kód SL3371.010 dle knihy specifikací</t>
  </si>
  <si>
    <t>742 33-0024.1</t>
  </si>
  <si>
    <t>Patch panel 19", 12 portů, 1U, Cat 5e, PoE napájení - kód SL3371.015 dle knihy specifikací</t>
  </si>
  <si>
    <t>742 33-0023</t>
  </si>
  <si>
    <t>Vyvazovací panel horizontální 1U, 19", jednostranná plastová lišta</t>
  </si>
  <si>
    <t>742 33-0022</t>
  </si>
  <si>
    <t>Rozvodný panel 8x 230V, 1,5U</t>
  </si>
  <si>
    <t>742 33-0022.1</t>
  </si>
  <si>
    <t>Ventilační jednotka univerzální 4 ventiláory s termostatem, do stropu</t>
  </si>
  <si>
    <t>742 33-0041</t>
  </si>
  <si>
    <t>Kryt zásuvky komunikační s popisovým polem, bílá, jen dodávka - kód SL371.501 dle knihy specifikací</t>
  </si>
  <si>
    <t>742 33-0041.1</t>
  </si>
  <si>
    <t>Nosná maska pro 1 keystone, jen dodávka</t>
  </si>
  <si>
    <t>742 33-0041.2</t>
  </si>
  <si>
    <t>Nosná maska pro 2 keystone, jen dodávka</t>
  </si>
  <si>
    <t>742 33-0041.3</t>
  </si>
  <si>
    <t>Keystone, Cat 5e, UTP, RJ 45, samořezný - kód SL371.510 dle knihy specifikací</t>
  </si>
  <si>
    <t>742 33-0041.4</t>
  </si>
  <si>
    <t>Krabice nástěnná pro přístroje 45x45, s víčkem, jen dodávka - kód SL371.550 dle knihy specifikací</t>
  </si>
  <si>
    <t>742 33-0041.5</t>
  </si>
  <si>
    <t>Modul zásuvkový 22,5x45 se záclonkou, jen dodávka</t>
  </si>
  <si>
    <t>742 33-0051</t>
  </si>
  <si>
    <t>Popis portu zásuvky</t>
  </si>
  <si>
    <t>742 33-0052</t>
  </si>
  <si>
    <t>Popis portů patch panelu</t>
  </si>
  <si>
    <t>Pol73</t>
  </si>
  <si>
    <t>Patch kabel, Cat 5e, UTP, 2m</t>
  </si>
  <si>
    <t>Pol74</t>
  </si>
  <si>
    <t>Patch kabel, Cat 5e, UTP, 3m</t>
  </si>
  <si>
    <t>742 33-0027</t>
  </si>
  <si>
    <t>Optický adaptér SC multimode, duplex - kód SL371.410 dle knihy specifikací</t>
  </si>
  <si>
    <t>742 33-0028</t>
  </si>
  <si>
    <t>Optický pigtail 9/125 Scupc SM 1,5m - kód SL371.415 dle knihy specifikací</t>
  </si>
  <si>
    <t>742 33-0026</t>
  </si>
  <si>
    <t>Optická vana s výsuvnou policí 1U, pro 19" rámy - kód SL371.451 dle knihy specifikací</t>
  </si>
  <si>
    <t>742 33-0026.1</t>
  </si>
  <si>
    <t>Čelo optické vany 1U, pro 12 SC duplex, jen dodávka - kód SL371.461 dle knihy specifikací</t>
  </si>
  <si>
    <t>742 33-0101</t>
  </si>
  <si>
    <t>Měření segmentu metalického s vyhotovením protokolu</t>
  </si>
  <si>
    <t>742 33-0102</t>
  </si>
  <si>
    <t>Měření segmentu optického, měření útlumu</t>
  </si>
  <si>
    <t>742 32-0002</t>
  </si>
  <si>
    <t>Dveřní interkom, IP, 1 tlačítko + klávesnice, IP 53, PoE - kód SL371.601 dle knihy specifikací</t>
  </si>
  <si>
    <t>742 31-0006</t>
  </si>
  <si>
    <t>Digitální systémový telefon, LCD panel, bluetooth - kód SL371.605 dle knihy specifikací</t>
  </si>
  <si>
    <t>742 31-0024</t>
  </si>
  <si>
    <t>Digitální IP ústředna, 6 analog. vnějších linek, 50 vnitřních s možností rozšíření na 288, Rack, včetně software - kód SL371.760 dle knihy specifikací</t>
  </si>
  <si>
    <t>376. Společná televizní anténa</t>
  </si>
  <si>
    <t>742 42-0061</t>
  </si>
  <si>
    <t>Oceloplechová rozvodnice STA, nástěnná, 500x700x200 - kód SL331.105 dle knihy specifikací</t>
  </si>
  <si>
    <t>742 12-3001</t>
  </si>
  <si>
    <t>Přepěťová ochrana, jemná, vstup / výstup F konektory, 75 Ω, 24V DC - kód SL335.101 dle knihy specifikací</t>
  </si>
  <si>
    <t>742 12-3001.1</t>
  </si>
  <si>
    <t>Svodič bleskových proudů, 10kA - 8/20μs, vstup / výstup F konektory - kód SL335.111 dle knihy specifikací</t>
  </si>
  <si>
    <t>742 42-0041</t>
  </si>
  <si>
    <t>Zesilovač pro pozemní příjem, oddělené 3 vstupy, 35, 25, 42dB - kód SL376.010 dle knihy specifikací</t>
  </si>
  <si>
    <t>742 42-0011</t>
  </si>
  <si>
    <t>Anténa UHF, Al profily, kanály 21-60, LTE</t>
  </si>
  <si>
    <t>742 42-0011.1</t>
  </si>
  <si>
    <t>Anténa FM, směrová, pětiprvek, 87,5 - 108 MHz</t>
  </si>
  <si>
    <t>742 42-0111</t>
  </si>
  <si>
    <t>F konektror 6,8 s gumičkou</t>
  </si>
  <si>
    <t>742 42-0121</t>
  </si>
  <si>
    <t>Zásuvka anténní, rozhlasová a satelitní, pro vícenásobný rámeček, koncová, včetně krytu, bílá - kód SL.376.501 dle knihy specifikací</t>
  </si>
  <si>
    <t>380. Elektrická požární signalizace</t>
  </si>
  <si>
    <t>742 21-0002</t>
  </si>
  <si>
    <t>Ústředna EPS, 2 kruhová vedení, max 1000 prvků na ústřednu, interní obslužný panel, tiskárna - kód EPS.380.500 dle knihy specif.</t>
  </si>
  <si>
    <t>742 21-0006</t>
  </si>
  <si>
    <t>Karta do ústředny, 10 kontrolovaných vstupů a 8 kontrolovaných výstupů - kód EPS.380.505 dle knihy specifikací</t>
  </si>
  <si>
    <t>742 21-0031</t>
  </si>
  <si>
    <t>Napájecí zdroj 24V/3A, akumulátor 17Ah - kód EPS.380.520, dle knihy specifikací</t>
  </si>
  <si>
    <t>742 21-0121</t>
  </si>
  <si>
    <t>Multisenzorový hlásič kouřový a teplotní - kód EPS.380.003 dle knihy specifikací</t>
  </si>
  <si>
    <t>742 21-0121.1</t>
  </si>
  <si>
    <t>Tlačítkový hlásič - kód EPS.380.021 dle knihy specifikací</t>
  </si>
  <si>
    <t>742 21-0131</t>
  </si>
  <si>
    <t>Standardní sokl - kód EPS.380.030 dle knihy specifikací</t>
  </si>
  <si>
    <t>742 21-0261</t>
  </si>
  <si>
    <t>Siréna červená - kód EPS.380.121 dle knihy specifikací</t>
  </si>
  <si>
    <t>742 24-0004</t>
  </si>
  <si>
    <t>Docházkový terminál - demontáž + montáž</t>
  </si>
  <si>
    <t>Pol75</t>
  </si>
  <si>
    <t>Přepojení strukturované kabeláže do DR10, v rámci výstavby I. etapy přesun serveru, aktivních prvků, úprava tras kabeláže</t>
  </si>
  <si>
    <t>Pol76</t>
  </si>
  <si>
    <t>460 68-00605</t>
  </si>
  <si>
    <t>Vysekání rýh pro montáž trubek a kabelů v cihelných zdech, hloubky přes 5 do 7cm a šířky přes 10 do 15cm</t>
  </si>
  <si>
    <t>01-009 - Měření a regulace</t>
  </si>
  <si>
    <t>D1 - Rozvaděč, elektrovýzbroj</t>
  </si>
  <si>
    <t>D2 - Řídící systém</t>
  </si>
  <si>
    <t>D3 - Periferie - dodávka, montáž a zapojení</t>
  </si>
  <si>
    <t>D4 - Periferie - pouze montáž a zapojení</t>
  </si>
  <si>
    <t>D5 - IRC regulace - dodávka, montáž a zapojení</t>
  </si>
  <si>
    <t>D6 - Kabeláž vč.kabelových tras, montáže a uložení, pom.materiálu, sekání a drážkování</t>
  </si>
  <si>
    <t>D7 - Ostatní</t>
  </si>
  <si>
    <t>Rozvaděč, elektrovýzbroj</t>
  </si>
  <si>
    <t>Pol13</t>
  </si>
  <si>
    <t xml:space="preserve">Rozvaděč  vč. kompletní výzbroje  - Kód MaR331.0001 dle knihy specifikací</t>
  </si>
  <si>
    <t>Řídící systém</t>
  </si>
  <si>
    <t>Pol14</t>
  </si>
  <si>
    <t>Zdroje říd.systému. Kód MaR331.0002 dle knihy specifikací</t>
  </si>
  <si>
    <t>Pol15</t>
  </si>
  <si>
    <t>Switch 8 portů. Kód MaR331.0003 dle knihy specifikací</t>
  </si>
  <si>
    <t>Pol16</t>
  </si>
  <si>
    <t>Regulátor volně programovatelný. Kód MaR331.0004 dle knihy specifikací</t>
  </si>
  <si>
    <t>Pol17</t>
  </si>
  <si>
    <t>Vstupní univerzální analogový modul. Kód MaR331.0005 dle knihy specifikací</t>
  </si>
  <si>
    <t>Pol18</t>
  </si>
  <si>
    <t>Vstupní modul pro bezpotenciálový kontakt. Kód MaR331.0006 dle knihy specifikací</t>
  </si>
  <si>
    <t>Pol19</t>
  </si>
  <si>
    <t>Releový výstupní modul. Kód MaR331.0007 dle knihy specifikací</t>
  </si>
  <si>
    <t>Pol20</t>
  </si>
  <si>
    <t>Modul integrace IRC regulátorů. Kód MaR331.0008 dle knihy specifikací</t>
  </si>
  <si>
    <t>Pol21</t>
  </si>
  <si>
    <t>Ůstředna měřičů Mbus. Kód MaR331.0009 dle knihy specifikací</t>
  </si>
  <si>
    <t>Pol22</t>
  </si>
  <si>
    <t>LCD display vč. Web serveru. Kód MaR331.0010 dle knihy specifikací</t>
  </si>
  <si>
    <t>Pol23</t>
  </si>
  <si>
    <t>GSM modem. Kód MaR331.0011 dle knihy specifikací</t>
  </si>
  <si>
    <t>Periferie - dodávka, montáž a zapojení</t>
  </si>
  <si>
    <t>Pol24</t>
  </si>
  <si>
    <t>Odporové čidlo teploty do jímky. Kód MaR337.0001 dle knihy specifikací</t>
  </si>
  <si>
    <t>Pol25</t>
  </si>
  <si>
    <t>Odporové čidlo teploty prostorové. Kód MaR337.0002 dle knihy specifikací</t>
  </si>
  <si>
    <t>Pol26</t>
  </si>
  <si>
    <t>Příložný termostat. Kód MaR337.0003 dle knihy specifikací</t>
  </si>
  <si>
    <t>Pol27</t>
  </si>
  <si>
    <t>Čidlo tlaku do potrubí. Kód MaR337.0004 dle knihy specifikací</t>
  </si>
  <si>
    <t>Pol28</t>
  </si>
  <si>
    <t>Čidlo zaplavení. Kód MaR337.0005 dle knihy specifikací</t>
  </si>
  <si>
    <t>Pol29</t>
  </si>
  <si>
    <t>Akustická houkačka. Kód MaR337.0006 dle knihy specifikací</t>
  </si>
  <si>
    <t>Pol30</t>
  </si>
  <si>
    <t>Stoptlačítko. Kód MaR337.0007 dle knihy specifikací</t>
  </si>
  <si>
    <t>Pol31</t>
  </si>
  <si>
    <t>Limitní hladinová sonda kabelová. Kód MaR337.0008 dle knihy specifikací</t>
  </si>
  <si>
    <t>Pol32</t>
  </si>
  <si>
    <t xml:space="preserve">Solenoidový ventil.  Kód MaR337.0009 dle knihy specifikací</t>
  </si>
  <si>
    <t>Periferie - pouze montáž a zapojení</t>
  </si>
  <si>
    <t>Pol33</t>
  </si>
  <si>
    <t>Silový vývod pro čerpadlo a ostatní 230V</t>
  </si>
  <si>
    <t>Pol34</t>
  </si>
  <si>
    <t>Propojení periferie s hlášením prov.stavu</t>
  </si>
  <si>
    <t>Pol35</t>
  </si>
  <si>
    <t>Zapojení stávajícího reg.ventilu</t>
  </si>
  <si>
    <t>Pol36</t>
  </si>
  <si>
    <t>Napojení osvětlení a zásuvek v kotelně</t>
  </si>
  <si>
    <t>Pol37</t>
  </si>
  <si>
    <t>Napojení měřiče na sběrnici Mbus</t>
  </si>
  <si>
    <t>IRC regulace - dodávka, montáž a zapojení</t>
  </si>
  <si>
    <t>Pol38</t>
  </si>
  <si>
    <t>IRC regulátor. Kód MaR337.0010 dle knihy specifikací</t>
  </si>
  <si>
    <t>Pol39</t>
  </si>
  <si>
    <t>Elektrotermický pohon pro radiátor. . Kód MaR337.0011 dle knihy specifikací</t>
  </si>
  <si>
    <t>Kabeláž vč.kabelových tras, montáže a uložení, pom.materiálu, sekání a drážkování</t>
  </si>
  <si>
    <t>Pol40</t>
  </si>
  <si>
    <t>Sdělovací a komunikační kabel např.JYStY 2x2x0,8mm</t>
  </si>
  <si>
    <t>Pol41</t>
  </si>
  <si>
    <t>Silový kabel CYKY 3x1,5mm</t>
  </si>
  <si>
    <t>Pol42</t>
  </si>
  <si>
    <t>Zjištění funkčnosti polní instrumentace</t>
  </si>
  <si>
    <t>Pol43</t>
  </si>
  <si>
    <t>Dílenská dokumentace zapojení rozvaděče</t>
  </si>
  <si>
    <t>Pol44</t>
  </si>
  <si>
    <t>Demontáž a likvidace stáv.rozvaděče</t>
  </si>
  <si>
    <t>Pol45</t>
  </si>
  <si>
    <t>Uživatelský SW pro PLC podstanice - I/O</t>
  </si>
  <si>
    <t>Pol46</t>
  </si>
  <si>
    <t>Uživatelský SW pro IRC regulaci</t>
  </si>
  <si>
    <t>Pol47</t>
  </si>
  <si>
    <t>Uživatelský SW pro vizualizaci (WEB server)</t>
  </si>
  <si>
    <t>Pol48</t>
  </si>
  <si>
    <t>Revize a zkoušky</t>
  </si>
  <si>
    <t>Pol49</t>
  </si>
  <si>
    <t>Zaškolení obsluhy, manuály</t>
  </si>
  <si>
    <t>Pol50</t>
  </si>
  <si>
    <t>Nastavení a oživení</t>
  </si>
  <si>
    <t>Pol51</t>
  </si>
  <si>
    <t>Komplexní zkoušky (test 1:1)</t>
  </si>
  <si>
    <t>Pol52</t>
  </si>
  <si>
    <t>Dokumentace pro provedení stavby</t>
  </si>
  <si>
    <t>Pol53</t>
  </si>
  <si>
    <t>Dokumentace skutečného provedení</t>
  </si>
  <si>
    <t>Pol54</t>
  </si>
  <si>
    <t>Předávací dokumentace stavby (protokoly, certifikáty, revize)</t>
  </si>
  <si>
    <t>Pol55</t>
  </si>
  <si>
    <t>Doprava a přesuny</t>
  </si>
  <si>
    <t>Pol56</t>
  </si>
  <si>
    <t>Projektové řízení a vedení stavby</t>
  </si>
  <si>
    <t>Pol57</t>
  </si>
  <si>
    <t>Zabezpečení pracoviště</t>
  </si>
  <si>
    <t>Pol58</t>
  </si>
  <si>
    <t>Profesní koordinace</t>
  </si>
  <si>
    <t>Pol59</t>
  </si>
  <si>
    <t>Zkušební provoz</t>
  </si>
  <si>
    <t>h</t>
  </si>
  <si>
    <t>01-010 - Plyn</t>
  </si>
  <si>
    <t>D1 - 723: Plynovod</t>
  </si>
  <si>
    <t>D2 - 783: Nátěry</t>
  </si>
  <si>
    <t>723: Plynovod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</si>
  <si>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</si>
  <si>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</si>
  <si>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</si>
  <si>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</si>
  <si>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723150365</t>
  </si>
  <si>
    <t>Chránička D 38x2,6 mm</t>
  </si>
  <si>
    <t>723150366</t>
  </si>
  <si>
    <t>Chránička D 44,5x3,2 mm</t>
  </si>
  <si>
    <t>r-01</t>
  </si>
  <si>
    <t>Těsnící pěna - ohnivzdorná - viz. PL. - KÓD 553.0001 dle knihy specifikací</t>
  </si>
  <si>
    <t>723231162</t>
  </si>
  <si>
    <t>Kohout kulový přímý G 1/2 PN 42 do 185°C plnoprůtokový vnitřní závit těžká řada</t>
  </si>
  <si>
    <t>723231164</t>
  </si>
  <si>
    <t>Kohout kulový přímý G 1 PN 42 do 185°C plnoprůtokový vnitřní závit těžká řada</t>
  </si>
  <si>
    <t>r-02</t>
  </si>
  <si>
    <t>Podružný plynoměr pro měření spotřeby plynu, Qmax = 6m3/h, rozteč 110 mm, Pmax = 50 kPa, včetně komunikačního modulu pro měření s rozhraním M-Bus - KÓD 553.0001 dle knihy specifikací</t>
  </si>
  <si>
    <t>723150341</t>
  </si>
  <si>
    <t>Redukce zhotovená kováním DN 32/25</t>
  </si>
  <si>
    <t>723150342</t>
  </si>
  <si>
    <t>Redukce zhotovená kováním DN 40/32</t>
  </si>
  <si>
    <t>55138002</t>
  </si>
  <si>
    <t>Hadice připojovací nerezová pro plyn vnitřní závit 1/2" 1m</t>
  </si>
  <si>
    <t>r-03</t>
  </si>
  <si>
    <t>Nosný a upevňovací materiál - ze skladu dodavatele</t>
  </si>
  <si>
    <t>r-04</t>
  </si>
  <si>
    <t>Výchozí revize a tlakové zkoušky</t>
  </si>
  <si>
    <t>r-05</t>
  </si>
  <si>
    <t>Propojení na stávající instalaci DN 40, odvzdušnění, uvedení do provozu</t>
  </si>
  <si>
    <t>230081041</t>
  </si>
  <si>
    <t>Demontáž potrubí do šrotu do 10 kg D 57 mm, tl 4,5 mm</t>
  </si>
  <si>
    <t>722220872</t>
  </si>
  <si>
    <t>Demontáž armatur závitových se dvěma závity a šroubením G přes 3/8 do 3/4</t>
  </si>
  <si>
    <t>783617611</t>
  </si>
  <si>
    <t>A1</t>
  </si>
  <si>
    <t>dle vzorových řezů</t>
  </si>
  <si>
    <t>716,65</t>
  </si>
  <si>
    <t>B1</t>
  </si>
  <si>
    <t>223,74</t>
  </si>
  <si>
    <t>B2</t>
  </si>
  <si>
    <t>C1</t>
  </si>
  <si>
    <t>15,18</t>
  </si>
  <si>
    <t>C2</t>
  </si>
  <si>
    <t>16,06</t>
  </si>
  <si>
    <t>104,5</t>
  </si>
  <si>
    <t>dlažbachodník</t>
  </si>
  <si>
    <t>3,52</t>
  </si>
  <si>
    <t>lože</t>
  </si>
  <si>
    <t>12,006</t>
  </si>
  <si>
    <t>rýha</t>
  </si>
  <si>
    <t>43,318</t>
  </si>
  <si>
    <t>01-011 - Venkovní úpravy</t>
  </si>
  <si>
    <t>S01</t>
  </si>
  <si>
    <t>19,91</t>
  </si>
  <si>
    <t>tráva</t>
  </si>
  <si>
    <t>89,43</t>
  </si>
  <si>
    <t xml:space="preserve">    5 - Komunikace pozemní</t>
  </si>
  <si>
    <t xml:space="preserve">    8 - Trubní vedení</t>
  </si>
  <si>
    <t xml:space="preserve">    765 - Krytina skládaná</t>
  </si>
  <si>
    <t>113106121</t>
  </si>
  <si>
    <t>Rozebrání dlažeb z betonových nebo kamenných dlaždic komunikací pro pěší ručně</t>
  </si>
  <si>
    <t>-806550309</t>
  </si>
  <si>
    <t>113106123</t>
  </si>
  <si>
    <t>Rozebrání dlažeb ze zámkových dlaždic komunikací pro pěší ručně</t>
  </si>
  <si>
    <t>-168073745</t>
  </si>
  <si>
    <t>"pro opravu opěrné zdi - zpětné položení"</t>
  </si>
  <si>
    <t>3,2*1,1</t>
  </si>
  <si>
    <t>113107112</t>
  </si>
  <si>
    <t>Odstranění podkladu z kameniva těženého tl přes 100 do 200 mm ručně</t>
  </si>
  <si>
    <t>1908871340</t>
  </si>
  <si>
    <t xml:space="preserve">"okapový chodník - kačírek"  9,2</t>
  </si>
  <si>
    <t>113107223</t>
  </si>
  <si>
    <t>Odstranění podkladu z kameniva drceného tl přes 200 do 300 mm strojně pl přes 200 m2</t>
  </si>
  <si>
    <t>1190562768</t>
  </si>
  <si>
    <t>113107243</t>
  </si>
  <si>
    <t>Odstranění podkladu živičného tl přes 100 do 150 mm strojně pl přes 200 m2</t>
  </si>
  <si>
    <t>1415614112</t>
  </si>
  <si>
    <t>113107330</t>
  </si>
  <si>
    <t>Odstranění podkladu z betonu prostého tl do 100 mm strojně pl do 50 m2</t>
  </si>
  <si>
    <t>1917061387</t>
  </si>
  <si>
    <t>113107331R</t>
  </si>
  <si>
    <t>Odstranění betonové koryta</t>
  </si>
  <si>
    <t>-535405216</t>
  </si>
  <si>
    <t>18,5*0,57</t>
  </si>
  <si>
    <t>113202111</t>
  </si>
  <si>
    <t>Vytrhání obrub krajníků obrubníků stojatých</t>
  </si>
  <si>
    <t>-1576454488</t>
  </si>
  <si>
    <t>113204111</t>
  </si>
  <si>
    <t>Vytrhání obrub záhonových</t>
  </si>
  <si>
    <t>483384200</t>
  </si>
  <si>
    <t>131111333</t>
  </si>
  <si>
    <t>Vrtání jamek pro plotové sloupky D přes 200 do 300 mm ručně s motorovým vrtákem</t>
  </si>
  <si>
    <t>-848514234</t>
  </si>
  <si>
    <t>"pro plotové sloupky a vzpěry"</t>
  </si>
  <si>
    <t>(28+9+3)*0,8</t>
  </si>
  <si>
    <t xml:space="preserve">"pro zábradlí"  3*1,2</t>
  </si>
  <si>
    <t>132251252</t>
  </si>
  <si>
    <t>Hloubení rýh nezapažených š do 2000 mm v hornině třídy těžitelnosti I skupiny 3 objem do 50 m3 strojně</t>
  </si>
  <si>
    <t>-1939198943</t>
  </si>
  <si>
    <t>"pro přípojky vpustí"</t>
  </si>
  <si>
    <t>19,1*1,1*1,8</t>
  </si>
  <si>
    <t>"pro základové pasy přístřešek na kontejnery"</t>
  </si>
  <si>
    <t>4,7+0,8</t>
  </si>
  <si>
    <t>133251101</t>
  </si>
  <si>
    <t>Hloubení šachet nezapažených v hornině třídy těžitelnosti I skupiny 3 objem do 20 m3</t>
  </si>
  <si>
    <t>1949573686</t>
  </si>
  <si>
    <t>"sedimentační jímka"</t>
  </si>
  <si>
    <t>8,6</t>
  </si>
  <si>
    <t>92891013</t>
  </si>
  <si>
    <t>rýha-lože</t>
  </si>
  <si>
    <t>"septik" 58</t>
  </si>
  <si>
    <t xml:space="preserve">"sedimentační jímka"  5,3</t>
  </si>
  <si>
    <t>181111111</t>
  </si>
  <si>
    <t>Plošná úprava terénu do 500 m2 zemina skupiny 1 až 4 nerovnosti přes 50 do 100 mm v rovinně a svahu do 1:5</t>
  </si>
  <si>
    <t>-372499228</t>
  </si>
  <si>
    <t>181311103</t>
  </si>
  <si>
    <t>Rozprostření ornice tl vrstvy do 200 mm v rovině nebo ve svahu do 1:5 ručně</t>
  </si>
  <si>
    <t>-1021385531</t>
  </si>
  <si>
    <t>81,3*1,1</t>
  </si>
  <si>
    <t>181411131</t>
  </si>
  <si>
    <t>Založení parkového trávníku výsevem pl do 1000 m2 v rovině a ve svahu do 1:5</t>
  </si>
  <si>
    <t>-1768988845</t>
  </si>
  <si>
    <t>00572410</t>
  </si>
  <si>
    <t>osivo směs travní parková</t>
  </si>
  <si>
    <t>-10767747</t>
  </si>
  <si>
    <t>tráva*0,035</t>
  </si>
  <si>
    <t>862058860</t>
  </si>
  <si>
    <t>A1+B1+B2+C1+C2+D1</t>
  </si>
  <si>
    <t>211971110</t>
  </si>
  <si>
    <t>Zřízení opláštění žeber nebo trativodů geotextilií v rýze nebo zářezu sklonu do 1:2</t>
  </si>
  <si>
    <t>-1989801983</t>
  </si>
  <si>
    <t>113,000*1,1</t>
  </si>
  <si>
    <t>69311080</t>
  </si>
  <si>
    <t>geotextilie netkaná separační, ochranná, filtrační, drenážní PES 200g/m2</t>
  </si>
  <si>
    <t>-227492825</t>
  </si>
  <si>
    <t>124,300*1,2</t>
  </si>
  <si>
    <t>212751106</t>
  </si>
  <si>
    <t>Trativod z drenážních trubek flexibilních PVC-U SN 4 perforace 360° včetně lože otevřený výkop DN 160</t>
  </si>
  <si>
    <t>57729862</t>
  </si>
  <si>
    <t>272001</t>
  </si>
  <si>
    <t>Základ pro nabíječku el. mobilů</t>
  </si>
  <si>
    <t>1270748145</t>
  </si>
  <si>
    <t>Poznámka k položce:_x000d_
cena zahrnuje kompletní provedení vč. dodávky potřebného mateirálu a vč. zemních prací</t>
  </si>
  <si>
    <t>-1243739896</t>
  </si>
  <si>
    <t>"základové pasy přístřešek na kontejnery podkladní"</t>
  </si>
  <si>
    <t>274313611</t>
  </si>
  <si>
    <t>Základové pásy z betonu tř. C 16/20</t>
  </si>
  <si>
    <t>486284647</t>
  </si>
  <si>
    <t>"základové pasy přístřešek na kontejnery"</t>
  </si>
  <si>
    <t>4,7</t>
  </si>
  <si>
    <t>"pro palisády"</t>
  </si>
  <si>
    <t>0,9</t>
  </si>
  <si>
    <t>275313611</t>
  </si>
  <si>
    <t>Základové patky z betonu tř. C 16/20</t>
  </si>
  <si>
    <t>1378186104</t>
  </si>
  <si>
    <t>"pro zábradlí"</t>
  </si>
  <si>
    <t>3*0,3*0,3*1,2</t>
  </si>
  <si>
    <t>311113122</t>
  </si>
  <si>
    <t>Nosná zeď tl přes 150 do 200 mm z hladkých tvárnic ztraceného bednění včetně výplně z betonu tř. C 12/15</t>
  </si>
  <si>
    <t>1258684482</t>
  </si>
  <si>
    <t>Poznámka k položce:_x000d_
dle knihy specifikací VÚ854.1001</t>
  </si>
  <si>
    <t>"přístřešek na kontejnery"</t>
  </si>
  <si>
    <t>51,8*1,1</t>
  </si>
  <si>
    <t>-1448369033</t>
  </si>
  <si>
    <t>56,980*0,01</t>
  </si>
  <si>
    <t>318001</t>
  </si>
  <si>
    <t>Kompl. dod. + mtž. oplocení TAHOKOV</t>
  </si>
  <si>
    <t>1434876777</t>
  </si>
  <si>
    <t xml:space="preserve">Poznámka k položce:_x000d_
cena zahrnuje komplentí porvedneí vč. dodávky potřebného materiálu, kotvení a povrchové úpravy dle výkrasu VÚ .008  a knihy specifikací VÚ852.1002</t>
  </si>
  <si>
    <t>318002</t>
  </si>
  <si>
    <t>Kompl. dod. + mtž. branka TAHOKOV</t>
  </si>
  <si>
    <t>-1414810111</t>
  </si>
  <si>
    <t xml:space="preserve">Poznámka k položce:_x000d_
cena zahrnuje komplentí porvedneí vč. dodávky potřebného materiálu, kotvení, kování a povrchové úpravy dle výkresu VÚ .008  a knihy specifikací VÚ852.1002</t>
  </si>
  <si>
    <t>318003</t>
  </si>
  <si>
    <t>Kompl. dod. + mtž. branka pletivo</t>
  </si>
  <si>
    <t>-341703010</t>
  </si>
  <si>
    <t xml:space="preserve">Poznámka k položce:_x000d_
cena zahrnuje komplentí porvedneí vč. dodávky potřebného materiálu, kotvení, kování a povrchové úpravy dle výkresu VÚ .008  a knihy specifikací VÚ852.1001</t>
  </si>
  <si>
    <t>338171123</t>
  </si>
  <si>
    <t>Osazování sloupků a vzpěr plotových ocelových v do 2,60 m se zabetonováním</t>
  </si>
  <si>
    <t>928600926</t>
  </si>
  <si>
    <t>28+3+9</t>
  </si>
  <si>
    <t>553422551</t>
  </si>
  <si>
    <t>sloupek plotový poplastovaný v. 2 400</t>
  </si>
  <si>
    <t>-1737721856</t>
  </si>
  <si>
    <t>553422552</t>
  </si>
  <si>
    <t>sloupek plotový žárový pozink</t>
  </si>
  <si>
    <t>33655160</t>
  </si>
  <si>
    <t>553422741</t>
  </si>
  <si>
    <t xml:space="preserve">vzpěra plotová  poplastovaná</t>
  </si>
  <si>
    <t>1508563497</t>
  </si>
  <si>
    <t>592325461</t>
  </si>
  <si>
    <t xml:space="preserve">držák podhrabové desky </t>
  </si>
  <si>
    <t>1451667388</t>
  </si>
  <si>
    <t>339921133</t>
  </si>
  <si>
    <t>Osazování betonových palisád do betonového základu v řadě výšky prvku přes 1 do 1,5 m</t>
  </si>
  <si>
    <t>712260979</t>
  </si>
  <si>
    <t>59228411</t>
  </si>
  <si>
    <t xml:space="preserve">palisáda betonová  přírodní 160x160x1200mm</t>
  </si>
  <si>
    <t>-670472967</t>
  </si>
  <si>
    <t>Poznámka k položce:_x000d_
dle knihy specifikací VÚ856.1001</t>
  </si>
  <si>
    <t>592284101</t>
  </si>
  <si>
    <t>palisáda betonová přírodní 160x160x1000mm</t>
  </si>
  <si>
    <t>461135879</t>
  </si>
  <si>
    <t>592284091</t>
  </si>
  <si>
    <t xml:space="preserve">palisáda betonová  přírodní 160x160x600mm</t>
  </si>
  <si>
    <t>-1079114830</t>
  </si>
  <si>
    <t>348121211</t>
  </si>
  <si>
    <t>Osazení podhrabových desek dl do 2 m na ocelové plotové sloupky</t>
  </si>
  <si>
    <t>1627024282</t>
  </si>
  <si>
    <t>28+3</t>
  </si>
  <si>
    <t>592331191</t>
  </si>
  <si>
    <t>deska plotová betonová 2000x50x200mm</t>
  </si>
  <si>
    <t>-1697441508</t>
  </si>
  <si>
    <t>31,000*1,02</t>
  </si>
  <si>
    <t>348272515R</t>
  </si>
  <si>
    <t xml:space="preserve">Betonová stříška pro zeď tl 200 mm z tvarovek hladkých </t>
  </si>
  <si>
    <t>-1057249082</t>
  </si>
  <si>
    <t>Poznámka k položce:_x000d_
dle knihy specifikací VÚ854.1002</t>
  </si>
  <si>
    <t>5,9*1,1</t>
  </si>
  <si>
    <t>348401130</t>
  </si>
  <si>
    <t>Montáž oplocení ze strojového pletiva s napínacími dráty v přes 1,6 do 2,0 m</t>
  </si>
  <si>
    <t>404368568</t>
  </si>
  <si>
    <t>313248411</t>
  </si>
  <si>
    <t>pletivo poplastované v 1500mm</t>
  </si>
  <si>
    <t>-1960178141</t>
  </si>
  <si>
    <t>Poznámka k položce:_x000d_
dle knihy specifikací VÚ852.1001</t>
  </si>
  <si>
    <t>64,100*1,05</t>
  </si>
  <si>
    <t>313001</t>
  </si>
  <si>
    <t>pomocný materiál pro oplocení - napínáky, napínací a vázací drát</t>
  </si>
  <si>
    <t>174956611</t>
  </si>
  <si>
    <t>Lože pod potrubí otevřený výkop ze štěrkopísku</t>
  </si>
  <si>
    <t>1301859114</t>
  </si>
  <si>
    <t>"přípojky vpustí"</t>
  </si>
  <si>
    <t>19,1*(1,1*0,6-pi*(0,1)^2)</t>
  </si>
  <si>
    <t>452311131</t>
  </si>
  <si>
    <t>Podkladní desky z betonu prostého tř. C 12/15 otevřený výkop</t>
  </si>
  <si>
    <t>-687407040</t>
  </si>
  <si>
    <t>"pod sedimentační jímku"</t>
  </si>
  <si>
    <t>0,5</t>
  </si>
  <si>
    <t>Komunikace pozemní</t>
  </si>
  <si>
    <t>564841011</t>
  </si>
  <si>
    <t>Podklad ze štěrkodrtě ŠD plochy do 100 m2 tl 120 mm</t>
  </si>
  <si>
    <t>-1224663149</t>
  </si>
  <si>
    <t>B1+B2</t>
  </si>
  <si>
    <t>564851011</t>
  </si>
  <si>
    <t>Podklad ze štěrkodrtě ŠD plochy do 100 m2 tl 150 mm</t>
  </si>
  <si>
    <t>-91466843</t>
  </si>
  <si>
    <t>A1+B1+B2+D1+C2</t>
  </si>
  <si>
    <t>564861011</t>
  </si>
  <si>
    <t>Podklad ze štěrkodrtě ŠD plochy do 100 m2 tl 200 mm</t>
  </si>
  <si>
    <t>-1083612364</t>
  </si>
  <si>
    <t>564871011</t>
  </si>
  <si>
    <t>Podklad ze štěrkodrtě ŠD plochy do 100 m2 tl 250 mm</t>
  </si>
  <si>
    <t>1514918965</t>
  </si>
  <si>
    <t>565155101</t>
  </si>
  <si>
    <t>Asfaltový beton vrstva podkladní ACP 16 (obalované kamenivo OKS) tl 70 mm š do 1,5 m</t>
  </si>
  <si>
    <t>1885641075</t>
  </si>
  <si>
    <t>566901133</t>
  </si>
  <si>
    <t>Vyspravení podkladu po překopech inženýrských sítí plochy do 15 m2 štěrkodrtí tl. 200 mm</t>
  </si>
  <si>
    <t>-146199960</t>
  </si>
  <si>
    <t>573111112</t>
  </si>
  <si>
    <t>Postřik živičný infiltrační s posypem z asfaltu množství 1 kg/m2</t>
  </si>
  <si>
    <t>444305324</t>
  </si>
  <si>
    <t>573211106</t>
  </si>
  <si>
    <t>Postřik živičný spojovací z asfaltu v množství 0,20 kg/m2</t>
  </si>
  <si>
    <t>616886225</t>
  </si>
  <si>
    <t>2*A1</t>
  </si>
  <si>
    <t>577134111</t>
  </si>
  <si>
    <t>Asfaltový beton vrstva obrusná ACO 11 (ABS) tř. I tl 40 mm š do 3 m z nemodifikovaného asfaltu</t>
  </si>
  <si>
    <t>1359564658</t>
  </si>
  <si>
    <t>596211110</t>
  </si>
  <si>
    <t>Kladení zámkové dlažby komunikací pro pěší ručně tl 60 mm skupiny A pl do 50 m2</t>
  </si>
  <si>
    <t>302981323</t>
  </si>
  <si>
    <t>"zpětné použití původní dlažby"</t>
  </si>
  <si>
    <t>596212211</t>
  </si>
  <si>
    <t>Kladení zámkové dlažby pozemních komunikací ručně tl 80 mm skupiny A pl přes 50 do 100 m2</t>
  </si>
  <si>
    <t>1519543371</t>
  </si>
  <si>
    <t>592452131</t>
  </si>
  <si>
    <t>betonová dlažba dle knihy specifikací VÚ851.1001 - šedá</t>
  </si>
  <si>
    <t>-732477846</t>
  </si>
  <si>
    <t>B1*1,05</t>
  </si>
  <si>
    <t>592452132</t>
  </si>
  <si>
    <t>betonová dlažba dle knihy specifikací VÚ851.1002 - červená</t>
  </si>
  <si>
    <t>1889574190</t>
  </si>
  <si>
    <t>B2*1,05</t>
  </si>
  <si>
    <t>5929001</t>
  </si>
  <si>
    <t>betonová dlažba dle knihy specifikací VÚ851.1003</t>
  </si>
  <si>
    <t>730587018</t>
  </si>
  <si>
    <t>(C1+C2)*8*1,05</t>
  </si>
  <si>
    <t xml:space="preserve">"zaokrouhlení"  263-262,416</t>
  </si>
  <si>
    <t>596811121</t>
  </si>
  <si>
    <t>Kladení betonové dlažby komunikací pro pěší do lože z kameniva velikosti do 0,09 m2 pl přes 50 do 100 m2</t>
  </si>
  <si>
    <t>-549096164</t>
  </si>
  <si>
    <t>592480051</t>
  </si>
  <si>
    <t>dlažba betonová dle knihy specifkikací VÚ851.1004</t>
  </si>
  <si>
    <t>-497887525</t>
  </si>
  <si>
    <t>D1*1,05</t>
  </si>
  <si>
    <t>622631011</t>
  </si>
  <si>
    <t>Spárování spárovací maltou vnějších pohledových ploch stěn z tvárnic nebo kamene</t>
  </si>
  <si>
    <t>-2092895867</t>
  </si>
  <si>
    <t>56,98*2</t>
  </si>
  <si>
    <t>1191270907</t>
  </si>
  <si>
    <t xml:space="preserve">"opěrná stěna"  10,8</t>
  </si>
  <si>
    <t>871355221</t>
  </si>
  <si>
    <t>Kanalizační potrubí z tvrdého PVC jednovrstvé tuhost třídy SN8 DN 200</t>
  </si>
  <si>
    <t>1265283709</t>
  </si>
  <si>
    <t>19,1</t>
  </si>
  <si>
    <t>890411811R</t>
  </si>
  <si>
    <t>Odstranění uliční vpustě</t>
  </si>
  <si>
    <t>1539728379</t>
  </si>
  <si>
    <t>894411311</t>
  </si>
  <si>
    <t>Osazení betonových nebo železobetonových dílců pro šachty skruží rovných</t>
  </si>
  <si>
    <t>1976455682</t>
  </si>
  <si>
    <t>59224052</t>
  </si>
  <si>
    <t>skruž pro kanalizační šachty se zabudovanými stupadly 100x100x12cm</t>
  </si>
  <si>
    <t>-1116693703</t>
  </si>
  <si>
    <t>59224051</t>
  </si>
  <si>
    <t>skruž pro kanalizační šachty se zabudovanými stupadly 100x50x12cm</t>
  </si>
  <si>
    <t>-2138894811</t>
  </si>
  <si>
    <t>894414111</t>
  </si>
  <si>
    <t>Osazení betonových nebo železobetonových dílců pro šachty skruží základových (dno)</t>
  </si>
  <si>
    <t>1859376692</t>
  </si>
  <si>
    <t>592240631</t>
  </si>
  <si>
    <t xml:space="preserve">dno betonové šachtové  1000x1000</t>
  </si>
  <si>
    <t>-248198459</t>
  </si>
  <si>
    <t>895941301R</t>
  </si>
  <si>
    <t>Kompl. dod. + mtž. uliční vpusť</t>
  </si>
  <si>
    <t>518385723</t>
  </si>
  <si>
    <t xml:space="preserve">Poznámka k položce:_x000d_
cena zahrnuje komplentí porvedení dle výkresu VÚ.012 vč. dodávky potřebného materiálu a litinové mříže_x000d_
</t>
  </si>
  <si>
    <t>899001</t>
  </si>
  <si>
    <t>Kompl. dod. + mtž. zakrytí sedimentační jímky</t>
  </si>
  <si>
    <t>235298653</t>
  </si>
  <si>
    <t>Poznámka k položce:_x000d_
cena zahrnuje kompletní provedení dle výkresu VÚ.013 vč, dodávky potřebného materiálu:_x000d_
_x000d_
-monolitický rám_x000d_
-pororošt+úhelník</t>
  </si>
  <si>
    <t>899002</t>
  </si>
  <si>
    <t>Kompl. dod.+mtž. prostup do sedimentační jímky vč. těsnění</t>
  </si>
  <si>
    <t>-488526874</t>
  </si>
  <si>
    <t>914111111</t>
  </si>
  <si>
    <t>Montáž svislé dopravní značky do velikosti 1 m2 objímkami na sloupek nebo konzolu</t>
  </si>
  <si>
    <t>1804529610</t>
  </si>
  <si>
    <t>404456011</t>
  </si>
  <si>
    <t xml:space="preserve"> dopravní značky</t>
  </si>
  <si>
    <t>-1627445614</t>
  </si>
  <si>
    <t>Poznámka k položce:_x000d_
dle výkresu VÚ.006</t>
  </si>
  <si>
    <t>914511111</t>
  </si>
  <si>
    <t>Montáž sloupku dopravních značek délky do 3,5 m s betonovým základem</t>
  </si>
  <si>
    <t>1342787170</t>
  </si>
  <si>
    <t>40445230</t>
  </si>
  <si>
    <t>sloupek pro dopravní značku Zn D 70mm v 3,5m</t>
  </si>
  <si>
    <t>640911917</t>
  </si>
  <si>
    <t>915121111</t>
  </si>
  <si>
    <t>Vodorovné dopravní značení vodící čáry souvislé š 250 mm základní bílá barva</t>
  </si>
  <si>
    <t>342993947</t>
  </si>
  <si>
    <t>915131111</t>
  </si>
  <si>
    <t>Vodorovné dopravní značení přechody pro chodce, šipky, symboly základní bílá barva</t>
  </si>
  <si>
    <t>320939247</t>
  </si>
  <si>
    <t>915491211</t>
  </si>
  <si>
    <t>Osazení vodícího proužku z betonových desek do betonového lože tl do 100 mm š proužku 250 mm</t>
  </si>
  <si>
    <t>-1665115502</t>
  </si>
  <si>
    <t>C1/0,25</t>
  </si>
  <si>
    <t>916131213</t>
  </si>
  <si>
    <t>Osazení silničního obrubníku betonového stojatého s boční opěrou do lože z betonu prostého</t>
  </si>
  <si>
    <t>206634075</t>
  </si>
  <si>
    <t>59217031</t>
  </si>
  <si>
    <t>obrubník betonový silniční 1000x150x250mm</t>
  </si>
  <si>
    <t>539748422</t>
  </si>
  <si>
    <t>167,5*1,02</t>
  </si>
  <si>
    <t>916231213</t>
  </si>
  <si>
    <t>Osazení chodníkového obrubníku betonového stojatého s boční opěrou do lože z betonu prostého</t>
  </si>
  <si>
    <t>1701038768</t>
  </si>
  <si>
    <t>592170361</t>
  </si>
  <si>
    <t xml:space="preserve">obrubník betonový  1000x80x250mm</t>
  </si>
  <si>
    <t>1425650821</t>
  </si>
  <si>
    <t>85,8*1,02</t>
  </si>
  <si>
    <t>916991121</t>
  </si>
  <si>
    <t>Lože pod obrubníky, krajníky nebo obruby z dlažebních kostek z betonu prostého</t>
  </si>
  <si>
    <t>264140871</t>
  </si>
  <si>
    <t>(60,72+167,5+85,8)*0,2*0,3</t>
  </si>
  <si>
    <t>935111111</t>
  </si>
  <si>
    <t>Osazení příkopového žlabu do štěrkopísku tl 100 mm z betonových tvárnic š 500 mm</t>
  </si>
  <si>
    <t>-199944309</t>
  </si>
  <si>
    <t>592270511</t>
  </si>
  <si>
    <t>žlabovka příkopová betonová dle knihy specifikací VÚ855.1001</t>
  </si>
  <si>
    <t>982988421</t>
  </si>
  <si>
    <t>40,300*1,05</t>
  </si>
  <si>
    <t>953945123R</t>
  </si>
  <si>
    <t>Kotva pro provázání nadbetonávky vč. vyvrtání otvoru a odávky kotvy</t>
  </si>
  <si>
    <t>866547682</t>
  </si>
  <si>
    <t>962041314R</t>
  </si>
  <si>
    <t>Demontáž podhrabových desek</t>
  </si>
  <si>
    <t>1840284628</t>
  </si>
  <si>
    <t>14,5*0,4</t>
  </si>
  <si>
    <t>962041315</t>
  </si>
  <si>
    <t>Bourání příček z betonu prostého tl do 150 mm</t>
  </si>
  <si>
    <t>2130839314</t>
  </si>
  <si>
    <t xml:space="preserve">"sokl u vstupu do restaurace"  1,5</t>
  </si>
  <si>
    <t>962042321</t>
  </si>
  <si>
    <t>Bourání zdiva nadzákladového z betonu prostého přes 1 m3</t>
  </si>
  <si>
    <t>-380687080</t>
  </si>
  <si>
    <t xml:space="preserve">"betonová podezdívka"  51,5*0,3*0,5</t>
  </si>
  <si>
    <t xml:space="preserve">"část opěrné stěny"  0,6</t>
  </si>
  <si>
    <t>966071822R</t>
  </si>
  <si>
    <t xml:space="preserve">Rozebrání oplocení  vč. sloupků</t>
  </si>
  <si>
    <t>-1844849045</t>
  </si>
  <si>
    <t>70+6</t>
  </si>
  <si>
    <t>979051121</t>
  </si>
  <si>
    <t>Očištění zámkových dlaždic se spárováním z kameniva těženého při překopech inženýrských sítí</t>
  </si>
  <si>
    <t>166966861</t>
  </si>
  <si>
    <t>985312114</t>
  </si>
  <si>
    <t>Stěrka k vyrovnání betonových ploch stěn tl do 5 mm</t>
  </si>
  <si>
    <t>-757888203</t>
  </si>
  <si>
    <t>Poznámka k položce:_x000d_
dle knhy specifikací VÚ858.1001</t>
  </si>
  <si>
    <t>"opěrná zeď"</t>
  </si>
  <si>
    <t>17,4*1,1</t>
  </si>
  <si>
    <t>985324211</t>
  </si>
  <si>
    <t>Ochranný akrylátový nátěr betonu dvojnásobný s impregnací (OS-B)</t>
  </si>
  <si>
    <t>-1014276077</t>
  </si>
  <si>
    <t>Poznámka k položce:_x000d_
dle knhy specifikací VÚ858.1002</t>
  </si>
  <si>
    <t>985671113R</t>
  </si>
  <si>
    <t>Nadbetonávka opěrné stěny</t>
  </si>
  <si>
    <t>-1136912137</t>
  </si>
  <si>
    <t>Poznámka k položce:_x000d_
cena zahrnuje kompletní provedení vč. potřebného bednění</t>
  </si>
  <si>
    <t>0,67*1,1</t>
  </si>
  <si>
    <t>9999001</t>
  </si>
  <si>
    <t>Odstranění čistící rohože vč. vpusti</t>
  </si>
  <si>
    <t>2071784261</t>
  </si>
  <si>
    <t>9999002</t>
  </si>
  <si>
    <t>Odstranění stožáru VO vč. základu</t>
  </si>
  <si>
    <t>2042558459</t>
  </si>
  <si>
    <t>9999003</t>
  </si>
  <si>
    <t>Demontáž ocelového schodiště</t>
  </si>
  <si>
    <t>-1491002888</t>
  </si>
  <si>
    <t>9999004</t>
  </si>
  <si>
    <t>Demontáž ocelového přístřešku vč. chladícího boxu</t>
  </si>
  <si>
    <t>-1965114742</t>
  </si>
  <si>
    <t>602906565</t>
  </si>
  <si>
    <t>-595734346</t>
  </si>
  <si>
    <t>845,498*8 'Přepočtené koeficientem množství</t>
  </si>
  <si>
    <t>616560481</t>
  </si>
  <si>
    <t>998225111</t>
  </si>
  <si>
    <t>Přesun hmot pro pozemní komunikace s krytem z kamene, monolitickým betonovým nebo živičným</t>
  </si>
  <si>
    <t>-702546268</t>
  </si>
  <si>
    <t>711113115R</t>
  </si>
  <si>
    <t>Izolace proti vlhkosti na vodorovné ploše za studena dle knihy specifikací VÚ853.1001</t>
  </si>
  <si>
    <t>-1107941422</t>
  </si>
  <si>
    <t>3,8*1,1</t>
  </si>
  <si>
    <t>-1076833536</t>
  </si>
  <si>
    <t>"u palisád"</t>
  </si>
  <si>
    <t>4,2*1,3</t>
  </si>
  <si>
    <t>998711201</t>
  </si>
  <si>
    <t>Přesun hmot procentní pro izolace proti vodě, vlhkosti a plynům v objektech v do 6 m</t>
  </si>
  <si>
    <t>1164756802</t>
  </si>
  <si>
    <t>762341138R</t>
  </si>
  <si>
    <t>Bednění střech rovných sklon do 60° z cementovláknitých desek tl 26 mm</t>
  </si>
  <si>
    <t>1276838718</t>
  </si>
  <si>
    <t>"boky" 7,4*(0,35+0,55)*0,5*1,2</t>
  </si>
  <si>
    <t>998762201</t>
  </si>
  <si>
    <t>Přesun hmot procentní pro kce tesařské v objektech v do 6 m</t>
  </si>
  <si>
    <t>-954141439</t>
  </si>
  <si>
    <t>764141401</t>
  </si>
  <si>
    <t>Krytina střechy rovné drážkováním ze svitků z TiZn předzvětralého plechu rš 500 mm sklonu do 30°</t>
  </si>
  <si>
    <t>-918543737</t>
  </si>
  <si>
    <t xml:space="preserve">Poznámka k položce:_x000d_
dle knihy specifikací  VÚ852.1055</t>
  </si>
  <si>
    <t>"dle skladby S01"</t>
  </si>
  <si>
    <t>18,1*1,1</t>
  </si>
  <si>
    <t>764241416R</t>
  </si>
  <si>
    <t xml:space="preserve">Oplechování hřebene z TiZn předzvětralého plechu rš 350 + 250  mm</t>
  </si>
  <si>
    <t>-1943492682</t>
  </si>
  <si>
    <t xml:space="preserve">"K01"  10,9</t>
  </si>
  <si>
    <t>764242419R</t>
  </si>
  <si>
    <t>Štítové lemování z TiZn předzvětralého plechu ozn. K04</t>
  </si>
  <si>
    <t>-1318959282</t>
  </si>
  <si>
    <t xml:space="preserve">"K07"  7,4*(0,35+0,55)*0,5*1,2</t>
  </si>
  <si>
    <t>764242430R</t>
  </si>
  <si>
    <t>Kryí plech z TiZn předzvětralého plechu rš 60 mm</t>
  </si>
  <si>
    <t>-1778073034</t>
  </si>
  <si>
    <t xml:space="preserve">"K03"  10,9</t>
  </si>
  <si>
    <t>764242437R</t>
  </si>
  <si>
    <t>Okapnicový pás z TiZn předzvětralého plechu rš 350+250 mm</t>
  </si>
  <si>
    <t>-912339627</t>
  </si>
  <si>
    <t xml:space="preserve">"K02"  10,9</t>
  </si>
  <si>
    <t>998764201</t>
  </si>
  <si>
    <t>Přesun hmot procentní pro konstrukce klempířské v objektech v do 6 m</t>
  </si>
  <si>
    <t>544138328</t>
  </si>
  <si>
    <t>765</t>
  </si>
  <si>
    <t>Krytina skládaná</t>
  </si>
  <si>
    <t>765193001</t>
  </si>
  <si>
    <t>Montáž podkladního vyrovnávacího pásu</t>
  </si>
  <si>
    <t>-897114571</t>
  </si>
  <si>
    <t>69331044</t>
  </si>
  <si>
    <t>rohož drenážní PE nelaminovaná 900g/m2</t>
  </si>
  <si>
    <t>387792495</t>
  </si>
  <si>
    <t xml:space="preserve">Poznámka k položce:_x000d_
dle knihy specifikací  VÚ857.1001</t>
  </si>
  <si>
    <t>S01*1,1</t>
  </si>
  <si>
    <t>998765201</t>
  </si>
  <si>
    <t>Přesun hmot procentní pro krytiny skládané v objektech v do 6 m</t>
  </si>
  <si>
    <t>306273694</t>
  </si>
  <si>
    <t>Demontáž, uskladnění a zpětná montáž vjezdové brány</t>
  </si>
  <si>
    <t>-1243748434</t>
  </si>
  <si>
    <t>Kompl. dod. + mtž. zábradlí TAHOKOV v. 800 mm</t>
  </si>
  <si>
    <t>1267883392</t>
  </si>
  <si>
    <t xml:space="preserve">Poznámka k položce:_x000d_
cena zahrnuje kompletní provedení dle výkresu VÚ.009 a dle knihy specifikací VÚ852.1004 vč. dodávky potřebného materiálu a kotvení_x000d_
</t>
  </si>
  <si>
    <t>Kompl. dod. + mtž. zábradlí TAHOKOV v. 1 100 mm</t>
  </si>
  <si>
    <t>-1941184106</t>
  </si>
  <si>
    <t>Kompl. dod. + mtž. ocelová konstrukce přístřešek na kontejnery</t>
  </si>
  <si>
    <t>-401269165</t>
  </si>
  <si>
    <t xml:space="preserve">Poznámka k položce:_x000d_
cena zahrnuje kompletní provedení dle výkresu VÚ.010 vč. dodávky potřebného materiálu, kotvení a povrchové úpravy - nátě_x000d_
</t>
  </si>
  <si>
    <t xml:space="preserve">"HEA 160"  4,7*31,2</t>
  </si>
  <si>
    <t xml:space="preserve">"HEA 140"  2,8*25,3</t>
  </si>
  <si>
    <t xml:space="preserve">"HEA 100"  1,42*17,1</t>
  </si>
  <si>
    <t xml:space="preserve">"IPE 160"  24,3*15,8</t>
  </si>
  <si>
    <t xml:space="preserve">"IPE 120"  9,7*10,6</t>
  </si>
  <si>
    <t xml:space="preserve">"na kotvení a spojovací materiál"  728,522*0,1</t>
  </si>
  <si>
    <t>767161813</t>
  </si>
  <si>
    <t>Demontáž zábradlí rovného nerozebíratelného hmotnosti 1 m zábradlí do 20 kg do suti</t>
  </si>
  <si>
    <t>-1611083246</t>
  </si>
  <si>
    <t>9+3+10,5</t>
  </si>
  <si>
    <t>767391112</t>
  </si>
  <si>
    <t>Montáž krytiny z tvarovaných plechů šroubováním</t>
  </si>
  <si>
    <t>1642015195</t>
  </si>
  <si>
    <t>154841131</t>
  </si>
  <si>
    <t>plech trapézový 50/250 Pz</t>
  </si>
  <si>
    <t>1223570872</t>
  </si>
  <si>
    <t>998767201</t>
  </si>
  <si>
    <t>Přesun hmot procentní pro zámečnické konstrukce v objektech v do 6 m</t>
  </si>
  <si>
    <t>-1838547023</t>
  </si>
  <si>
    <t xml:space="preserve">Likvidace septiku </t>
  </si>
  <si>
    <t>-399538488</t>
  </si>
  <si>
    <t>Poznámka k položce:_x000d_
cena zahrnuje kompletní provedení - vyčerpání a likvidace obsahu, vybourání</t>
  </si>
  <si>
    <t>01-012 - Venkovní kanalizace</t>
  </si>
  <si>
    <t>D1 - SO-31.1: PŘELOŽKA PŘÍPOJKY SPLAŠKOVÉ KANALIZACE</t>
  </si>
  <si>
    <t xml:space="preserve">    D2 - 001: Zemní práce</t>
  </si>
  <si>
    <t xml:space="preserve">    D3 - 008: Trubní vedení</t>
  </si>
  <si>
    <t xml:space="preserve">    D4 - 099: Přesun hmot HSV</t>
  </si>
  <si>
    <t>D5 - SO-31.2: VNĚJŠÍ ROZVODY VNITŘNÍ SPLAŠKOVÉ KANALIZACE</t>
  </si>
  <si>
    <t xml:space="preserve">    D6 - 009: Ostatní konstrukce a práce</t>
  </si>
  <si>
    <t>D7 - SO-31.3: VNĚJŠÍ ROZVODY VNITŘNÍ DEŠŤOVÉ KANALIZACE</t>
  </si>
  <si>
    <t>SO-31.1: PŘELOŽKA PŘÍPOJKY SPLAŠKOVÉ KANALIZACE</t>
  </si>
  <si>
    <t>Potrubí PE 100 RC kanalizační SDR11 63 x 5,8 mm</t>
  </si>
  <si>
    <t>871211141</t>
  </si>
  <si>
    <t>Montáž potrubí z PE100 SDR 11 otevřený výkop svařovaných na tupo D 63 x 5,8 mm</t>
  </si>
  <si>
    <t>871211195</t>
  </si>
  <si>
    <t>Propojení stávajícího potrubí PE 63 s novým potrubím PE 100 RC 63 x 5,8 mm</t>
  </si>
  <si>
    <t>892241111</t>
  </si>
  <si>
    <t>Tlaková zkouška vodou potrubí do 80</t>
  </si>
  <si>
    <t>SO-31.2: VNĚJŠÍ ROZVODY VNITŘNÍ SPLAŠKOVÉ KANALIZACE</t>
  </si>
  <si>
    <t>212750101</t>
  </si>
  <si>
    <t>Trativod z drenážních trubek PVC-U SN 4 perforace 360° včetně lože otevřený výkop DN 100 pro budovy plocha pro vtékání vody min. 80 cm2/m</t>
  </si>
  <si>
    <t>230140036</t>
  </si>
  <si>
    <t>Montáž trubek z nerezavějící oceli tř.17 D 57 mm, tl 2 mm</t>
  </si>
  <si>
    <t>230140166</t>
  </si>
  <si>
    <t>Montáž trubní dílce přivařovací z nerezavějící oceli tř.17 D 57 mm, tl 2 mm</t>
  </si>
  <si>
    <t>28611361</t>
  </si>
  <si>
    <t>Koleno kanalizace plastové KGB 150x45°</t>
  </si>
  <si>
    <t>28611392</t>
  </si>
  <si>
    <t>Odbočka kanalizační plastová s hrdlem KGEA-150/150/45°</t>
  </si>
  <si>
    <t>28611568</t>
  </si>
  <si>
    <t>Objímka převlečná kanalizace plastové KGU DN 150</t>
  </si>
  <si>
    <t>380901111</t>
  </si>
  <si>
    <t>Napojení potrubí KG 160 na stávající kanalizaci DN 150</t>
  </si>
  <si>
    <t>386121113</t>
  </si>
  <si>
    <t>Montáž odlučovače tuků a olejů železobetonového průtoku 7 l/s</t>
  </si>
  <si>
    <t>451535111</t>
  </si>
  <si>
    <t>Podkladní vrstva tl do 300 mm ze štěrku frakce 0/63 mm</t>
  </si>
  <si>
    <t>452311161</t>
  </si>
  <si>
    <t>Podkladní desky z betonu prostého tř. C 25/30 otevřený výkop</t>
  </si>
  <si>
    <t>452351101</t>
  </si>
  <si>
    <t>Bednění podkladních desek nebo bloků nebo sedlového lože otevřený výkop</t>
  </si>
  <si>
    <t>72010000</t>
  </si>
  <si>
    <t>Zkouška vodotěsnosti kanalizace</t>
  </si>
  <si>
    <t>72020125</t>
  </si>
  <si>
    <t>Šachtový poklop BEGU-B 125 + rám</t>
  </si>
  <si>
    <t>72020400</t>
  </si>
  <si>
    <t>Šachtový poklop BEGU-B-1-D 400T + rám</t>
  </si>
  <si>
    <t>72021670</t>
  </si>
  <si>
    <t>Šachtový kónus SH-M 1000/625x670 (PS+K)</t>
  </si>
  <si>
    <t>72022250</t>
  </si>
  <si>
    <t>Šachtová skruž SR-M 1000x250 PS</t>
  </si>
  <si>
    <t>72022500</t>
  </si>
  <si>
    <t>Šachtová skruž SR-M 1000x500 PS</t>
  </si>
  <si>
    <t>72023651</t>
  </si>
  <si>
    <t>Šachtové dno SU-M 1000x585 DN 150 (PS,KK)</t>
  </si>
  <si>
    <t>72023661</t>
  </si>
  <si>
    <t>Šachtové dno SU-M 1000x685 DN 250 (PS,KK)</t>
  </si>
  <si>
    <t>72023676</t>
  </si>
  <si>
    <t>Šachtové dno SU-M 1000x985 DN 250 (PS,KK)</t>
  </si>
  <si>
    <t>72024330</t>
  </si>
  <si>
    <t>Zákrytová deska TBK 1500-625/180 D400 se dvěma otvory DN 625 mm</t>
  </si>
  <si>
    <t>72024345</t>
  </si>
  <si>
    <t>Skruž TBS 1500/1500/120</t>
  </si>
  <si>
    <t>72024350</t>
  </si>
  <si>
    <t>Spodní díl TBZ 1500/1500/120 (stavební výška 1650 mm)</t>
  </si>
  <si>
    <t>72035060</t>
  </si>
  <si>
    <t>Vyrovnávací prstenec AR-V 625x60 mm</t>
  </si>
  <si>
    <t>72035080</t>
  </si>
  <si>
    <t>Vyrovnávací prstenec AR-V 625x80 mm</t>
  </si>
  <si>
    <t>72035100</t>
  </si>
  <si>
    <t>Vyrovnávací prstenec AR-V 625x100 mm</t>
  </si>
  <si>
    <t>72075020</t>
  </si>
  <si>
    <t>Lapák tuku, betonový prefabrikát, NS7 - Kód číslo VK451.0250 dle knihy specifikací</t>
  </si>
  <si>
    <t>871315221</t>
  </si>
  <si>
    <t>Kanalizační potrubí z tvrdého PVC-systém KG tuhost třídy SN8 DN150</t>
  </si>
  <si>
    <t>871365221</t>
  </si>
  <si>
    <t>Kanalizační potrubí z tvrdého PVC-systém KG tuhost třídy SN8 DN250</t>
  </si>
  <si>
    <t>891211200</t>
  </si>
  <si>
    <t>Ponorné mělnící kalové čerpadlo (400 V, P2=1,5 kW, q=10,5 m3/h, h=13,6 m) - Kód číslo VK451.0610 dle knihy specifikací</t>
  </si>
  <si>
    <t>891211201</t>
  </si>
  <si>
    <t>Závěsné zařízení s patním kolenem DN 40/50 a držákem trubky</t>
  </si>
  <si>
    <t>891211202</t>
  </si>
  <si>
    <t>Vodící trubka 26,9 x 2 mm z pozinkované oceli</t>
  </si>
  <si>
    <t>891211203</t>
  </si>
  <si>
    <t>Zpětná klapka kalová přírubová DN 50 s epoxidovou ochranou vrstvou</t>
  </si>
  <si>
    <t>891211204</t>
  </si>
  <si>
    <t>Uzavírací šoupě přírubové DN 50 pro odpadní vodu - Kód číslo VK451.0100 dle knihy specifikací</t>
  </si>
  <si>
    <t>891211205</t>
  </si>
  <si>
    <t>Řetězová sada z pozinkované oceli, nosnost 400 kg, délka 5 m</t>
  </si>
  <si>
    <t>891211206</t>
  </si>
  <si>
    <t>Spínací přístroj pro řízení dvou ponorných motorových čerpadel</t>
  </si>
  <si>
    <t>891211207</t>
  </si>
  <si>
    <t>Snímač hladiny 0-2,5 m v.s. kabel délky 30 m</t>
  </si>
  <si>
    <t>891211210</t>
  </si>
  <si>
    <t>Signální houkačka pro připojení ke spínacímu přístroji, 230V</t>
  </si>
  <si>
    <t>891211215</t>
  </si>
  <si>
    <t>Litinový kruhový poklop s rámem a pantem, D400 - Kód číslo VK451.0550 dle knihy specifikací</t>
  </si>
  <si>
    <t>891211217</t>
  </si>
  <si>
    <t>Kompozitní žebřík včetně kotvících prvků, délka 2,3 m, vzdálenost bočnic 400 mm</t>
  </si>
  <si>
    <t>891211218</t>
  </si>
  <si>
    <t>Ocelový nerezový U-profil 100 x 50 x 60 mm, délka 1,20 m + 2 x plotna pro ukotvení</t>
  </si>
  <si>
    <t>891211219</t>
  </si>
  <si>
    <t>Ocelový nerezový U-profil 100 x 50 x 60 mm, délka 1,35 m + 2 x plotna pro ukotvení</t>
  </si>
  <si>
    <t>891211222</t>
  </si>
  <si>
    <t>Montáž vodovodních šoupátek s ručním kolečkem v šachtách DN 50</t>
  </si>
  <si>
    <t>891215321</t>
  </si>
  <si>
    <t>Montáž zpětné klapky přírubové DN 50</t>
  </si>
  <si>
    <t>891211240</t>
  </si>
  <si>
    <t>Montáž kalového čerpadla včetně patního kolena a závěsného zařízení s vodícími tyčemi</t>
  </si>
  <si>
    <t>891211250</t>
  </si>
  <si>
    <t>Montáž elektrického příslušenství k čerpadlu</t>
  </si>
  <si>
    <t>891211251</t>
  </si>
  <si>
    <t>Montáž kompozitního žebříku v šachtě</t>
  </si>
  <si>
    <t>891211300</t>
  </si>
  <si>
    <t>Trubka nerezová svařovaná kruhová DIN 1.4404 D 54 x 2 mm</t>
  </si>
  <si>
    <t>891211301</t>
  </si>
  <si>
    <t>Koleno z nerezové oceli DIN 1.4404 D 54 x 2 mm</t>
  </si>
  <si>
    <t>891211302</t>
  </si>
  <si>
    <t>T-kus z nerezové oceli DIN 1.4404 D 54/54/54 x 2 mm</t>
  </si>
  <si>
    <t>891211303</t>
  </si>
  <si>
    <t>Příruba nerezová přivařovací DIN 1.4404 DN 50/54/ PN 16</t>
  </si>
  <si>
    <t>891211304</t>
  </si>
  <si>
    <t>Nerezové hrdlo závitové DIN 1.4404 D 54 x 2 mm / 2"</t>
  </si>
  <si>
    <t>891211310</t>
  </si>
  <si>
    <t>Pevná spojka C52 - pro proplach potrubí</t>
  </si>
  <si>
    <t>891211311</t>
  </si>
  <si>
    <t>Přírubový spoj pro PE potrubí DN 50/63 jištěný proti posunu, tvárná litina</t>
  </si>
  <si>
    <t>891211312</t>
  </si>
  <si>
    <t>Prostupové těsnění do kruhového otvoru DN 100 pro PE potrubí D 63</t>
  </si>
  <si>
    <t>891211318</t>
  </si>
  <si>
    <t>Kabelová chránička HDPE dvouplášťová DN 63</t>
  </si>
  <si>
    <t>Osazení železobetonových dílců pro šachty skruží rovných</t>
  </si>
  <si>
    <t>894412411</t>
  </si>
  <si>
    <t>Osazení železobetonových dílců pro šachty skruží přechodových</t>
  </si>
  <si>
    <t>Osazení železobetonových dílců pro šachty skruží základových</t>
  </si>
  <si>
    <t>894608211</t>
  </si>
  <si>
    <t>Výztuž šachet ze svařovaných sítí typu Kari</t>
  </si>
  <si>
    <t>899103112</t>
  </si>
  <si>
    <t>Osazení poklopů litinových nebo ocelových včetně rámů pro třídu zatížení B125, C250</t>
  </si>
  <si>
    <t>899104112</t>
  </si>
  <si>
    <t>Osazení poklopů litinových nebo ocelových včetně rámů pro třídu zatížení D400, E600</t>
  </si>
  <si>
    <t>899501150</t>
  </si>
  <si>
    <t xml:space="preserve">Vrtané těsnění PVC 150  160/186 SBR do prefabrikované skruže</t>
  </si>
  <si>
    <t>899501250</t>
  </si>
  <si>
    <t xml:space="preserve">Vrtané těsnění PVC 250  250/276 SBR do prefabrikované skruže</t>
  </si>
  <si>
    <t>977151118</t>
  </si>
  <si>
    <t>Jádrové vrty diamantovými korunkami do D 100 mm do stavebních materiálů</t>
  </si>
  <si>
    <t>977151123</t>
  </si>
  <si>
    <t>Jádrové vrty diamantovými korunkami do D 160 mm do stavebních materiálů</t>
  </si>
  <si>
    <t>977151124</t>
  </si>
  <si>
    <t>Jádrové vrty diamantovými korunkami do D 186 mm do stavebních materiálů</t>
  </si>
  <si>
    <t>977151128</t>
  </si>
  <si>
    <t>Jádrové vrty diamantovými korunkami do D 276 mm do stavebních materiálů</t>
  </si>
  <si>
    <t>899104211</t>
  </si>
  <si>
    <t>Demontáž poklopů litinových nebo ocelových včetně rámů hmotnosti přes 150 kg</t>
  </si>
  <si>
    <t>899104310</t>
  </si>
  <si>
    <t>Demontáž technologického zařízení čerpací šachty</t>
  </si>
  <si>
    <t>890431851</t>
  </si>
  <si>
    <t>Bourání šachet z prefabrikovaných skruží strojně obestavěného prostoru přes 1,5 do 3 m3</t>
  </si>
  <si>
    <t>96111230</t>
  </si>
  <si>
    <t>Vyvezení bezodtoké odpadní jímky do objemu 6 m3</t>
  </si>
  <si>
    <t>969021110</t>
  </si>
  <si>
    <t>Přeříznutí kameninové trouby DN 150</t>
  </si>
  <si>
    <t>830311811</t>
  </si>
  <si>
    <t>Bourání stávajícího kameninového potrubí DN do 150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</si>
  <si>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</si>
  <si>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</si>
  <si>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</si>
  <si>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</t>
  </si>
  <si>
    <t>997002611</t>
  </si>
  <si>
    <t>Nakládání suti a vybouraných hmot</t>
  </si>
  <si>
    <t>997013602</t>
  </si>
  <si>
    <t>Poplatek za uložení na skládce (skládkovné) stavebního odpadu železobetonového kód odpadu 17 01 01</t>
  </si>
  <si>
    <t>SO-31.3: VNĚJŠÍ ROZVODY VNITŘNÍ DEŠŤOVÉ KANALIZACE</t>
  </si>
  <si>
    <t>131351104</t>
  </si>
  <si>
    <t>Hloubení jam nezapažených v hornině třídy těžitelnosti II skupiny 4 objem do 500 m3 strojně</t>
  </si>
  <si>
    <t>132351254</t>
  </si>
  <si>
    <t>Hloubení rýh nezapažených š do 2000 mm v hornině třídy těžitelnosti II skupiny 4 objem do 500 m3 strojně</t>
  </si>
  <si>
    <t>28611356</t>
  </si>
  <si>
    <t>Koleno kanalizace plastové KGB 125x45°</t>
  </si>
  <si>
    <t>28611363</t>
  </si>
  <si>
    <t>Koleno kanalizace plastové KGB 150x87°</t>
  </si>
  <si>
    <t>28611366</t>
  </si>
  <si>
    <t>Koleno kanalizace plastové KGB 200x45°</t>
  </si>
  <si>
    <t>28611368</t>
  </si>
  <si>
    <t>Koleno kanalizace plastové KGB 200x87°</t>
  </si>
  <si>
    <t>28611391</t>
  </si>
  <si>
    <t>Odbočka kanalizační plastová s hrdlem KGEA-150/125/45°</t>
  </si>
  <si>
    <t>28611394</t>
  </si>
  <si>
    <t>Odbočka kanalizační plastová s hrdlem KGEA-200/125/45°</t>
  </si>
  <si>
    <t>28611400</t>
  </si>
  <si>
    <t>Odbočka kanalizační plastová s hrdlem KGEA-250/200/45°</t>
  </si>
  <si>
    <t>28611570</t>
  </si>
  <si>
    <t>Objímka převlečná kanalizace plastové KGU DN 200</t>
  </si>
  <si>
    <t>386110107</t>
  </si>
  <si>
    <t>Montáž odlučovače ropných látek betonového průtoku 30 l/s</t>
  </si>
  <si>
    <t>632452113</t>
  </si>
  <si>
    <t>Potěr cementový dna šachet hlazený ocelovým hladítkem</t>
  </si>
  <si>
    <t>72020401</t>
  </si>
  <si>
    <t>Šachtový poklop BEGU-S-1-D 400T s odv. + rám</t>
  </si>
  <si>
    <t>72021671</t>
  </si>
  <si>
    <t>Šachtový kónus TBR-Q2 800x625/600/90</t>
  </si>
  <si>
    <t>72022999</t>
  </si>
  <si>
    <t>Šachtová skruž SR-M 1000x1000 PS</t>
  </si>
  <si>
    <t>72023025</t>
  </si>
  <si>
    <t>Šachtová skruž TBS-Q2 800/250/90</t>
  </si>
  <si>
    <t>72023655</t>
  </si>
  <si>
    <t>Šachtové dno SU-M 1000x635 DN 200 (PS,BB)</t>
  </si>
  <si>
    <t>72023660</t>
  </si>
  <si>
    <t>Šachtové dno SU-M 1000x685 DN 250 (PS,BB)</t>
  </si>
  <si>
    <t>72023700</t>
  </si>
  <si>
    <t>Šachtové dno TBZ-Q.1 1000/1000/120 vč. spádování dna</t>
  </si>
  <si>
    <t>72023710</t>
  </si>
  <si>
    <t>Těsnění skružové DN 1000/20 mm</t>
  </si>
  <si>
    <t>72035040</t>
  </si>
  <si>
    <t>Vyrovnávací prstenec AR-V 625x40 mm</t>
  </si>
  <si>
    <t>72075010</t>
  </si>
  <si>
    <t>Odlučovač ropných látek, betonový prefabrikát, NS 30, C10-C40 do 1 mg/l - Kód číslo VK451.0201 dle knihy specifikací</t>
  </si>
  <si>
    <t>72076050</t>
  </si>
  <si>
    <t>Vertikální vírový ventil DN 50 - regulace odtoku z RN - Kód číslo VK451.0300 dle knihy specifikací</t>
  </si>
  <si>
    <t>72076060</t>
  </si>
  <si>
    <t>Filtr na dešťovou vodu DN 150 - Kód číslo VK451.0700 dle knihy specifikací</t>
  </si>
  <si>
    <t>72076061</t>
  </si>
  <si>
    <t>Filtr na dešťovou vodu DN 200 - Kód číslo VK451.0701 dle knihy specifikací</t>
  </si>
  <si>
    <t>72076070</t>
  </si>
  <si>
    <t>Filtr DN 250 do retenční nádrže, T-kus + sítko</t>
  </si>
  <si>
    <t>72077100</t>
  </si>
  <si>
    <t>Dešťová nádrž - betonové prafabrikované dno PNO 240/710/238/14 BZP, objem 39,53 m3 - Kód číslo VK451.0260 dle knihy specifikací</t>
  </si>
  <si>
    <t>72077101</t>
  </si>
  <si>
    <t>Dešťová nárž - betonová prafabrikovaná zákrytová deska PNO 240/710/25 ZDP - 14 - Kód číslo VK451.0260 dle knihy specifikací</t>
  </si>
  <si>
    <t>871265211</t>
  </si>
  <si>
    <t>Kanalizační potrubí z tvrdého PVC-systém KG tuhost třídy SN4 DN100</t>
  </si>
  <si>
    <t>871275211</t>
  </si>
  <si>
    <t>Kanalizační potrubí z tvrdého PVC-systém KG tuhost třídy SN4 DN125</t>
  </si>
  <si>
    <t>Kanalizační potrubí z tvrdého PVC-systém KG tuhost třídy SN8 DN200</t>
  </si>
  <si>
    <t>894201161</t>
  </si>
  <si>
    <t>Dno šachet tl nad 200 mm z prostého betonu se zvýšenými nároky na prostředí tř. C 30/37</t>
  </si>
  <si>
    <t>894201221</t>
  </si>
  <si>
    <t>Stěny šachet tl nad 200 mm z prostého betonu bez zvýšených nároků na prostředí tř. C 25/30 - výplň mezi RN</t>
  </si>
  <si>
    <t>894201261</t>
  </si>
  <si>
    <t>Stěny šachet tl nad 200 mm z prostého se zvýšenými nároky na prostředí tř. C 30/37</t>
  </si>
  <si>
    <t>894204161</t>
  </si>
  <si>
    <t>Žlaby šachet průřezu o poloměru do 500 mm z betonu prostého tř. C 25/30</t>
  </si>
  <si>
    <t>382122124</t>
  </si>
  <si>
    <t>Montáž dna ŽB prefabrikovaných pravoúhlých nádrží včetně těsnění výšky přes 1 do 3 m hmotnosti do 22 t délky přes 6,5 do 8,5 m</t>
  </si>
  <si>
    <t>382122314</t>
  </si>
  <si>
    <t>Montáž zákrytové desky ŽB prefabrikovaných pravoúhlých nádrží délky přes 6,5 do 8,5 m</t>
  </si>
  <si>
    <t>894502101</t>
  </si>
  <si>
    <t>Bednění stěn šachet pravoúhlých nebo vícehranných jednostranné</t>
  </si>
  <si>
    <t>894502401</t>
  </si>
  <si>
    <t>Bednění stěn šachet kruhových oboustranné</t>
  </si>
  <si>
    <t>894812211</t>
  </si>
  <si>
    <t>Revizní a čistící šachta z PP šachtové dno DN 425/150 úhel 90°</t>
  </si>
  <si>
    <t>894812212</t>
  </si>
  <si>
    <t>Revizní a čistící šachta z PP šachtové dno DN 425/150 sběrná X</t>
  </si>
  <si>
    <t>894812231</t>
  </si>
  <si>
    <t>Revizní a čistící šachta z PP DN 425 šachtová roura korugovaná bez hrdla světlé hloubky 1500 mm</t>
  </si>
  <si>
    <t>894812242</t>
  </si>
  <si>
    <t>Revizní a čistící šachta z PP DN 425 šachtová roura teleskopická světlé hloubky 750 mm</t>
  </si>
  <si>
    <t>894812262</t>
  </si>
  <si>
    <t>Revizní a čistící šachta z PP DN 425 poklop litinový plný do teleskopické trubky (40 t)</t>
  </si>
  <si>
    <t>894812270</t>
  </si>
  <si>
    <t>Montáž plastové revizní šachty DN 425</t>
  </si>
  <si>
    <t>891211312.1</t>
  </si>
  <si>
    <t>Prostupové těsnění do kruhového otvoru DN 100 pro PE potrubí D 40 až D 50</t>
  </si>
  <si>
    <t>899501100</t>
  </si>
  <si>
    <t xml:space="preserve">Vrtané těsnění PVC 110  110/138 SBR do prefabrikované skruže</t>
  </si>
  <si>
    <t>899501125</t>
  </si>
  <si>
    <t xml:space="preserve">Vrtané těsnění PVC 125  125/151 SBR do prefabrikované skruže</t>
  </si>
  <si>
    <t>899501200</t>
  </si>
  <si>
    <t xml:space="preserve">Vrtané těsnění PVC 200  200/226 SBR do prefabrikované skruže</t>
  </si>
  <si>
    <t>899501221</t>
  </si>
  <si>
    <t>Stupadla do šachet ocelová s PE povlakem</t>
  </si>
  <si>
    <t>977151126</t>
  </si>
  <si>
    <t>Jádrové vrty diamantovými korunkami do D 225 mm do stavebních materiálů</t>
  </si>
  <si>
    <t>01-013 - Areálové rozvody NN</t>
  </si>
  <si>
    <t>D1 - SO-35.2 - Areálové rozvody NN</t>
  </si>
  <si>
    <t xml:space="preserve">    D2 - 310. Elektroinstalační úložný materiál</t>
  </si>
  <si>
    <t xml:space="preserve">    D3 - 320. Kabely a vodiče</t>
  </si>
  <si>
    <t xml:space="preserve">    D4 - 350. Svítidla a osvětlovací zařízení</t>
  </si>
  <si>
    <t xml:space="preserve">    D5 - 390. Náhradní zdroje</t>
  </si>
  <si>
    <t xml:space="preserve">    D6 - Montáže, zkoušky a revize</t>
  </si>
  <si>
    <t xml:space="preserve">    D7 - Zemní a pomocné stavební práce</t>
  </si>
  <si>
    <t>SO-35.2 - Areálové rozvody NN</t>
  </si>
  <si>
    <t>741 11-0372</t>
  </si>
  <si>
    <t>Dvouplášťová chránička korugovaná, ohebná, HDPE, vnější Ø75 - kód NN312.152 dle knihy specifikací</t>
  </si>
  <si>
    <t>741 11-0303</t>
  </si>
  <si>
    <t>Trubka kanalizační KGEM 250x6,2x2m</t>
  </si>
  <si>
    <t>Kabel instalační, izolace PVC, CYKY-J 3x2,5 pevně</t>
  </si>
  <si>
    <t>Kabel instalační, izolace PVC, 1-CYKY-J 5x6, pevně</t>
  </si>
  <si>
    <t>741 12-2033.1</t>
  </si>
  <si>
    <t>Kabel instalační, izolace PVC, 1-CYKY-J 5x10, pevně</t>
  </si>
  <si>
    <t>741 12-2033.2</t>
  </si>
  <si>
    <t>Kabel instalační, izolace PVC, 1-CYKY-J 5x16, pevně</t>
  </si>
  <si>
    <t>Kabel pryžový ohebný H05RR-F 3x1,5</t>
  </si>
  <si>
    <t>741 13-0115</t>
  </si>
  <si>
    <t>Ukončení šňůr se zapojením 3x0,35 až 4mm2</t>
  </si>
  <si>
    <t>741 13-0006</t>
  </si>
  <si>
    <t>Ukončení vodičů izolovaných s označením a zapojením v rozvaděči, průřezu žíly do 16 mm2</t>
  </si>
  <si>
    <t>741 41-0021</t>
  </si>
  <si>
    <t>Zemnící pásek pozinkovaný FeZn 30x4, v zemi</t>
  </si>
  <si>
    <t>741 42-0021</t>
  </si>
  <si>
    <t>Svorka připojovací SP</t>
  </si>
  <si>
    <t>741 42-0021.1</t>
  </si>
  <si>
    <t>Svorka páska - drát SR 3a</t>
  </si>
  <si>
    <t>741 42-0022</t>
  </si>
  <si>
    <t>Svorka páska - páska SR 2a</t>
  </si>
  <si>
    <t>741 37-3002</t>
  </si>
  <si>
    <t>LED svítidlo, tělo Al, barva šedá, kryt sklo, 28W, 3200lm, 5000K, IP65; včetně recyklačních poplatků - kód NN353.010 dle knihy specifikací</t>
  </si>
  <si>
    <t>748 71-1200</t>
  </si>
  <si>
    <t>Stožár bezpaticový dvoustupňový, sadový, žárový zinek, dřík Ø60, 6m</t>
  </si>
  <si>
    <t>748 74-1000</t>
  </si>
  <si>
    <t>Stožárová svorkovnice, včetně pojistkové vložky</t>
  </si>
  <si>
    <t>Pol10</t>
  </si>
  <si>
    <t>Dieselagregát 44 kVA/ 35 kW, provedení EUROSILENT s kapotou, ekologická vana, ATS, nouzový STOP - kód NN391.010 dle knihy specifikací</t>
  </si>
  <si>
    <t>Pol11</t>
  </si>
  <si>
    <t>Dobíjecí stanice pro elektromobilitu, max. 22kW, 400V AC, inteligentní vyvažování dostupného výkonu, sloupek, IP55 - kód NN391.101 dle knihy specifikací</t>
  </si>
  <si>
    <t>741 81-0002</t>
  </si>
  <si>
    <t>Celková prohlídka a vyhotovení revizní zprávy pro objem prací přes 100 do 500 tis. Kč</t>
  </si>
  <si>
    <t>Pol12</t>
  </si>
  <si>
    <t>460 01-0024</t>
  </si>
  <si>
    <t>Vytyčení trasy vedení kabelového, v zastavěném prostoru</t>
  </si>
  <si>
    <t>km</t>
  </si>
  <si>
    <t>460 03-0172</t>
  </si>
  <si>
    <t>Odstranění podkladu nebo krytu komunikace ze živice tloušŤky přes 5 do 10cm</t>
  </si>
  <si>
    <t>460 03-0192</t>
  </si>
  <si>
    <t>Řezání spár v podkladu nebo krytu živičném, tlošťky přes 5 do 10cm</t>
  </si>
  <si>
    <t>460 15-0163</t>
  </si>
  <si>
    <t>Hloubení kabelových rýh ručně, s přemístěním výkopku do 3m šířky 35cm, hloubky 80cm, v hornině třídy 3</t>
  </si>
  <si>
    <t>460 15-0303</t>
  </si>
  <si>
    <t>Hloubení kabelových rýh ručně, s přemístěním výkopku do 3m šířky 50cm, hloubky 120cm, v hornině třídy 3</t>
  </si>
  <si>
    <t>460 05-0003</t>
  </si>
  <si>
    <t>Hloubení nezapažených jam pro stožáry, na rovině, délky přes 6 do 8m, v hornině třídy 3</t>
  </si>
  <si>
    <t>460 08-0013</t>
  </si>
  <si>
    <t>Základ bez bednění do rostlé zeminy, z monolitického betonu tř. C 12/15</t>
  </si>
  <si>
    <t>460 42-1201</t>
  </si>
  <si>
    <t>Kabelové lože včetně podsypu, zhutnění a urovnání povrchu z prohozeného výkopku tloušťka 5cm nad kabel, šířky do 65cm</t>
  </si>
  <si>
    <t>460 42-1201.1</t>
  </si>
  <si>
    <t>Kabelové lože včetně podsypu, zhutnění a urovnání povrchu z písku s přísadou cementu, tloušťky 12cm nad kabel, šířky do 100cm</t>
  </si>
  <si>
    <t>460 56-0163</t>
  </si>
  <si>
    <t>Zásyp kabelových rýh ručně, s uložením výkopku ve vrstvách, včetně zhutnění a urovnání povrchu, šířky 35cm, hloubky 80cm, v hornině třídy 3</t>
  </si>
  <si>
    <t>460 56-0030</t>
  </si>
  <si>
    <t>Zásyp kabelových rýh ručně, s uložením výkopku ve vrstvách, včetně zhutnění a urovnání povrchu, šířky 50cm, hloubky 120cm, v hornině třídy 3</t>
  </si>
  <si>
    <t>460 49-0012</t>
  </si>
  <si>
    <t>Krytí kabelů výstražnou fólií z PVC, šířky do 25cm</t>
  </si>
  <si>
    <t>460 65-0053</t>
  </si>
  <si>
    <t>Zřízení podkladní vrstvy ze štěrkopísku, včetně zhutnění, tloušťky přes 10 do 15cm</t>
  </si>
  <si>
    <t>460 65-0122</t>
  </si>
  <si>
    <t>Kryt vozovky z betonuprostého, tloušťky přes 5 do 10cm</t>
  </si>
  <si>
    <t>01-014 - Gastronomická zařízení</t>
  </si>
  <si>
    <t>D1 - KUCHYNĚ</t>
  </si>
  <si>
    <t xml:space="preserve">    D2 - A - OFFICE</t>
  </si>
  <si>
    <t xml:space="preserve">    D3 - B - UMÝVÁRNA STOLNÍHO NÁDOBÍ</t>
  </si>
  <si>
    <t xml:space="preserve">    D4 - C - VÝDEJ JÍDEL</t>
  </si>
  <si>
    <t xml:space="preserve">    D5 - D - UMÝVÁRNA PROVOZNÍHO NÁDOBÍ</t>
  </si>
  <si>
    <t xml:space="preserve">    D6 - E - ČISTÁ PŘÍPRAVA MASA</t>
  </si>
  <si>
    <t xml:space="preserve">    D7 - F - ČISTÁ PŘÍPRAVA ZELENINY</t>
  </si>
  <si>
    <t xml:space="preserve">    D8 - G - STUDENÁ KUCHYNĚ</t>
  </si>
  <si>
    <t xml:space="preserve">    D9 - H - PŘÍPRAVA TĚSTA</t>
  </si>
  <si>
    <t xml:space="preserve">    D10 - I - ŠOKOVÉ ZCHLAZENÍ, BALENÍ</t>
  </si>
  <si>
    <t xml:space="preserve">    D11 - J - KOMPLETACE</t>
  </si>
  <si>
    <t xml:space="preserve">    D12 - K - VARNA</t>
  </si>
  <si>
    <t xml:space="preserve">    D13 - L - VYTLOUKÁNÍ VAJEC</t>
  </si>
  <si>
    <t xml:space="preserve">    D14 - M - HRUBÁ PŘÍPRAVA ZELENINY</t>
  </si>
  <si>
    <t xml:space="preserve">    D15 - N - HRUBÁ PŘÍPRAVA MASA</t>
  </si>
  <si>
    <t xml:space="preserve">    D16 - O - OSTATNÍ</t>
  </si>
  <si>
    <t>D17 - SKLADY</t>
  </si>
  <si>
    <t xml:space="preserve">    D18 - A - SKLAD POTRAVIN</t>
  </si>
  <si>
    <t xml:space="preserve">    D19 - B - SKLAD CHLAZENÝCH POTRAVIN</t>
  </si>
  <si>
    <t xml:space="preserve">    D20 - C - SKLAD DKP</t>
  </si>
  <si>
    <t xml:space="preserve">    D21 - D - OSTATNÍ</t>
  </si>
  <si>
    <t>KUCHYNĚ</t>
  </si>
  <si>
    <t>A - OFFICE</t>
  </si>
  <si>
    <t>A01</t>
  </si>
  <si>
    <t>SKŘÍŇ, POSUVNÁ DVÍŘKA</t>
  </si>
  <si>
    <t>B - UMÝVÁRNA STOLNÍHO NÁDOBÍ</t>
  </si>
  <si>
    <t>STŮL K MYČCE - VSTUPNÍ, ROHOVÝ, ATYP</t>
  </si>
  <si>
    <t>B01a</t>
  </si>
  <si>
    <t>SPRCHA STOJÁNKOVÁ, S RAMÍNKEM, ZE STOLU</t>
  </si>
  <si>
    <t>STOLOVÁ NÁSTAVBA JEDNOPATROVÁ</t>
  </si>
  <si>
    <t>B02a</t>
  </si>
  <si>
    <t>STŮL PRACOVNÍ, PROLAM PRO VEDENÍ KOŠŮ</t>
  </si>
  <si>
    <t>B03</t>
  </si>
  <si>
    <t>NÁŠTĚNNÁ POLICE NA MYCÍ KOŠE</t>
  </si>
  <si>
    <t>B04</t>
  </si>
  <si>
    <t>KOŠ NA ODPADKY NEREZOVÝ POJÍZDNÝ, 380x615 mm</t>
  </si>
  <si>
    <t>B05</t>
  </si>
  <si>
    <t>PRŮCHOZÍ MYČKA NA NÁDOBÍ 80 košů/hod.</t>
  </si>
  <si>
    <t>B05a</t>
  </si>
  <si>
    <t>ZMĚKČOVAČ</t>
  </si>
  <si>
    <t>B07</t>
  </si>
  <si>
    <t>STŮL K MYČCE - VÝSTUPNÍ</t>
  </si>
  <si>
    <t>B08</t>
  </si>
  <si>
    <t>B09</t>
  </si>
  <si>
    <t>NEREZOVÁ PODLAHOVÁ VANA S PROTISKLUZOVÝM ROŠTEM VČ. NEREZOVÉ VPUSTI</t>
  </si>
  <si>
    <t>B10</t>
  </si>
  <si>
    <t>UMYVADLO NEREZ S KOLENOVÝM OVLÁDÁNÍM</t>
  </si>
  <si>
    <t>C - VÝDEJ JÍDEL</t>
  </si>
  <si>
    <t>OHŘÍVACÍ VODNÍ LÁZEŇ 3x GN 1/1, DĚLENÉ VANY</t>
  </si>
  <si>
    <t>STOLOVÁ NÁSTAVBA DVOUPATROVÁ</t>
  </si>
  <si>
    <t>C03</t>
  </si>
  <si>
    <t>STŮL OHŘÍVACÍ, REŽON, PROKLÁDACÍ</t>
  </si>
  <si>
    <t>C04</t>
  </si>
  <si>
    <t>STOJANOVÁ POLICE S INFRAOHŘEVEM A NEUTRÁLNÍ POLICÍ</t>
  </si>
  <si>
    <t>C05</t>
  </si>
  <si>
    <t>D - UMÝVÁRNA PROVOZNÍHO NÁDOBÍ</t>
  </si>
  <si>
    <t>NEREZOVÝ REGÁL, 4 POLICE</t>
  </si>
  <si>
    <t>D02</t>
  </si>
  <si>
    <t>D03</t>
  </si>
  <si>
    <t>D04</t>
  </si>
  <si>
    <t>MYCÍ STŮL - 2 DŘEZY, ROŠTOVÁ POLICE - ATYP</t>
  </si>
  <si>
    <t>D04a</t>
  </si>
  <si>
    <t>D04b</t>
  </si>
  <si>
    <t>PRACOVNÍ STŮL - ÚKOS PD</t>
  </si>
  <si>
    <t>D05</t>
  </si>
  <si>
    <t>E - ČISTÁ PŘÍPRAVA MASA</t>
  </si>
  <si>
    <t>E01</t>
  </si>
  <si>
    <t>E02</t>
  </si>
  <si>
    <t>CHLADICÍ STŮL 2 SEKCE, 4x ZÁSUVKA, BEZ PD</t>
  </si>
  <si>
    <t>E02a</t>
  </si>
  <si>
    <t>BATERIE STOJÁNKOVÁ S KOVOVOU PÁKOU</t>
  </si>
  <si>
    <t>E02b</t>
  </si>
  <si>
    <t>PRACOVNÍ STŮL, DŘEZ, PRODLOUŽENÁ DESKA</t>
  </si>
  <si>
    <t>E03</t>
  </si>
  <si>
    <t>E04</t>
  </si>
  <si>
    <t>KUCHYŇSKÁ VÁHA STOLNÍ - DO 5 KG</t>
  </si>
  <si>
    <t>E05</t>
  </si>
  <si>
    <t>KRÁJECÍ DESKA HACCP 600X400 - BÍLÁ</t>
  </si>
  <si>
    <t>E06</t>
  </si>
  <si>
    <t>E07</t>
  </si>
  <si>
    <t>F - ČISTÁ PŘÍPRAVA ZELENINY</t>
  </si>
  <si>
    <t>F02</t>
  </si>
  <si>
    <t>CHLADICÍ STŮL 2 SEKCE, 2x ZÁSUVKA, 1x DVEŘE</t>
  </si>
  <si>
    <t>F03</t>
  </si>
  <si>
    <t>NÁSTĚNNÁ POLICE DVOUPATROVÁ</t>
  </si>
  <si>
    <t>F04</t>
  </si>
  <si>
    <t>MYCÍ STŮL, 1x DŘEZ, POLICE, ZÁSUVKA</t>
  </si>
  <si>
    <t>F04a</t>
  </si>
  <si>
    <t>F05</t>
  </si>
  <si>
    <t>ROBOT KOMBINOVANÝ ULTRA - KROUHAČ / KUTR</t>
  </si>
  <si>
    <t>F05a</t>
  </si>
  <si>
    <t>SADA 4 DISKŮ KE KOMBINOVANÉMU KROUHAČI ZELENINY /KUTRU</t>
  </si>
  <si>
    <t>F06</t>
  </si>
  <si>
    <t>F07</t>
  </si>
  <si>
    <t>F08</t>
  </si>
  <si>
    <t>G - STUDENÁ KUCHYNĚ</t>
  </si>
  <si>
    <t>G01</t>
  </si>
  <si>
    <t>CHLAD.SKŘÍŇ 670L, DIGIT, -2°+10°C, AISI430</t>
  </si>
  <si>
    <t>G02</t>
  </si>
  <si>
    <t>PRACOVNÍ STŮL S POLICÍ, ZÁSUVKOVÝ BLOK, BEZ PD</t>
  </si>
  <si>
    <t>G03</t>
  </si>
  <si>
    <t>CHLADICÍ STŮL 3 SEKCE, 4x ZÁSUVKA, 1x DVEŘE, BEZ PRACOVNÍ DESKY</t>
  </si>
  <si>
    <t>G04</t>
  </si>
  <si>
    <t>PRACOVNÍ DESKA NEREZOVÁ, DŘEZ</t>
  </si>
  <si>
    <t>G05</t>
  </si>
  <si>
    <t>ROBOT UNIVERZÁLNÍ STOLNÍ, 8 ltr.</t>
  </si>
  <si>
    <t>G06</t>
  </si>
  <si>
    <t>NÁŘEZOVÝ STROJ GRAVITAČNÍ 300 MM S TEFLONOVÝM NOŽEM</t>
  </si>
  <si>
    <t>G07</t>
  </si>
  <si>
    <t>G08</t>
  </si>
  <si>
    <t>G09</t>
  </si>
  <si>
    <t>H - PŘÍPRAVA TĚSTA</t>
  </si>
  <si>
    <t>H01</t>
  </si>
  <si>
    <t>UNIVERZÁLNÍ ROBOT - BEZ PŘÍSLUŠENSTVÍ</t>
  </si>
  <si>
    <t>H01a</t>
  </si>
  <si>
    <t>KOTLÍK NEREZ K 60-OBSAH 60 LITRŮ</t>
  </si>
  <si>
    <t>H01b</t>
  </si>
  <si>
    <t>HÁK 30L</t>
  </si>
  <si>
    <t>H02</t>
  </si>
  <si>
    <t>STŮL PRO PŘÍPRAVU TĚSTA, GRANITOVÁ DESKA, 2x BLOK ZÁSUVEK, POLICE</t>
  </si>
  <si>
    <t>I - ŠOKOVÉ ZCHLAZENÍ, BALENÍ</t>
  </si>
  <si>
    <t>I01</t>
  </si>
  <si>
    <t>PRACOVNÍ STŮL JEDNODUCHÝ</t>
  </si>
  <si>
    <t>I02</t>
  </si>
  <si>
    <t>ŠOKOVÝ ZCHLAZOVAČ A ZMRAZOVAČ, COLDLINE MODI UP</t>
  </si>
  <si>
    <t>I03</t>
  </si>
  <si>
    <t>MRAZICÍ SKŘÍŇ PROFI, NEREZ, 130 l</t>
  </si>
  <si>
    <t>I04</t>
  </si>
  <si>
    <t>VAKUOVÁ BALIČKA MINI JUMBO</t>
  </si>
  <si>
    <t>J - KOMPLETACE</t>
  </si>
  <si>
    <t>J01</t>
  </si>
  <si>
    <t>CHLADICÍ STŮL 2 SEKCE, 2x ZÁSUVKA, 1x DVEŘE, BEZ PRACOVNÍ DESKY</t>
  </si>
  <si>
    <t>J02</t>
  </si>
  <si>
    <t>PRACOVNÍ STŮL S POLICÍ, BEZ PRACOVNÍ DESKY</t>
  </si>
  <si>
    <t>J02a</t>
  </si>
  <si>
    <t>PRACOVNÍ DESKA NEREZOVÁ</t>
  </si>
  <si>
    <t>J03</t>
  </si>
  <si>
    <t>PEC NÍZKOTEPLOTNÍ ELEKTRICKÁ - 3x GN 1/1 - nízkoteploní pečení a udržování</t>
  </si>
  <si>
    <t>J04</t>
  </si>
  <si>
    <t>NÁSTĚNNÁ POLICE JEDNOPATROVÁ, SE ZVÝŠENOU NOSNOSTÍ</t>
  </si>
  <si>
    <t>J05</t>
  </si>
  <si>
    <t>MIKROVLNNÁ TROUBA PROGRAMOVATELNÁ</t>
  </si>
  <si>
    <t>J06</t>
  </si>
  <si>
    <t>K - VARNA</t>
  </si>
  <si>
    <t>K01</t>
  </si>
  <si>
    <t>KONVEKTOMAT EL., BOJLEROVÝ, 10x GN 1/1</t>
  </si>
  <si>
    <t>PODESTAVBA POD KONVEKTOMAT - 1x VSUNY NA GN, SPODNÍ POLICE</t>
  </si>
  <si>
    <t>K05</t>
  </si>
  <si>
    <t>KONVEKTOMAT EL., BOJLEROVÝ, 6x GN 1/1</t>
  </si>
  <si>
    <t>K06</t>
  </si>
  <si>
    <t>K08</t>
  </si>
  <si>
    <t>NEUTRÁLNÍ DÍL SE ZÁSUVKOU, TOP 400 MM</t>
  </si>
  <si>
    <t>K11</t>
  </si>
  <si>
    <t>FRITÉZA, EL., 1x 7 ltr., NA PODESTAVBĚ, 400MM</t>
  </si>
  <si>
    <t>K12</t>
  </si>
  <si>
    <t>SPORÁK PL., G2, BEZ PODESTAVBY, 400 MM</t>
  </si>
  <si>
    <t>K12a</t>
  </si>
  <si>
    <t>PODESTAVBA BEZ DVÍŘEK, 1/2 MODUL, 400 mm</t>
  </si>
  <si>
    <t>K13</t>
  </si>
  <si>
    <t xml:space="preserve">SKLOPNÁ PÁNEV EL. 60 LTR., MODUL 800 -  (Možno alternovat za 50l)</t>
  </si>
  <si>
    <t>K14</t>
  </si>
  <si>
    <t>K15</t>
  </si>
  <si>
    <t>K15a</t>
  </si>
  <si>
    <t>K16</t>
  </si>
  <si>
    <t>MULTIFUNKČNÍ PÁNEV, 2x 25 ltr.</t>
  </si>
  <si>
    <t>K16b</t>
  </si>
  <si>
    <t>BALÍČEK PŘÍSLUŠENSTVÍ PRO MULTIFUNKČNÍ PÁNEV</t>
  </si>
  <si>
    <t>K17</t>
  </si>
  <si>
    <t>PODESTAVBA POD MULTIFUNKČNÍ PÁNEV</t>
  </si>
  <si>
    <t>K18</t>
  </si>
  <si>
    <t>K19</t>
  </si>
  <si>
    <t>PRACOVNÍ STŮL S 2 POLICEMI</t>
  </si>
  <si>
    <t>K20</t>
  </si>
  <si>
    <t>SPORÁK SKLOKERAMICKÝ, CERAN-2, BEZ PODESTAVBY, 1/2 MODUL, 400 mm</t>
  </si>
  <si>
    <t>K21</t>
  </si>
  <si>
    <t>SPORÁK, G4, BEZ PODESTAVBY, 800 MM</t>
  </si>
  <si>
    <t>K21a</t>
  </si>
  <si>
    <t>PODESTAVBA BEZ DVÍŘEK, 1200 MM</t>
  </si>
  <si>
    <t>K21b</t>
  </si>
  <si>
    <t>NAPOUŠTĚCÍ RAMENO - VYSOKÉ 700 mm</t>
  </si>
  <si>
    <t>K22</t>
  </si>
  <si>
    <t>OPÉKACÍ DESKA, EL., 1/2 MODUL, 400 mm, BEZ PODESTAVBY, CHROM.</t>
  </si>
  <si>
    <t>K23</t>
  </si>
  <si>
    <t xml:space="preserve">NEUTRÁLNÍ DÍL SE ZÁSUVKOU,  TOP 800MM</t>
  </si>
  <si>
    <t>K23a</t>
  </si>
  <si>
    <t>K24</t>
  </si>
  <si>
    <t>INFRA - LAMPA ZÁVĚSNÁ - MĚĎ</t>
  </si>
  <si>
    <t>K25</t>
  </si>
  <si>
    <t>POLICE NAD VARNÝ BLOK TRUBKOVÁ, VČ. POLICE NA SALAMANDR</t>
  </si>
  <si>
    <t>K26</t>
  </si>
  <si>
    <t>SALAMANDER 600</t>
  </si>
  <si>
    <t>L - VYTLOUKÁNÍ VAJEC</t>
  </si>
  <si>
    <t>L01</t>
  </si>
  <si>
    <t>MYCÍ STŮL, 1x DŘEZ</t>
  </si>
  <si>
    <t>L01a</t>
  </si>
  <si>
    <t>L02</t>
  </si>
  <si>
    <t>L03</t>
  </si>
  <si>
    <t>CHLADICÍ SKŘÍŇ, BÍLÉ OPLÁŠTĚNÍ, 130 ltr.</t>
  </si>
  <si>
    <t>M - HRUBÁ PŘÍPRAVA ZELENINY</t>
  </si>
  <si>
    <t>M01</t>
  </si>
  <si>
    <t>M01a</t>
  </si>
  <si>
    <t>M02</t>
  </si>
  <si>
    <t>M03</t>
  </si>
  <si>
    <t>M04</t>
  </si>
  <si>
    <t>ŠKRABKA NA BRAMBORY NEREZ - 12 kg</t>
  </si>
  <si>
    <t>M04a</t>
  </si>
  <si>
    <t>LAPAČ SLUPEK A ŠKROBU</t>
  </si>
  <si>
    <t>M05</t>
  </si>
  <si>
    <t>M06</t>
  </si>
  <si>
    <t>ROŠT POD ZELENINU</t>
  </si>
  <si>
    <t>N - HRUBÁ PŘÍPRAVA MASA</t>
  </si>
  <si>
    <t>N02a</t>
  </si>
  <si>
    <t>N03</t>
  </si>
  <si>
    <t>ŘEZNICKÝ ŠPALEK</t>
  </si>
  <si>
    <t>CHLADICÍ SKŘÍŇ DIGITÁLNÍ 470l (0/+10 °C)</t>
  </si>
  <si>
    <t>O - OSTATNÍ</t>
  </si>
  <si>
    <t>O02</t>
  </si>
  <si>
    <t>PŘÍPLATEK ZA SOKL 150 mm (metráž bude upřesněna)</t>
  </si>
  <si>
    <t>O04</t>
  </si>
  <si>
    <t>DOPRAVA, MONTÁŽ A ODBORNÉ ZAŠKOLENÍ</t>
  </si>
  <si>
    <t>SKLADY</t>
  </si>
  <si>
    <t>A - SKLAD POTRAVIN</t>
  </si>
  <si>
    <t>A01.1</t>
  </si>
  <si>
    <t>SKLADOVÝ REGÁL KOMAXITOVÝ- 4 POLICE</t>
  </si>
  <si>
    <t>A03</t>
  </si>
  <si>
    <t>PLOŠINOVÝ MANIPULAČNÍ VOZÍK</t>
  </si>
  <si>
    <t>A04</t>
  </si>
  <si>
    <t>A05</t>
  </si>
  <si>
    <t>B - SKLAD CHLAZENÝCH POTRAVIN</t>
  </si>
  <si>
    <t>B01.1</t>
  </si>
  <si>
    <t>B02.1</t>
  </si>
  <si>
    <t>CHLADICÍ BOX, VENKOVNÍ AGREGÁT</t>
  </si>
  <si>
    <t>B03.1</t>
  </si>
  <si>
    <t>B03a</t>
  </si>
  <si>
    <t>B04.1</t>
  </si>
  <si>
    <t>D20</t>
  </si>
  <si>
    <t>C - SKLAD DKP</t>
  </si>
  <si>
    <t>C01.1</t>
  </si>
  <si>
    <t>D21</t>
  </si>
  <si>
    <t>D - OSTATNÍ</t>
  </si>
  <si>
    <t>D01.1</t>
  </si>
  <si>
    <t>SEZNAM FIGUR</t>
  </si>
  <si>
    <t>Výměra</t>
  </si>
  <si>
    <t xml:space="preserve"> 01/ 01-001</t>
  </si>
  <si>
    <t>Použití figury:</t>
  </si>
  <si>
    <t>2,45*5,2</t>
  </si>
  <si>
    <t>4,9*3,8</t>
  </si>
  <si>
    <t>4,9*3,7</t>
  </si>
  <si>
    <t>6,9*2,6</t>
  </si>
  <si>
    <t>2,1*3,8</t>
  </si>
  <si>
    <t>5,9*4,4</t>
  </si>
  <si>
    <t>2,7*3,5</t>
  </si>
  <si>
    <t>1,72*1</t>
  </si>
  <si>
    <t>4,3*4,9</t>
  </si>
  <si>
    <t>3,01*2,95</t>
  </si>
  <si>
    <t>3,5*1,1</t>
  </si>
  <si>
    <t>3,5*2,2</t>
  </si>
  <si>
    <t>9,2*6,45</t>
  </si>
  <si>
    <t>6,4*6,9</t>
  </si>
  <si>
    <t>6,4*4,5+3,7*0,5</t>
  </si>
  <si>
    <t>1,92*3,8</t>
  </si>
  <si>
    <t>1,95*2,6</t>
  </si>
  <si>
    <t>4,95*10,9+4,8*1,6</t>
  </si>
  <si>
    <t>6,9*3,3+2,3*0,5</t>
  </si>
  <si>
    <t>4,2*8+5*2+3,7*1,9</t>
  </si>
  <si>
    <t>3,6*3</t>
  </si>
  <si>
    <t>1,6*3</t>
  </si>
  <si>
    <t>1,9*0,5</t>
  </si>
  <si>
    <t>2,8*5,3</t>
  </si>
  <si>
    <t>2,4*1</t>
  </si>
  <si>
    <t>5,8*1,95</t>
  </si>
  <si>
    <t>4,1*2,4</t>
  </si>
  <si>
    <t>2,4*3,3</t>
  </si>
  <si>
    <t>2,5*2,5+5*2,5</t>
  </si>
  <si>
    <t>3,1*2,1</t>
  </si>
  <si>
    <t>5,25*(8,8+6,7)</t>
  </si>
  <si>
    <t>4,6*9,5+3*1,2</t>
  </si>
  <si>
    <t>3,1*10,1</t>
  </si>
  <si>
    <t>5,5*2,8</t>
  </si>
  <si>
    <t>6,3*1,75+2,5*0,5</t>
  </si>
  <si>
    <t>7*3,8+4*4,5</t>
  </si>
  <si>
    <t>8,5*3,8+2,6*3,8</t>
  </si>
  <si>
    <t>4,5*2,4+2,6*6,9+11,2*2,6</t>
  </si>
  <si>
    <t>5,2*(6,9+8,8)</t>
  </si>
  <si>
    <t>13*4,6+3,1*1,2</t>
  </si>
  <si>
    <t>3,1*5,1</t>
  </si>
  <si>
    <t>1,6*5,7+2,5*0,9</t>
  </si>
  <si>
    <t xml:space="preserve">"3.NP"  </t>
  </si>
  <si>
    <t>6,5*7,1</t>
  </si>
  <si>
    <t>1,5*2,8+1,6*3,6</t>
  </si>
  <si>
    <t>9,8*6,5</t>
  </si>
  <si>
    <t>5,2*8,8</t>
  </si>
  <si>
    <t>2,8*5,4</t>
  </si>
  <si>
    <t>5,8*1,8+2,6*0,5</t>
  </si>
  <si>
    <t>4,2*5,3</t>
  </si>
  <si>
    <t>4,6*9,5+3,2*1,1</t>
  </si>
  <si>
    <t>3,2*5+3,8*0,45</t>
  </si>
  <si>
    <t>2,3*2,5</t>
  </si>
  <si>
    <t xml:space="preserve"> 01/ 01-002</t>
  </si>
  <si>
    <t>1,72*2,75</t>
  </si>
  <si>
    <t>-0,98*2,24</t>
  </si>
  <si>
    <t>(0,98+2*2,24)*0,5</t>
  </si>
  <si>
    <t>1,9*2,75</t>
  </si>
  <si>
    <t>-1,2*2,1</t>
  </si>
  <si>
    <t>(1,2+2*2,1)*0,5</t>
  </si>
  <si>
    <t>(2,45+1,5*2)*2,75</t>
  </si>
  <si>
    <t>-(1,2*2,1+0,6*0,6)</t>
  </si>
  <si>
    <t>(0,99+0,7*2)*0,5</t>
  </si>
  <si>
    <t>(3,53+2,45)*2,75</t>
  </si>
  <si>
    <t>(4,9+3,8)*2*2,75</t>
  </si>
  <si>
    <t>-0,8*1,97</t>
  </si>
  <si>
    <t>(4,9+3,7)*2*2,75</t>
  </si>
  <si>
    <t>(4,9+4,3)*2*2,75</t>
  </si>
  <si>
    <t>(5,4+2,6)*2,75</t>
  </si>
  <si>
    <t>(7+1,72+2,5)*2,75</t>
  </si>
  <si>
    <t>-(0,8*1,97*3+0,9*1,97)</t>
  </si>
  <si>
    <t>(3*1,1+2*2,55)*0,4</t>
  </si>
  <si>
    <t>(1,9+2,7)*2,75</t>
  </si>
  <si>
    <t>(2*4,1+5,9)*2,75</t>
  </si>
  <si>
    <t>-(0,8*1,97*2+0,9*1,97)</t>
  </si>
  <si>
    <t>3*(1,1+2*2,5)*0,4</t>
  </si>
  <si>
    <t>(2,5+1,4+0,3)*2,75</t>
  </si>
  <si>
    <t>29,3</t>
  </si>
  <si>
    <t>(3,53+0,3)*2,75</t>
  </si>
  <si>
    <t>(4,7+1,8)*2,75</t>
  </si>
  <si>
    <t>(0,81+0,3+3,5+2,7+1,61)*2,75</t>
  </si>
  <si>
    <t>(2*0,3+5,9)*2,75</t>
  </si>
  <si>
    <t>(1,6+2,1+3,7+0,5)*2,75</t>
  </si>
  <si>
    <t>(6,8+1,2+0,3)*2,75</t>
  </si>
  <si>
    <t>11,5</t>
  </si>
  <si>
    <t>"svisle"</t>
  </si>
  <si>
    <t>(0,7+0,42)*2,3</t>
  </si>
  <si>
    <t>(0,55+0,61)*2,3</t>
  </si>
  <si>
    <t>(6,8+0,37+0,6)*2,3</t>
  </si>
  <si>
    <t>"vodorovně pod stropem"</t>
  </si>
  <si>
    <t>4,2*0,42</t>
  </si>
  <si>
    <t>4,8*0,37</t>
  </si>
  <si>
    <t>1,4*0,37</t>
  </si>
  <si>
    <t>4,53*0,43</t>
  </si>
  <si>
    <t>3,8*0,56</t>
  </si>
  <si>
    <t>1,6*0,615</t>
  </si>
  <si>
    <t>6*0,52</t>
  </si>
  <si>
    <t>2,51*0,77</t>
  </si>
  <si>
    <t>3,7*0,82</t>
  </si>
  <si>
    <t>4,4*0,82</t>
  </si>
  <si>
    <t>7,8*0,75</t>
  </si>
  <si>
    <t>4,9</t>
  </si>
  <si>
    <t>2*7,1*0,4+2*23,4*0,4</t>
  </si>
  <si>
    <t>(6,6-1,9-1)*0,35</t>
  </si>
  <si>
    <t>2*1,5*0,5</t>
  </si>
  <si>
    <t>2,7</t>
  </si>
  <si>
    <t>"plošná injektáž"</t>
  </si>
  <si>
    <t>(3,53+0,3)*2,3</t>
  </si>
  <si>
    <t>(4,7+1,8)*2,3</t>
  </si>
  <si>
    <t>(0,81+0,3+3,5+2,7+1,61)*2,3</t>
  </si>
  <si>
    <t>(2*0,3+5,9)*2,3</t>
  </si>
  <si>
    <t>(1,6+2,1+3,7+0,5)*2,3</t>
  </si>
  <si>
    <t>(6,8+1,2+0,3)*2,3</t>
  </si>
  <si>
    <t>77,5*1,1</t>
  </si>
  <si>
    <t>2,5*1</t>
  </si>
  <si>
    <t>103,8*1,1</t>
  </si>
  <si>
    <t>18*1,1</t>
  </si>
  <si>
    <t>53,2*1,1</t>
  </si>
  <si>
    <t>457,7*1,1</t>
  </si>
  <si>
    <t>131,9*1,1</t>
  </si>
  <si>
    <t>262,3*1,1</t>
  </si>
  <si>
    <t>17,8*1,1</t>
  </si>
  <si>
    <t>96,2*1,1</t>
  </si>
  <si>
    <t>39,8*1,1</t>
  </si>
  <si>
    <t xml:space="preserve"> 01/ 01-011</t>
  </si>
  <si>
    <t>651,5*1,1</t>
  </si>
  <si>
    <t>"měřeno elektornicky"</t>
  </si>
  <si>
    <t>"šedá"</t>
  </si>
  <si>
    <t>203,4*1,1</t>
  </si>
  <si>
    <t>"červená"</t>
  </si>
  <si>
    <t>13,8*1,1</t>
  </si>
  <si>
    <t>14,6*1,1</t>
  </si>
  <si>
    <t>95*1,1</t>
  </si>
  <si>
    <t>odvoz</t>
  </si>
  <si>
    <t>rýha-zásyp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</si>
</sst>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2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210103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Centrum odborného vzdělávání Volanovská, Trutnov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23. 3. 2022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Hrade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ATIP a.s. Trutnov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ROUND(AG96+SUM(AG97:AG100)+SUM(AG103:AG112),2)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ROUND(AS96+SUM(AS97:AS100)+SUM(AS103:AS112),2)</f>
        <v>0</v>
      </c>
      <c r="AT95" s="129">
        <f>ROUND(SUM(AV95:AW95),2)</f>
        <v>0</v>
      </c>
      <c r="AU95" s="130">
        <f>ROUND(AU96+SUM(AU97:AU100)+SUM(AU103:AU112),5)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ROUND(AZ96+SUM(AZ97:AZ100)+SUM(AZ103:AZ112),2)</f>
        <v>0</v>
      </c>
      <c r="BA95" s="129">
        <f>ROUND(BA96+SUM(BA97:BA100)+SUM(BA103:BA112),2)</f>
        <v>0</v>
      </c>
      <c r="BB95" s="129">
        <f>ROUND(BB96+SUM(BB97:BB100)+SUM(BB103:BB112),2)</f>
        <v>0</v>
      </c>
      <c r="BC95" s="129">
        <f>ROUND(BC96+SUM(BC97:BC100)+SUM(BC103:BC112),2)</f>
        <v>0</v>
      </c>
      <c r="BD95" s="131">
        <f>ROUND(BD96+SUM(BD97:BD100)+SUM(BD103:BD112),2)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'01-000 - Vedlejší a ostat...'!J32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'01-000 - Vedlejší a ostat...'!P124</f>
        <v>0</v>
      </c>
      <c r="AV96" s="139">
        <f>'01-000 - Vedlejší a ostat...'!J35</f>
        <v>0</v>
      </c>
      <c r="AW96" s="139">
        <f>'01-000 - Vedlejší a ostat...'!J36</f>
        <v>0</v>
      </c>
      <c r="AX96" s="139">
        <f>'01-000 - Vedlejší a ostat...'!J37</f>
        <v>0</v>
      </c>
      <c r="AY96" s="139">
        <f>'01-000 - Vedlejší a ostat...'!J38</f>
        <v>0</v>
      </c>
      <c r="AZ96" s="139">
        <f>'01-000 - Vedlejší a ostat...'!F35</f>
        <v>0</v>
      </c>
      <c r="BA96" s="139">
        <f>'01-000 - Vedlejší a ostat...'!F36</f>
        <v>0</v>
      </c>
      <c r="BB96" s="139">
        <f>'01-000 - Vedlejší a ostat...'!F37</f>
        <v>0</v>
      </c>
      <c r="BC96" s="139">
        <f>'01-000 - Vedlejší a ostat...'!F38</f>
        <v>0</v>
      </c>
      <c r="BD96" s="141">
        <f>'01-000 - Vedlejší a ostat...'!F39</f>
        <v>0</v>
      </c>
      <c r="BE96" s="4"/>
      <c r="BT96" s="142" t="s">
        <v>86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'01-001 - Bourací práce'!J32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'01-001 - Bourací práce'!P135</f>
        <v>0</v>
      </c>
      <c r="AV97" s="139">
        <f>'01-001 - Bourací práce'!J35</f>
        <v>0</v>
      </c>
      <c r="AW97" s="139">
        <f>'01-001 - Bourací práce'!J36</f>
        <v>0</v>
      </c>
      <c r="AX97" s="139">
        <f>'01-001 - Bourací práce'!J37</f>
        <v>0</v>
      </c>
      <c r="AY97" s="139">
        <f>'01-001 - Bourací práce'!J38</f>
        <v>0</v>
      </c>
      <c r="AZ97" s="139">
        <f>'01-001 - Bourací práce'!F35</f>
        <v>0</v>
      </c>
      <c r="BA97" s="139">
        <f>'01-001 - Bourací práce'!F36</f>
        <v>0</v>
      </c>
      <c r="BB97" s="139">
        <f>'01-001 - Bourací práce'!F37</f>
        <v>0</v>
      </c>
      <c r="BC97" s="139">
        <f>'01-001 - Bourací práce'!F38</f>
        <v>0</v>
      </c>
      <c r="BD97" s="141">
        <f>'01-001 - Bourací práce'!F39</f>
        <v>0</v>
      </c>
      <c r="BE97" s="4"/>
      <c r="BT97" s="142" t="s">
        <v>86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'01-002 - Stavební část'!J32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'01-002 - Stavební část'!P146</f>
        <v>0</v>
      </c>
      <c r="AV98" s="139">
        <f>'01-002 - Stavební část'!J35</f>
        <v>0</v>
      </c>
      <c r="AW98" s="139">
        <f>'01-002 - Stavební část'!J36</f>
        <v>0</v>
      </c>
      <c r="AX98" s="139">
        <f>'01-002 - Stavební část'!J37</f>
        <v>0</v>
      </c>
      <c r="AY98" s="139">
        <f>'01-002 - Stavební část'!J38</f>
        <v>0</v>
      </c>
      <c r="AZ98" s="139">
        <f>'01-002 - Stavební část'!F35</f>
        <v>0</v>
      </c>
      <c r="BA98" s="139">
        <f>'01-002 - Stavební část'!F36</f>
        <v>0</v>
      </c>
      <c r="BB98" s="139">
        <f>'01-002 - Stavební část'!F37</f>
        <v>0</v>
      </c>
      <c r="BC98" s="139">
        <f>'01-002 - Stavební část'!F38</f>
        <v>0</v>
      </c>
      <c r="BD98" s="141">
        <f>'01-002 - Stavební část'!F39</f>
        <v>0</v>
      </c>
      <c r="BE98" s="4"/>
      <c r="BT98" s="142" t="s">
        <v>86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'01-003 - Interiér'!J32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'01-003 - Interiér'!P124</f>
        <v>0</v>
      </c>
      <c r="AV99" s="139">
        <f>'01-003 - Interiér'!J35</f>
        <v>0</v>
      </c>
      <c r="AW99" s="139">
        <f>'01-003 - Interiér'!J36</f>
        <v>0</v>
      </c>
      <c r="AX99" s="139">
        <f>'01-003 - Interiér'!J37</f>
        <v>0</v>
      </c>
      <c r="AY99" s="139">
        <f>'01-003 - Interiér'!J38</f>
        <v>0</v>
      </c>
      <c r="AZ99" s="139">
        <f>'01-003 - Interiér'!F35</f>
        <v>0</v>
      </c>
      <c r="BA99" s="139">
        <f>'01-003 - Interiér'!F36</f>
        <v>0</v>
      </c>
      <c r="BB99" s="139">
        <f>'01-003 - Interiér'!F37</f>
        <v>0</v>
      </c>
      <c r="BC99" s="139">
        <f>'01-003 - Interiér'!F38</f>
        <v>0</v>
      </c>
      <c r="BD99" s="141">
        <f>'01-003 - Interiér'!F39</f>
        <v>0</v>
      </c>
      <c r="BE99" s="4"/>
      <c r="BT99" s="142" t="s">
        <v>86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4"/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ROUND(SUM(AG101:AG102),2)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f>ROUND(SUM(AS101:AS102),2)</f>
        <v>0</v>
      </c>
      <c r="AT100" s="139">
        <f>ROUND(SUM(AV100:AW100),2)</f>
        <v>0</v>
      </c>
      <c r="AU100" s="140">
        <f>ROUND(SUM(AU101:AU102),5)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ROUND(SUM(AZ101:AZ102),2)</f>
        <v>0</v>
      </c>
      <c r="BA100" s="139">
        <f>ROUND(SUM(BA101:BA102),2)</f>
        <v>0</v>
      </c>
      <c r="BB100" s="139">
        <f>ROUND(SUM(BB101:BB102),2)</f>
        <v>0</v>
      </c>
      <c r="BC100" s="139">
        <f>ROUND(SUM(BC101:BC102),2)</f>
        <v>0</v>
      </c>
      <c r="BD100" s="141">
        <f>ROUND(SUM(BD101:BD102),2)</f>
        <v>0</v>
      </c>
      <c r="BE100" s="4"/>
      <c r="BS100" s="142" t="s">
        <v>76</v>
      </c>
      <c r="BT100" s="142" t="s">
        <v>86</v>
      </c>
      <c r="BU100" s="142" t="s">
        <v>78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4"/>
      <c r="F101" s="135" t="s">
        <v>104</v>
      </c>
      <c r="G101" s="135"/>
      <c r="H101" s="135"/>
      <c r="I101" s="135"/>
      <c r="J101" s="135"/>
      <c r="K101" s="134"/>
      <c r="L101" s="135" t="s">
        <v>105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'01-004a - Vnitřní kanalizace'!J34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'01-004a - Vnitřní kanalizace'!P129</f>
        <v>0</v>
      </c>
      <c r="AV101" s="139">
        <f>'01-004a - Vnitřní kanalizace'!J37</f>
        <v>0</v>
      </c>
      <c r="AW101" s="139">
        <f>'01-004a - Vnitřní kanalizace'!J38</f>
        <v>0</v>
      </c>
      <c r="AX101" s="139">
        <f>'01-004a - Vnitřní kanalizace'!J39</f>
        <v>0</v>
      </c>
      <c r="AY101" s="139">
        <f>'01-004a - Vnitřní kanalizace'!J40</f>
        <v>0</v>
      </c>
      <c r="AZ101" s="139">
        <f>'01-004a - Vnitřní kanalizace'!F37</f>
        <v>0</v>
      </c>
      <c r="BA101" s="139">
        <f>'01-004a - Vnitřní kanalizace'!F38</f>
        <v>0</v>
      </c>
      <c r="BB101" s="139">
        <f>'01-004a - Vnitřní kanalizace'!F39</f>
        <v>0</v>
      </c>
      <c r="BC101" s="139">
        <f>'01-004a - Vnitřní kanalizace'!F40</f>
        <v>0</v>
      </c>
      <c r="BD101" s="141">
        <f>'01-004a - Vnitřní kanalizace'!F41</f>
        <v>0</v>
      </c>
      <c r="BE101" s="4"/>
      <c r="BT101" s="142" t="s">
        <v>106</v>
      </c>
      <c r="BV101" s="142" t="s">
        <v>79</v>
      </c>
      <c r="BW101" s="142" t="s">
        <v>107</v>
      </c>
      <c r="BX101" s="142" t="s">
        <v>103</v>
      </c>
      <c r="CL101" s="142" t="s">
        <v>1</v>
      </c>
    </row>
    <row r="102" s="4" customFormat="1" ht="16.5" customHeight="1">
      <c r="A102" s="133" t="s">
        <v>87</v>
      </c>
      <c r="B102" s="71"/>
      <c r="C102" s="134"/>
      <c r="D102" s="134"/>
      <c r="E102" s="134"/>
      <c r="F102" s="135" t="s">
        <v>108</v>
      </c>
      <c r="G102" s="135"/>
      <c r="H102" s="135"/>
      <c r="I102" s="135"/>
      <c r="J102" s="135"/>
      <c r="K102" s="134"/>
      <c r="L102" s="135" t="s">
        <v>109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'01-004b - Vnitřní vodovod'!J34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'01-004b - Vnitřní vodovod'!P132</f>
        <v>0</v>
      </c>
      <c r="AV102" s="139">
        <f>'01-004b - Vnitřní vodovod'!J37</f>
        <v>0</v>
      </c>
      <c r="AW102" s="139">
        <f>'01-004b - Vnitřní vodovod'!J38</f>
        <v>0</v>
      </c>
      <c r="AX102" s="139">
        <f>'01-004b - Vnitřní vodovod'!J39</f>
        <v>0</v>
      </c>
      <c r="AY102" s="139">
        <f>'01-004b - Vnitřní vodovod'!J40</f>
        <v>0</v>
      </c>
      <c r="AZ102" s="139">
        <f>'01-004b - Vnitřní vodovod'!F37</f>
        <v>0</v>
      </c>
      <c r="BA102" s="139">
        <f>'01-004b - Vnitřní vodovod'!F38</f>
        <v>0</v>
      </c>
      <c r="BB102" s="139">
        <f>'01-004b - Vnitřní vodovod'!F39</f>
        <v>0</v>
      </c>
      <c r="BC102" s="139">
        <f>'01-004b - Vnitřní vodovod'!F40</f>
        <v>0</v>
      </c>
      <c r="BD102" s="141">
        <f>'01-004b - Vnitřní vodovod'!F41</f>
        <v>0</v>
      </c>
      <c r="BE102" s="4"/>
      <c r="BT102" s="142" t="s">
        <v>106</v>
      </c>
      <c r="BV102" s="142" t="s">
        <v>79</v>
      </c>
      <c r="BW102" s="142" t="s">
        <v>110</v>
      </c>
      <c r="BX102" s="142" t="s">
        <v>103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5" t="s">
        <v>111</v>
      </c>
      <c r="F103" s="135"/>
      <c r="G103" s="135"/>
      <c r="H103" s="135"/>
      <c r="I103" s="135"/>
      <c r="J103" s="134"/>
      <c r="K103" s="135" t="s">
        <v>112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'01-005 - Ústřední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'01-005 - Ústřední vytápění'!P130</f>
        <v>0</v>
      </c>
      <c r="AV103" s="139">
        <f>'01-005 - Ústřední vytápění'!J35</f>
        <v>0</v>
      </c>
      <c r="AW103" s="139">
        <f>'01-005 - Ústřední vytápění'!J36</f>
        <v>0</v>
      </c>
      <c r="AX103" s="139">
        <f>'01-005 - Ústřední vytápění'!J37</f>
        <v>0</v>
      </c>
      <c r="AY103" s="139">
        <f>'01-005 - Ústřední vytápění'!J38</f>
        <v>0</v>
      </c>
      <c r="AZ103" s="139">
        <f>'01-005 - Ústřední vytápění'!F35</f>
        <v>0</v>
      </c>
      <c r="BA103" s="139">
        <f>'01-005 - Ústřední vytápění'!F36</f>
        <v>0</v>
      </c>
      <c r="BB103" s="139">
        <f>'01-005 - Ústřední vytápění'!F37</f>
        <v>0</v>
      </c>
      <c r="BC103" s="139">
        <f>'01-005 - Ústřední vytápění'!F38</f>
        <v>0</v>
      </c>
      <c r="BD103" s="141">
        <f>'01-005 - Ústřední vytápění'!F39</f>
        <v>0</v>
      </c>
      <c r="BE103" s="4"/>
      <c r="BT103" s="142" t="s">
        <v>86</v>
      </c>
      <c r="BV103" s="142" t="s">
        <v>79</v>
      </c>
      <c r="BW103" s="142" t="s">
        <v>113</v>
      </c>
      <c r="BX103" s="142" t="s">
        <v>85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114</v>
      </c>
      <c r="F104" s="135"/>
      <c r="G104" s="135"/>
      <c r="H104" s="135"/>
      <c r="I104" s="135"/>
      <c r="J104" s="134"/>
      <c r="K104" s="135" t="s">
        <v>115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'01-006 - Vzduchotechnika'!J32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'01-006 - Vzduchotechnika'!P139</f>
        <v>0</v>
      </c>
      <c r="AV104" s="139">
        <f>'01-006 - Vzduchotechnika'!J35</f>
        <v>0</v>
      </c>
      <c r="AW104" s="139">
        <f>'01-006 - Vzduchotechnika'!J36</f>
        <v>0</v>
      </c>
      <c r="AX104" s="139">
        <f>'01-006 - Vzduchotechnika'!J37</f>
        <v>0</v>
      </c>
      <c r="AY104" s="139">
        <f>'01-006 - Vzduchotechnika'!J38</f>
        <v>0</v>
      </c>
      <c r="AZ104" s="139">
        <f>'01-006 - Vzduchotechnika'!F35</f>
        <v>0</v>
      </c>
      <c r="BA104" s="139">
        <f>'01-006 - Vzduchotechnika'!F36</f>
        <v>0</v>
      </c>
      <c r="BB104" s="139">
        <f>'01-006 - Vzduchotechnika'!F37</f>
        <v>0</v>
      </c>
      <c r="BC104" s="139">
        <f>'01-006 - Vzduchotechnika'!F38</f>
        <v>0</v>
      </c>
      <c r="BD104" s="141">
        <f>'01-006 - Vzduchotechnika'!F39</f>
        <v>0</v>
      </c>
      <c r="BE104" s="4"/>
      <c r="BT104" s="142" t="s">
        <v>86</v>
      </c>
      <c r="BV104" s="142" t="s">
        <v>79</v>
      </c>
      <c r="BW104" s="142" t="s">
        <v>116</v>
      </c>
      <c r="BX104" s="142" t="s">
        <v>85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117</v>
      </c>
      <c r="F105" s="135"/>
      <c r="G105" s="135"/>
      <c r="H105" s="135"/>
      <c r="I105" s="135"/>
      <c r="J105" s="134"/>
      <c r="K105" s="135" t="s">
        <v>118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'01-007 - Silnoproudé rozvody'!J32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'01-007 - Silnoproudé rozvody'!P128</f>
        <v>0</v>
      </c>
      <c r="AV105" s="139">
        <f>'01-007 - Silnoproudé rozvody'!J35</f>
        <v>0</v>
      </c>
      <c r="AW105" s="139">
        <f>'01-007 - Silnoproudé rozvody'!J36</f>
        <v>0</v>
      </c>
      <c r="AX105" s="139">
        <f>'01-007 - Silnoproudé rozvody'!J37</f>
        <v>0</v>
      </c>
      <c r="AY105" s="139">
        <f>'01-007 - Silnoproudé rozvody'!J38</f>
        <v>0</v>
      </c>
      <c r="AZ105" s="139">
        <f>'01-007 - Silnoproudé rozvody'!F35</f>
        <v>0</v>
      </c>
      <c r="BA105" s="139">
        <f>'01-007 - Silnoproudé rozvody'!F36</f>
        <v>0</v>
      </c>
      <c r="BB105" s="139">
        <f>'01-007 - Silnoproudé rozvody'!F37</f>
        <v>0</v>
      </c>
      <c r="BC105" s="139">
        <f>'01-007 - Silnoproudé rozvody'!F38</f>
        <v>0</v>
      </c>
      <c r="BD105" s="141">
        <f>'01-007 - Silnoproudé rozvody'!F39</f>
        <v>0</v>
      </c>
      <c r="BE105" s="4"/>
      <c r="BT105" s="142" t="s">
        <v>86</v>
      </c>
      <c r="BV105" s="142" t="s">
        <v>79</v>
      </c>
      <c r="BW105" s="142" t="s">
        <v>119</v>
      </c>
      <c r="BX105" s="142" t="s">
        <v>85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'01-008 - Slaboproudé rozvody'!J32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'01-008 - Slaboproudé rozvody'!P129</f>
        <v>0</v>
      </c>
      <c r="AV106" s="139">
        <f>'01-008 - Slaboproudé rozvody'!J35</f>
        <v>0</v>
      </c>
      <c r="AW106" s="139">
        <f>'01-008 - Slaboproudé rozvody'!J36</f>
        <v>0</v>
      </c>
      <c r="AX106" s="139">
        <f>'01-008 - Slaboproudé rozvody'!J37</f>
        <v>0</v>
      </c>
      <c r="AY106" s="139">
        <f>'01-008 - Slaboproudé rozvody'!J38</f>
        <v>0</v>
      </c>
      <c r="AZ106" s="139">
        <f>'01-008 - Slaboproudé rozvody'!F35</f>
        <v>0</v>
      </c>
      <c r="BA106" s="139">
        <f>'01-008 - Slaboproudé rozvody'!F36</f>
        <v>0</v>
      </c>
      <c r="BB106" s="139">
        <f>'01-008 - Slaboproudé rozvody'!F37</f>
        <v>0</v>
      </c>
      <c r="BC106" s="139">
        <f>'01-008 - Slaboproudé rozvody'!F38</f>
        <v>0</v>
      </c>
      <c r="BD106" s="141">
        <f>'01-008 - Slaboproudé rozvody'!F39</f>
        <v>0</v>
      </c>
      <c r="BE106" s="4"/>
      <c r="BT106" s="142" t="s">
        <v>86</v>
      </c>
      <c r="BV106" s="142" t="s">
        <v>79</v>
      </c>
      <c r="BW106" s="142" t="s">
        <v>122</v>
      </c>
      <c r="BX106" s="142" t="s">
        <v>85</v>
      </c>
      <c r="CL106" s="142" t="s">
        <v>1</v>
      </c>
    </row>
    <row r="107" s="4" customFormat="1" ht="16.5" customHeight="1">
      <c r="A107" s="133" t="s">
        <v>87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'01-009 - Měření a regulace'!J32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'01-009 - Měření a regulace'!P127</f>
        <v>0</v>
      </c>
      <c r="AV107" s="139">
        <f>'01-009 - Měření a regulace'!J35</f>
        <v>0</v>
      </c>
      <c r="AW107" s="139">
        <f>'01-009 - Měření a regulace'!J36</f>
        <v>0</v>
      </c>
      <c r="AX107" s="139">
        <f>'01-009 - Měření a regulace'!J37</f>
        <v>0</v>
      </c>
      <c r="AY107" s="139">
        <f>'01-009 - Měření a regulace'!J38</f>
        <v>0</v>
      </c>
      <c r="AZ107" s="139">
        <f>'01-009 - Měření a regulace'!F35</f>
        <v>0</v>
      </c>
      <c r="BA107" s="139">
        <f>'01-009 - Měření a regulace'!F36</f>
        <v>0</v>
      </c>
      <c r="BB107" s="139">
        <f>'01-009 - Měření a regulace'!F37</f>
        <v>0</v>
      </c>
      <c r="BC107" s="139">
        <f>'01-009 - Měření a regulace'!F38</f>
        <v>0</v>
      </c>
      <c r="BD107" s="141">
        <f>'01-009 - Měření a regulace'!F39</f>
        <v>0</v>
      </c>
      <c r="BE107" s="4"/>
      <c r="BT107" s="142" t="s">
        <v>86</v>
      </c>
      <c r="BV107" s="142" t="s">
        <v>79</v>
      </c>
      <c r="BW107" s="142" t="s">
        <v>125</v>
      </c>
      <c r="BX107" s="142" t="s">
        <v>85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'01-010 - Plyn'!J32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90</v>
      </c>
      <c r="AR108" s="73"/>
      <c r="AS108" s="138">
        <v>0</v>
      </c>
      <c r="AT108" s="139">
        <f>ROUND(SUM(AV108:AW108),2)</f>
        <v>0</v>
      </c>
      <c r="AU108" s="140">
        <f>'01-010 - Plyn'!P122</f>
        <v>0</v>
      </c>
      <c r="AV108" s="139">
        <f>'01-010 - Plyn'!J35</f>
        <v>0</v>
      </c>
      <c r="AW108" s="139">
        <f>'01-010 - Plyn'!J36</f>
        <v>0</v>
      </c>
      <c r="AX108" s="139">
        <f>'01-010 - Plyn'!J37</f>
        <v>0</v>
      </c>
      <c r="AY108" s="139">
        <f>'01-010 - Plyn'!J38</f>
        <v>0</v>
      </c>
      <c r="AZ108" s="139">
        <f>'01-010 - Plyn'!F35</f>
        <v>0</v>
      </c>
      <c r="BA108" s="139">
        <f>'01-010 - Plyn'!F36</f>
        <v>0</v>
      </c>
      <c r="BB108" s="139">
        <f>'01-010 - Plyn'!F37</f>
        <v>0</v>
      </c>
      <c r="BC108" s="139">
        <f>'01-010 - Plyn'!F38</f>
        <v>0</v>
      </c>
      <c r="BD108" s="141">
        <f>'01-010 - Plyn'!F39</f>
        <v>0</v>
      </c>
      <c r="BE108" s="4"/>
      <c r="BT108" s="142" t="s">
        <v>86</v>
      </c>
      <c r="BV108" s="142" t="s">
        <v>79</v>
      </c>
      <c r="BW108" s="142" t="s">
        <v>128</v>
      </c>
      <c r="BX108" s="142" t="s">
        <v>85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'01-011 - Venkovní úpravy'!J32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'01-011 - Venkovní úpravy'!P138</f>
        <v>0</v>
      </c>
      <c r="AV109" s="139">
        <f>'01-011 - Venkovní úpravy'!J35</f>
        <v>0</v>
      </c>
      <c r="AW109" s="139">
        <f>'01-011 - Venkovní úpravy'!J36</f>
        <v>0</v>
      </c>
      <c r="AX109" s="139">
        <f>'01-011 - Venkovní úpravy'!J37</f>
        <v>0</v>
      </c>
      <c r="AY109" s="139">
        <f>'01-011 - Venkovní úpravy'!J38</f>
        <v>0</v>
      </c>
      <c r="AZ109" s="139">
        <f>'01-011 - Venkovní úpravy'!F35</f>
        <v>0</v>
      </c>
      <c r="BA109" s="139">
        <f>'01-011 - Venkovní úpravy'!F36</f>
        <v>0</v>
      </c>
      <c r="BB109" s="139">
        <f>'01-011 - Venkovní úpravy'!F37</f>
        <v>0</v>
      </c>
      <c r="BC109" s="139">
        <f>'01-011 - Venkovní úpravy'!F38</f>
        <v>0</v>
      </c>
      <c r="BD109" s="141">
        <f>'01-011 - Venkovní úpravy'!F39</f>
        <v>0</v>
      </c>
      <c r="BE109" s="4"/>
      <c r="BT109" s="142" t="s">
        <v>86</v>
      </c>
      <c r="BV109" s="142" t="s">
        <v>79</v>
      </c>
      <c r="BW109" s="142" t="s">
        <v>131</v>
      </c>
      <c r="BX109" s="142" t="s">
        <v>85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'01-012 - Venkovní kanalizace'!J32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'01-012 - Venkovní kanalizace'!P133</f>
        <v>0</v>
      </c>
      <c r="AV110" s="139">
        <f>'01-012 - Venkovní kanalizace'!J35</f>
        <v>0</v>
      </c>
      <c r="AW110" s="139">
        <f>'01-012 - Venkovní kanalizace'!J36</f>
        <v>0</v>
      </c>
      <c r="AX110" s="139">
        <f>'01-012 - Venkovní kanalizace'!J37</f>
        <v>0</v>
      </c>
      <c r="AY110" s="139">
        <f>'01-012 - Venkovní kanalizace'!J38</f>
        <v>0</v>
      </c>
      <c r="AZ110" s="139">
        <f>'01-012 - Venkovní kanalizace'!F35</f>
        <v>0</v>
      </c>
      <c r="BA110" s="139">
        <f>'01-012 - Venkovní kanalizace'!F36</f>
        <v>0</v>
      </c>
      <c r="BB110" s="139">
        <f>'01-012 - Venkovní kanalizace'!F37</f>
        <v>0</v>
      </c>
      <c r="BC110" s="139">
        <f>'01-012 - Venkovní kanalizace'!F38</f>
        <v>0</v>
      </c>
      <c r="BD110" s="141">
        <f>'01-012 - Venkovní kanalizace'!F39</f>
        <v>0</v>
      </c>
      <c r="BE110" s="4"/>
      <c r="BT110" s="142" t="s">
        <v>86</v>
      </c>
      <c r="BV110" s="142" t="s">
        <v>79</v>
      </c>
      <c r="BW110" s="142" t="s">
        <v>134</v>
      </c>
      <c r="BX110" s="142" t="s">
        <v>85</v>
      </c>
      <c r="CL110" s="142" t="s">
        <v>1</v>
      </c>
    </row>
    <row r="111" s="4" customFormat="1" ht="16.5" customHeight="1">
      <c r="A111" s="133" t="s">
        <v>87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'01-013 - Areálové rozvody NN'!J32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90</v>
      </c>
      <c r="AR111" s="73"/>
      <c r="AS111" s="138">
        <v>0</v>
      </c>
      <c r="AT111" s="139">
        <f>ROUND(SUM(AV111:AW111),2)</f>
        <v>0</v>
      </c>
      <c r="AU111" s="140">
        <f>'01-013 - Areálové rozvody NN'!P127</f>
        <v>0</v>
      </c>
      <c r="AV111" s="139">
        <f>'01-013 - Areálové rozvody NN'!J35</f>
        <v>0</v>
      </c>
      <c r="AW111" s="139">
        <f>'01-013 - Areálové rozvody NN'!J36</f>
        <v>0</v>
      </c>
      <c r="AX111" s="139">
        <f>'01-013 - Areálové rozvody NN'!J37</f>
        <v>0</v>
      </c>
      <c r="AY111" s="139">
        <f>'01-013 - Areálové rozvody NN'!J38</f>
        <v>0</v>
      </c>
      <c r="AZ111" s="139">
        <f>'01-013 - Areálové rozvody NN'!F35</f>
        <v>0</v>
      </c>
      <c r="BA111" s="139">
        <f>'01-013 - Areálové rozvody NN'!F36</f>
        <v>0</v>
      </c>
      <c r="BB111" s="139">
        <f>'01-013 - Areálové rozvody NN'!F37</f>
        <v>0</v>
      </c>
      <c r="BC111" s="139">
        <f>'01-013 - Areálové rozvody NN'!F38</f>
        <v>0</v>
      </c>
      <c r="BD111" s="141">
        <f>'01-013 - Areálové rozvody NN'!F39</f>
        <v>0</v>
      </c>
      <c r="BE111" s="4"/>
      <c r="BT111" s="142" t="s">
        <v>86</v>
      </c>
      <c r="BV111" s="142" t="s">
        <v>79</v>
      </c>
      <c r="BW111" s="142" t="s">
        <v>137</v>
      </c>
      <c r="BX111" s="142" t="s">
        <v>85</v>
      </c>
      <c r="CL111" s="142" t="s">
        <v>1</v>
      </c>
    </row>
    <row r="112" s="4" customFormat="1" ht="16.5" customHeight="1">
      <c r="A112" s="133" t="s">
        <v>87</v>
      </c>
      <c r="B112" s="71"/>
      <c r="C112" s="134"/>
      <c r="D112" s="134"/>
      <c r="E112" s="135" t="s">
        <v>138</v>
      </c>
      <c r="F112" s="135"/>
      <c r="G112" s="135"/>
      <c r="H112" s="135"/>
      <c r="I112" s="135"/>
      <c r="J112" s="134"/>
      <c r="K112" s="135" t="s">
        <v>139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'01-014 - Gastronomická za...'!J32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90</v>
      </c>
      <c r="AR112" s="73"/>
      <c r="AS112" s="144">
        <v>0</v>
      </c>
      <c r="AT112" s="145">
        <f>ROUND(SUM(AV112:AW112),2)</f>
        <v>0</v>
      </c>
      <c r="AU112" s="146">
        <f>'01-014 - Gastronomická za...'!P141</f>
        <v>0</v>
      </c>
      <c r="AV112" s="145">
        <f>'01-014 - Gastronomická za...'!J35</f>
        <v>0</v>
      </c>
      <c r="AW112" s="145">
        <f>'01-014 - Gastronomická za...'!J36</f>
        <v>0</v>
      </c>
      <c r="AX112" s="145">
        <f>'01-014 - Gastronomická za...'!J37</f>
        <v>0</v>
      </c>
      <c r="AY112" s="145">
        <f>'01-014 - Gastronomická za...'!J38</f>
        <v>0</v>
      </c>
      <c r="AZ112" s="145">
        <f>'01-014 - Gastronomická za...'!F35</f>
        <v>0</v>
      </c>
      <c r="BA112" s="145">
        <f>'01-014 - Gastronomická za...'!F36</f>
        <v>0</v>
      </c>
      <c r="BB112" s="145">
        <f>'01-014 - Gastronomická za...'!F37</f>
        <v>0</v>
      </c>
      <c r="BC112" s="145">
        <f>'01-014 - Gastronomická za...'!F38</f>
        <v>0</v>
      </c>
      <c r="BD112" s="147">
        <f>'01-014 - Gastronomická za...'!F39</f>
        <v>0</v>
      </c>
      <c r="BE112" s="4"/>
      <c r="BT112" s="142" t="s">
        <v>86</v>
      </c>
      <c r="BV112" s="142" t="s">
        <v>79</v>
      </c>
      <c r="BW112" s="142" t="s">
        <v>140</v>
      </c>
      <c r="BX112" s="142" t="s">
        <v>85</v>
      </c>
      <c r="CL112" s="142" t="s">
        <v>1</v>
      </c>
    </row>
    <row r="113" s="2" customFormat="1" ht="30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45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</row>
  </sheetData>
  <sheetProtection sheet="1" formatColumns="0" formatRows="0" objects="1" scenarios="1" spinCount="100000" saltValue="1LBGVtq07FQCYdg15gxT51Lm7yxYqC8XLPsWqBKrryzLXKL8KMujxuL72r9tjeH8Xuf31oY4fYMg+sP62bAoNQ==" hashValue="7hfB9zjZ1hP7FhdSrjC8rWFd3qFnGokemyIw0V1JIN/2KMM3u8U/m1N0JbSu4QaEy1Sa5aCsCQmy3El5XhOrQQ==" algorithmName="SHA-512" password="CC35"/>
  <mergeCells count="110">
    <mergeCell ref="C92:G92"/>
    <mergeCell ref="D95:H95"/>
    <mergeCell ref="E104:I104"/>
    <mergeCell ref="E97:I97"/>
    <mergeCell ref="E103:I103"/>
    <mergeCell ref="E98:I98"/>
    <mergeCell ref="E96:I96"/>
    <mergeCell ref="E99:I99"/>
    <mergeCell ref="E100:I100"/>
    <mergeCell ref="F102:J102"/>
    <mergeCell ref="F101:J101"/>
    <mergeCell ref="I92:AF92"/>
    <mergeCell ref="J95:AF95"/>
    <mergeCell ref="K96:AF96"/>
    <mergeCell ref="K100:AF100"/>
    <mergeCell ref="K97:AF97"/>
    <mergeCell ref="K103:AF103"/>
    <mergeCell ref="K104:AF104"/>
    <mergeCell ref="K99:AF99"/>
    <mergeCell ref="K98:AF98"/>
    <mergeCell ref="L101:AF101"/>
    <mergeCell ref="L102:AF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97:AM97"/>
    <mergeCell ref="AG96:AM96"/>
    <mergeCell ref="AG99:AM99"/>
    <mergeCell ref="AG104:AM104"/>
    <mergeCell ref="AG103:AM103"/>
    <mergeCell ref="AG92:AM92"/>
    <mergeCell ref="AG95:AM95"/>
    <mergeCell ref="AG100:AM100"/>
    <mergeCell ref="AG101:AM101"/>
    <mergeCell ref="AG102:AM102"/>
    <mergeCell ref="AM87:AN87"/>
    <mergeCell ref="AM89:AP89"/>
    <mergeCell ref="AM90:AP90"/>
    <mergeCell ref="AN103:AP103"/>
    <mergeCell ref="AN92:AP92"/>
    <mergeCell ref="AN101:AP101"/>
    <mergeCell ref="AN97:AP97"/>
    <mergeCell ref="AN100:AP100"/>
    <mergeCell ref="AN95:AP95"/>
    <mergeCell ref="AN99:AP99"/>
    <mergeCell ref="AN96:AP96"/>
    <mergeCell ref="AN104:AP104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94:AP94"/>
  </mergeCells>
  <hyperlinks>
    <hyperlink ref="A96" location="'01-000 - Vedlejší a ostat...'!C2" display="/"/>
    <hyperlink ref="A97" location="'01-001 - Bourací práce'!C2" display="/"/>
    <hyperlink ref="A98" location="'01-002 - Stavební část'!C2" display="/"/>
    <hyperlink ref="A99" location="'01-003 - Interiér'!C2" display="/"/>
    <hyperlink ref="A101" location="'01-004a - Vnitřní kanalizace'!C2" display="/"/>
    <hyperlink ref="A102" location="'01-004b - Vnitřní vodovod'!C2" display="/"/>
    <hyperlink ref="A103" location="'01-005 - Ústřední vytápění'!C2" display="/"/>
    <hyperlink ref="A104" location="'01-006 - Vzduchotechnika'!C2" display="/"/>
    <hyperlink ref="A105" location="'01-007 - Silnoproudé rozvody'!C2" display="/"/>
    <hyperlink ref="A106" location="'01-008 - Slaboproudé rozvody'!C2" display="/"/>
    <hyperlink ref="A107" location="'01-009 - Měření a regulace'!C2" display="/"/>
    <hyperlink ref="A108" location="'01-010 - Plyn'!C2" display="/"/>
    <hyperlink ref="A109" location="'01-011 - Venkovní úpravy'!C2" display="/"/>
    <hyperlink ref="A110" location="'01-012 - Venkovní kanalizace'!C2" display="/"/>
    <hyperlink ref="A111" location="'01-013 - Areálové rozvody NN'!C2" display="/"/>
    <hyperlink ref="A112" location="'01-014 - Gastronomická z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ROUND((SUM(BE124:BE137)),  2)</f>
        <v>0</v>
      </c>
      <c r="G35" s="39"/>
      <c r="H35" s="39"/>
      <c r="I35" s="166">
        <v>0.20999999999999999</v>
      </c>
      <c r="J35" s="165">
        <f>ROUND(((SUM(BE124:BE137))*I35),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ROUND((SUM(BF124:BF137)),  2)</f>
        <v>0</v>
      </c>
      <c r="G36" s="39"/>
      <c r="H36" s="39"/>
      <c r="I36" s="166">
        <v>0.14999999999999999</v>
      </c>
      <c r="J36" s="165">
        <f>ROUND(((SUM(BF124:BF137))*I36),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ROUND((SUM(BH124:BH137)),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151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152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153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154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143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01-000 - Vedlejší a ostatní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Trutnov</v>
      </c>
      <c r="G118" s="41"/>
      <c r="H118" s="41"/>
      <c r="I118" s="33" t="s">
        <v>22</v>
      </c>
      <c r="J118" s="80" t="str">
        <f>IF(J14="","",J14)</f>
        <v>23. 3. 2022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156</v>
      </c>
      <c r="D123" s="204" t="s">
        <v>62</v>
      </c>
      <c r="E123" s="204" t="s">
        <v>58</v>
      </c>
      <c r="F123" s="204" t="s">
        <v>59</v>
      </c>
      <c r="G123" s="204" t="s">
        <v>157</v>
      </c>
      <c r="H123" s="204" t="s">
        <v>158</v>
      </c>
      <c r="I123" s="204" t="s">
        <v>159</v>
      </c>
      <c r="J123" s="204" t="s">
        <v>148</v>
      </c>
      <c r="K123" s="205" t="s">
        <v>160</v>
      </c>
      <c r="L123" s="206"/>
      <c r="M123" s="101" t="s">
        <v>1</v>
      </c>
      <c r="N123" s="102" t="s">
        <v>41</v>
      </c>
      <c r="O123" s="102" t="s">
        <v>161</v>
      </c>
      <c r="P123" s="102" t="s">
        <v>162</v>
      </c>
      <c r="Q123" s="102" t="s">
        <v>163</v>
      </c>
      <c r="R123" s="102" t="s">
        <v>164</v>
      </c>
      <c r="S123" s="102" t="s">
        <v>165</v>
      </c>
      <c r="T123" s="103" t="s">
        <v>166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167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150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168</v>
      </c>
      <c r="F125" s="215" t="s">
        <v>169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P126+P132+P135</f>
        <v>0</v>
      </c>
      <c r="Q125" s="220"/>
      <c r="R125" s="221">
        <f>R126+R132+R135</f>
        <v>0</v>
      </c>
      <c r="S125" s="220"/>
      <c r="T125" s="222">
        <f>T126+T132+T135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170</v>
      </c>
      <c r="AT125" s="224" t="s">
        <v>76</v>
      </c>
      <c r="AU125" s="224" t="s">
        <v>77</v>
      </c>
      <c r="AY125" s="223" t="s">
        <v>171</v>
      </c>
      <c r="BK125" s="225">
        <f>BK126+BK132+BK135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172</v>
      </c>
      <c r="F126" s="226" t="s">
        <v>173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SUM(P127:P131)</f>
        <v>0</v>
      </c>
      <c r="Q126" s="220"/>
      <c r="R126" s="221">
        <f>SUM(R127:R131)</f>
        <v>0</v>
      </c>
      <c r="S126" s="220"/>
      <c r="T126" s="222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170</v>
      </c>
      <c r="AT126" s="224" t="s">
        <v>76</v>
      </c>
      <c r="AU126" s="224" t="s">
        <v>84</v>
      </c>
      <c r="AY126" s="223" t="s">
        <v>171</v>
      </c>
      <c r="BK126" s="225">
        <f>SUM(BK127:BK131)</f>
        <v>0</v>
      </c>
    </row>
    <row r="127" s="2" customFormat="1" ht="16.5" customHeight="1">
      <c r="A127" s="39"/>
      <c r="B127" s="40"/>
      <c r="C127" s="228" t="s">
        <v>84</v>
      </c>
      <c r="D127" s="228" t="s">
        <v>174</v>
      </c>
      <c r="E127" s="229" t="s">
        <v>175</v>
      </c>
      <c r="F127" s="230" t="s">
        <v>176</v>
      </c>
      <c r="G127" s="231" t="s">
        <v>177</v>
      </c>
      <c r="H127" s="232">
        <v>1</v>
      </c>
      <c r="I127" s="233"/>
      <c r="J127" s="234">
        <f>ROUND(I127*H127,2)</f>
        <v>0</v>
      </c>
      <c r="K127" s="230" t="s">
        <v>178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179</v>
      </c>
      <c r="AT127" s="239" t="s">
        <v>174</v>
      </c>
      <c r="AU127" s="239" t="s">
        <v>86</v>
      </c>
      <c r="AY127" s="18" t="s">
        <v>171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179</v>
      </c>
      <c r="BM127" s="239" t="s">
        <v>180</v>
      </c>
    </row>
    <row r="128" s="2" customFormat="1">
      <c r="A128" s="39"/>
      <c r="B128" s="40"/>
      <c r="C128" s="41"/>
      <c r="D128" s="241" t="s">
        <v>181</v>
      </c>
      <c r="E128" s="41"/>
      <c r="F128" s="242" t="s">
        <v>182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181</v>
      </c>
      <c r="AU128" s="18" t="s">
        <v>86</v>
      </c>
    </row>
    <row r="129" s="2" customFormat="1" ht="16.5" customHeight="1">
      <c r="A129" s="39"/>
      <c r="B129" s="40"/>
      <c r="C129" s="228" t="s">
        <v>86</v>
      </c>
      <c r="D129" s="228" t="s">
        <v>174</v>
      </c>
      <c r="E129" s="229" t="s">
        <v>183</v>
      </c>
      <c r="F129" s="230" t="s">
        <v>184</v>
      </c>
      <c r="G129" s="231" t="s">
        <v>177</v>
      </c>
      <c r="H129" s="232">
        <v>1</v>
      </c>
      <c r="I129" s="233"/>
      <c r="J129" s="234">
        <f>ROUND(I129*H129,2)</f>
        <v>0</v>
      </c>
      <c r="K129" s="230" t="s">
        <v>178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179</v>
      </c>
      <c r="AT129" s="239" t="s">
        <v>174</v>
      </c>
      <c r="AU129" s="239" t="s">
        <v>86</v>
      </c>
      <c r="AY129" s="18" t="s">
        <v>171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179</v>
      </c>
      <c r="BM129" s="239" t="s">
        <v>185</v>
      </c>
    </row>
    <row r="130" s="2" customFormat="1">
      <c r="A130" s="39"/>
      <c r="B130" s="40"/>
      <c r="C130" s="41"/>
      <c r="D130" s="241" t="s">
        <v>181</v>
      </c>
      <c r="E130" s="41"/>
      <c r="F130" s="242" t="s">
        <v>186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181</v>
      </c>
      <c r="AU130" s="18" t="s">
        <v>86</v>
      </c>
    </row>
    <row r="131" s="2" customFormat="1" ht="16.5" customHeight="1">
      <c r="A131" s="39"/>
      <c r="B131" s="40"/>
      <c r="C131" s="228" t="s">
        <v>106</v>
      </c>
      <c r="D131" s="228" t="s">
        <v>174</v>
      </c>
      <c r="E131" s="229" t="s">
        <v>187</v>
      </c>
      <c r="F131" s="230" t="s">
        <v>188</v>
      </c>
      <c r="G131" s="231" t="s">
        <v>177</v>
      </c>
      <c r="H131" s="232">
        <v>1</v>
      </c>
      <c r="I131" s="233"/>
      <c r="J131" s="234">
        <f>ROUND(I131*H131,2)</f>
        <v>0</v>
      </c>
      <c r="K131" s="230" t="s">
        <v>178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179</v>
      </c>
      <c r="AT131" s="239" t="s">
        <v>174</v>
      </c>
      <c r="AU131" s="239" t="s">
        <v>86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179</v>
      </c>
      <c r="BM131" s="239" t="s">
        <v>189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190</v>
      </c>
      <c r="F132" s="226" t="s">
        <v>191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170</v>
      </c>
      <c r="AT132" s="224" t="s">
        <v>76</v>
      </c>
      <c r="AU132" s="224" t="s">
        <v>84</v>
      </c>
      <c r="AY132" s="223" t="s">
        <v>171</v>
      </c>
      <c r="BK132" s="225">
        <f>SUM(BK133:BK134)</f>
        <v>0</v>
      </c>
    </row>
    <row r="133" s="2" customFormat="1" ht="16.5" customHeight="1">
      <c r="A133" s="39"/>
      <c r="B133" s="40"/>
      <c r="C133" s="228" t="s">
        <v>192</v>
      </c>
      <c r="D133" s="228" t="s">
        <v>174</v>
      </c>
      <c r="E133" s="229" t="s">
        <v>193</v>
      </c>
      <c r="F133" s="230" t="s">
        <v>191</v>
      </c>
      <c r="G133" s="231" t="s">
        <v>177</v>
      </c>
      <c r="H133" s="232">
        <v>1</v>
      </c>
      <c r="I133" s="233"/>
      <c r="J133" s="234">
        <f>ROUND(I133*H133,2)</f>
        <v>0</v>
      </c>
      <c r="K133" s="230" t="s">
        <v>178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179</v>
      </c>
      <c r="AT133" s="239" t="s">
        <v>174</v>
      </c>
      <c r="AU133" s="239" t="s">
        <v>86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179</v>
      </c>
      <c r="BM133" s="239" t="s">
        <v>194</v>
      </c>
    </row>
    <row r="134" s="2" customFormat="1">
      <c r="A134" s="39"/>
      <c r="B134" s="40"/>
      <c r="C134" s="41"/>
      <c r="D134" s="241" t="s">
        <v>181</v>
      </c>
      <c r="E134" s="41"/>
      <c r="F134" s="242" t="s">
        <v>195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181</v>
      </c>
      <c r="AU134" s="18" t="s">
        <v>86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196</v>
      </c>
      <c r="F135" s="226" t="s">
        <v>197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170</v>
      </c>
      <c r="AT135" s="224" t="s">
        <v>76</v>
      </c>
      <c r="AU135" s="224" t="s">
        <v>84</v>
      </c>
      <c r="AY135" s="223" t="s">
        <v>171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170</v>
      </c>
      <c r="D136" s="228" t="s">
        <v>174</v>
      </c>
      <c r="E136" s="229" t="s">
        <v>198</v>
      </c>
      <c r="F136" s="230" t="s">
        <v>197</v>
      </c>
      <c r="G136" s="231" t="s">
        <v>177</v>
      </c>
      <c r="H136" s="232">
        <v>1</v>
      </c>
      <c r="I136" s="233"/>
      <c r="J136" s="234">
        <f>ROUND(I136*H136,2)</f>
        <v>0</v>
      </c>
      <c r="K136" s="230" t="s">
        <v>178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179</v>
      </c>
      <c r="AT136" s="239" t="s">
        <v>174</v>
      </c>
      <c r="AU136" s="239" t="s">
        <v>86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179</v>
      </c>
      <c r="BM136" s="239" t="s">
        <v>199</v>
      </c>
    </row>
    <row r="137" s="2" customFormat="1">
      <c r="A137" s="39"/>
      <c r="B137" s="40"/>
      <c r="C137" s="41"/>
      <c r="D137" s="241" t="s">
        <v>181</v>
      </c>
      <c r="E137" s="41"/>
      <c r="F137" s="242" t="s">
        <v>200</v>
      </c>
      <c r="G137" s="41"/>
      <c r="H137" s="41"/>
      <c r="I137" s="243"/>
      <c r="J137" s="41"/>
      <c r="K137" s="41"/>
      <c r="L137" s="45"/>
      <c r="M137" s="246"/>
      <c r="N137" s="247"/>
      <c r="O137" s="248"/>
      <c r="P137" s="248"/>
      <c r="Q137" s="248"/>
      <c r="R137" s="248"/>
      <c r="S137" s="248"/>
      <c r="T137" s="24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181</v>
      </c>
      <c r="AU137" s="18" t="s">
        <v>86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5AZ0/5cbL7+nH0ppe6dvwqCQt2ZxwvJVd7fO6lb7GhbNfGbsZHITh2JqIR6fkNyoyx6UMu3fE+MT9GGJyHc6Og==" hashValue="BZSzZct2MYyERRqhlAZTBuBf0jDdIjIVLZ2bFqlCNe2CNJl4ON4aXS7sBhyIjqQYdcM171SKc/8QoFZW8y4pkA==" algorithmName="SHA-512" password="CC35"/>
  <autoFilter ref="C123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250" t="s">
        <v>201</v>
      </c>
      <c r="BA2" s="250" t="s">
        <v>1</v>
      </c>
      <c r="BB2" s="250" t="s">
        <v>1</v>
      </c>
      <c r="BC2" s="250" t="s">
        <v>202</v>
      </c>
      <c r="BD2" s="25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203</v>
      </c>
      <c r="BA3" s="250" t="s">
        <v>1</v>
      </c>
      <c r="BB3" s="250" t="s">
        <v>1</v>
      </c>
      <c r="BC3" s="250" t="s">
        <v>204</v>
      </c>
      <c r="BD3" s="250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  <c r="AZ4" s="250" t="s">
        <v>205</v>
      </c>
      <c r="BA4" s="250" t="s">
        <v>1</v>
      </c>
      <c r="BB4" s="250" t="s">
        <v>206</v>
      </c>
      <c r="BC4" s="250" t="s">
        <v>207</v>
      </c>
      <c r="BD4" s="250" t="s">
        <v>106</v>
      </c>
    </row>
    <row r="5" s="1" customFormat="1" ht="6.96" customHeight="1">
      <c r="B5" s="21"/>
      <c r="L5" s="21"/>
      <c r="AZ5" s="250" t="s">
        <v>208</v>
      </c>
      <c r="BA5" s="250" t="s">
        <v>1</v>
      </c>
      <c r="BB5" s="250" t="s">
        <v>206</v>
      </c>
      <c r="BC5" s="250" t="s">
        <v>209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210</v>
      </c>
      <c r="BA6" s="250" t="s">
        <v>1</v>
      </c>
      <c r="BB6" s="250" t="s">
        <v>206</v>
      </c>
      <c r="BC6" s="250" t="s">
        <v>211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  <c r="AZ7" s="250" t="s">
        <v>212</v>
      </c>
      <c r="BA7" s="250" t="s">
        <v>1</v>
      </c>
      <c r="BB7" s="250" t="s">
        <v>206</v>
      </c>
      <c r="BC7" s="250" t="s">
        <v>213</v>
      </c>
      <c r="BD7" s="250" t="s">
        <v>106</v>
      </c>
    </row>
    <row r="8" s="1" customFormat="1" ht="12" customHeight="1">
      <c r="B8" s="21"/>
      <c r="D8" s="152" t="s">
        <v>142</v>
      </c>
      <c r="L8" s="21"/>
      <c r="AZ8" s="250" t="s">
        <v>214</v>
      </c>
      <c r="BA8" s="250" t="s">
        <v>1</v>
      </c>
      <c r="BB8" s="250" t="s">
        <v>206</v>
      </c>
      <c r="BC8" s="250" t="s">
        <v>215</v>
      </c>
      <c r="BD8" s="250" t="s">
        <v>106</v>
      </c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216</v>
      </c>
      <c r="BA9" s="250" t="s">
        <v>1</v>
      </c>
      <c r="BB9" s="250" t="s">
        <v>206</v>
      </c>
      <c r="BC9" s="250" t="s">
        <v>217</v>
      </c>
      <c r="BD9" s="250" t="s">
        <v>106</v>
      </c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218</v>
      </c>
      <c r="BA10" s="250" t="s">
        <v>1</v>
      </c>
      <c r="BB10" s="250" t="s">
        <v>206</v>
      </c>
      <c r="BC10" s="250" t="s">
        <v>219</v>
      </c>
      <c r="BD10" s="250" t="s">
        <v>106</v>
      </c>
    </row>
    <row r="11" s="2" customFormat="1" ht="16.5" customHeight="1">
      <c r="A11" s="39"/>
      <c r="B11" s="45"/>
      <c r="C11" s="39"/>
      <c r="D11" s="39"/>
      <c r="E11" s="154" t="s">
        <v>220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221</v>
      </c>
      <c r="BA11" s="250" t="s">
        <v>1</v>
      </c>
      <c r="BB11" s="250" t="s">
        <v>206</v>
      </c>
      <c r="BC11" s="250" t="s">
        <v>222</v>
      </c>
      <c r="BD11" s="250" t="s">
        <v>106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223</v>
      </c>
      <c r="BA12" s="250" t="s">
        <v>1</v>
      </c>
      <c r="BB12" s="250" t="s">
        <v>206</v>
      </c>
      <c r="BC12" s="250" t="s">
        <v>224</v>
      </c>
      <c r="BD12" s="250" t="s">
        <v>106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225</v>
      </c>
      <c r="BA13" s="250" t="s">
        <v>1</v>
      </c>
      <c r="BB13" s="250" t="s">
        <v>206</v>
      </c>
      <c r="BC13" s="250" t="s">
        <v>226</v>
      </c>
      <c r="BD13" s="250" t="s">
        <v>106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227</v>
      </c>
      <c r="BA14" s="250" t="s">
        <v>1</v>
      </c>
      <c r="BB14" s="250" t="s">
        <v>206</v>
      </c>
      <c r="BC14" s="250" t="s">
        <v>228</v>
      </c>
      <c r="BD14" s="250" t="s">
        <v>106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229</v>
      </c>
      <c r="BA15" s="250" t="s">
        <v>1</v>
      </c>
      <c r="BB15" s="250" t="s">
        <v>206</v>
      </c>
      <c r="BC15" s="250" t="s">
        <v>230</v>
      </c>
      <c r="BD15" s="250" t="s">
        <v>106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231</v>
      </c>
      <c r="BA16" s="250" t="s">
        <v>1</v>
      </c>
      <c r="BB16" s="250" t="s">
        <v>206</v>
      </c>
      <c r="BC16" s="250" t="s">
        <v>232</v>
      </c>
      <c r="BD16" s="250" t="s">
        <v>106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233</v>
      </c>
      <c r="BA17" s="250" t="s">
        <v>1</v>
      </c>
      <c r="BB17" s="250" t="s">
        <v>206</v>
      </c>
      <c r="BC17" s="250" t="s">
        <v>234</v>
      </c>
      <c r="BD17" s="250" t="s">
        <v>106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235</v>
      </c>
      <c r="BA18" s="250" t="s">
        <v>1</v>
      </c>
      <c r="BB18" s="250" t="s">
        <v>206</v>
      </c>
      <c r="BC18" s="250" t="s">
        <v>236</v>
      </c>
      <c r="BD18" s="250" t="s">
        <v>106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237</v>
      </c>
      <c r="BA19" s="250" t="s">
        <v>1</v>
      </c>
      <c r="BB19" s="250" t="s">
        <v>206</v>
      </c>
      <c r="BC19" s="250" t="s">
        <v>238</v>
      </c>
      <c r="BD19" s="250" t="s">
        <v>106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239</v>
      </c>
      <c r="BA20" s="250" t="s">
        <v>1</v>
      </c>
      <c r="BB20" s="250" t="s">
        <v>206</v>
      </c>
      <c r="BC20" s="250" t="s">
        <v>240</v>
      </c>
      <c r="BD20" s="250" t="s">
        <v>106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241</v>
      </c>
      <c r="BA21" s="250" t="s">
        <v>1</v>
      </c>
      <c r="BB21" s="250" t="s">
        <v>206</v>
      </c>
      <c r="BC21" s="250" t="s">
        <v>242</v>
      </c>
      <c r="BD21" s="250" t="s">
        <v>106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243</v>
      </c>
      <c r="BA22" s="250" t="s">
        <v>1</v>
      </c>
      <c r="BB22" s="250" t="s">
        <v>206</v>
      </c>
      <c r="BC22" s="250" t="s">
        <v>244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245</v>
      </c>
      <c r="BA23" s="250" t="s">
        <v>1</v>
      </c>
      <c r="BB23" s="250" t="s">
        <v>206</v>
      </c>
      <c r="BC23" s="250" t="s">
        <v>246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247</v>
      </c>
      <c r="BA24" s="250" t="s">
        <v>1</v>
      </c>
      <c r="BB24" s="250" t="s">
        <v>206</v>
      </c>
      <c r="BC24" s="250" t="s">
        <v>248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249</v>
      </c>
      <c r="BA25" s="250" t="s">
        <v>1</v>
      </c>
      <c r="BB25" s="250" t="s">
        <v>206</v>
      </c>
      <c r="BC25" s="250" t="s">
        <v>250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251</v>
      </c>
      <c r="BA26" s="250" t="s">
        <v>1</v>
      </c>
      <c r="BB26" s="250" t="s">
        <v>206</v>
      </c>
      <c r="BC26" s="250" t="s">
        <v>242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252</v>
      </c>
      <c r="BA27" s="250" t="s">
        <v>1</v>
      </c>
      <c r="BB27" s="250" t="s">
        <v>206</v>
      </c>
      <c r="BC27" s="250" t="s">
        <v>253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254</v>
      </c>
      <c r="BA28" s="250" t="s">
        <v>1</v>
      </c>
      <c r="BB28" s="250" t="s">
        <v>206</v>
      </c>
      <c r="BC28" s="250" t="s">
        <v>255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256</v>
      </c>
      <c r="BA29" s="251" t="s">
        <v>1</v>
      </c>
      <c r="BB29" s="251" t="s">
        <v>206</v>
      </c>
      <c r="BC29" s="251" t="s">
        <v>257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258</v>
      </c>
      <c r="BA30" s="250" t="s">
        <v>1</v>
      </c>
      <c r="BB30" s="250" t="s">
        <v>206</v>
      </c>
      <c r="BC30" s="250" t="s">
        <v>259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260</v>
      </c>
      <c r="BA31" s="250" t="s">
        <v>1</v>
      </c>
      <c r="BB31" s="250" t="s">
        <v>206</v>
      </c>
      <c r="BC31" s="250" t="s">
        <v>261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262</v>
      </c>
      <c r="BA32" s="250" t="s">
        <v>1</v>
      </c>
      <c r="BB32" s="250" t="s">
        <v>206</v>
      </c>
      <c r="BC32" s="250" t="s">
        <v>263</v>
      </c>
      <c r="BD32" s="250" t="s">
        <v>106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264</v>
      </c>
      <c r="BA33" s="250" t="s">
        <v>1</v>
      </c>
      <c r="BB33" s="250" t="s">
        <v>206</v>
      </c>
      <c r="BC33" s="250" t="s">
        <v>265</v>
      </c>
      <c r="BD33" s="250" t="s">
        <v>106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266</v>
      </c>
      <c r="BA34" s="250" t="s">
        <v>1</v>
      </c>
      <c r="BB34" s="250" t="s">
        <v>206</v>
      </c>
      <c r="BC34" s="250" t="s">
        <v>267</v>
      </c>
      <c r="BD34" s="250" t="s">
        <v>106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ROUND((SUM(BE135:BE596)),  2)</f>
        <v>0</v>
      </c>
      <c r="G35" s="39"/>
      <c r="H35" s="39"/>
      <c r="I35" s="166">
        <v>0.20999999999999999</v>
      </c>
      <c r="J35" s="165">
        <f>ROUND(((SUM(BE135:BE596))*I35),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268</v>
      </c>
      <c r="BA35" s="250" t="s">
        <v>1</v>
      </c>
      <c r="BB35" s="250" t="s">
        <v>206</v>
      </c>
      <c r="BC35" s="250" t="s">
        <v>269</v>
      </c>
      <c r="BD35" s="250" t="s">
        <v>106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ROUND((SUM(BF135:BF596)),  2)</f>
        <v>0</v>
      </c>
      <c r="G36" s="39"/>
      <c r="H36" s="39"/>
      <c r="I36" s="166">
        <v>0.14999999999999999</v>
      </c>
      <c r="J36" s="165">
        <f>ROUND(((SUM(BF135:BF596))*I36),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270</v>
      </c>
      <c r="BA36" s="250" t="s">
        <v>1</v>
      </c>
      <c r="BB36" s="250" t="s">
        <v>1</v>
      </c>
      <c r="BC36" s="250" t="s">
        <v>271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ROUND((SUM(BG135:BG596)),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ROUND((SUM(BH135:BH596)),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ROUND((SUM(BI135:BI596)),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272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273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274</v>
      </c>
      <c r="E101" s="198"/>
      <c r="F101" s="198"/>
      <c r="G101" s="198"/>
      <c r="H101" s="198"/>
      <c r="I101" s="198"/>
      <c r="J101" s="199">
        <f>J156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275</v>
      </c>
      <c r="E102" s="198"/>
      <c r="F102" s="198"/>
      <c r="G102" s="198"/>
      <c r="H102" s="198"/>
      <c r="I102" s="198"/>
      <c r="J102" s="199">
        <f>J477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276</v>
      </c>
      <c r="E103" s="193"/>
      <c r="F103" s="193"/>
      <c r="G103" s="193"/>
      <c r="H103" s="193"/>
      <c r="I103" s="193"/>
      <c r="J103" s="194">
        <f>J484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277</v>
      </c>
      <c r="E104" s="198"/>
      <c r="F104" s="198"/>
      <c r="G104" s="198"/>
      <c r="H104" s="198"/>
      <c r="I104" s="198"/>
      <c r="J104" s="199">
        <f>J485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278</v>
      </c>
      <c r="E105" s="198"/>
      <c r="F105" s="198"/>
      <c r="G105" s="198"/>
      <c r="H105" s="198"/>
      <c r="I105" s="198"/>
      <c r="J105" s="199">
        <f>J493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279</v>
      </c>
      <c r="E106" s="198"/>
      <c r="F106" s="198"/>
      <c r="G106" s="198"/>
      <c r="H106" s="198"/>
      <c r="I106" s="198"/>
      <c r="J106" s="199">
        <f>J502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280</v>
      </c>
      <c r="E107" s="198"/>
      <c r="F107" s="198"/>
      <c r="G107" s="198"/>
      <c r="H107" s="198"/>
      <c r="I107" s="198"/>
      <c r="J107" s="199">
        <f>J508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281</v>
      </c>
      <c r="E108" s="198"/>
      <c r="F108" s="198"/>
      <c r="G108" s="198"/>
      <c r="H108" s="198"/>
      <c r="I108" s="198"/>
      <c r="J108" s="199">
        <f>J543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282</v>
      </c>
      <c r="E109" s="198"/>
      <c r="F109" s="198"/>
      <c r="G109" s="198"/>
      <c r="H109" s="198"/>
      <c r="I109" s="198"/>
      <c r="J109" s="199">
        <f>J557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283</v>
      </c>
      <c r="E110" s="198"/>
      <c r="F110" s="198"/>
      <c r="G110" s="198"/>
      <c r="H110" s="198"/>
      <c r="I110" s="198"/>
      <c r="J110" s="199">
        <f>J564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284</v>
      </c>
      <c r="E111" s="198"/>
      <c r="F111" s="198"/>
      <c r="G111" s="198"/>
      <c r="H111" s="198"/>
      <c r="I111" s="198"/>
      <c r="J111" s="199">
        <f>J576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285</v>
      </c>
      <c r="E112" s="198"/>
      <c r="F112" s="198"/>
      <c r="G112" s="198"/>
      <c r="H112" s="198"/>
      <c r="I112" s="198"/>
      <c r="J112" s="199">
        <f>J582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286</v>
      </c>
      <c r="E113" s="198"/>
      <c r="F113" s="198"/>
      <c r="G113" s="198"/>
      <c r="H113" s="198"/>
      <c r="I113" s="198"/>
      <c r="J113" s="199">
        <f>J585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155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Centrum odborného vzdělávání Volanovská, Trutnov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142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143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144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01-001 -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Trutnov</v>
      </c>
      <c r="G129" s="41"/>
      <c r="H129" s="41"/>
      <c r="I129" s="33" t="s">
        <v>22</v>
      </c>
      <c r="J129" s="80" t="str">
        <f>IF(J14="","",J14)</f>
        <v>23. 3. 2022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Královehradecký kraj, Hrade Králové</v>
      </c>
      <c r="G131" s="41"/>
      <c r="H131" s="41"/>
      <c r="I131" s="33" t="s">
        <v>30</v>
      </c>
      <c r="J131" s="37" t="str">
        <f>E23</f>
        <v>ATIP a.s. Trutnov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>Ing. Lenka Kasperová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156</v>
      </c>
      <c r="D134" s="204" t="s">
        <v>62</v>
      </c>
      <c r="E134" s="204" t="s">
        <v>58</v>
      </c>
      <c r="F134" s="204" t="s">
        <v>59</v>
      </c>
      <c r="G134" s="204" t="s">
        <v>157</v>
      </c>
      <c r="H134" s="204" t="s">
        <v>158</v>
      </c>
      <c r="I134" s="204" t="s">
        <v>159</v>
      </c>
      <c r="J134" s="204" t="s">
        <v>148</v>
      </c>
      <c r="K134" s="205" t="s">
        <v>160</v>
      </c>
      <c r="L134" s="206"/>
      <c r="M134" s="101" t="s">
        <v>1</v>
      </c>
      <c r="N134" s="102" t="s">
        <v>41</v>
      </c>
      <c r="O134" s="102" t="s">
        <v>161</v>
      </c>
      <c r="P134" s="102" t="s">
        <v>162</v>
      </c>
      <c r="Q134" s="102" t="s">
        <v>163</v>
      </c>
      <c r="R134" s="102" t="s">
        <v>164</v>
      </c>
      <c r="S134" s="102" t="s">
        <v>165</v>
      </c>
      <c r="T134" s="103" t="s">
        <v>166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167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P136+P484</f>
        <v>0</v>
      </c>
      <c r="Q135" s="105"/>
      <c r="R135" s="209">
        <f>R136+R484</f>
        <v>0</v>
      </c>
      <c r="S135" s="105"/>
      <c r="T135" s="210">
        <f>T136+T484</f>
        <v>763.15159155999982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150</v>
      </c>
      <c r="BK135" s="211">
        <f>BK136+BK484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287</v>
      </c>
      <c r="F136" s="215" t="s">
        <v>288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P137+P156+P477</f>
        <v>0</v>
      </c>
      <c r="Q136" s="220"/>
      <c r="R136" s="221">
        <f>R137+R156+R477</f>
        <v>0</v>
      </c>
      <c r="S136" s="220"/>
      <c r="T136" s="222">
        <f>T137+T156+T477</f>
        <v>660.62522779999983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171</v>
      </c>
      <c r="BK136" s="225">
        <f>BK137+BK156+BK477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289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SUM(P138:P155)</f>
        <v>0</v>
      </c>
      <c r="Q137" s="220"/>
      <c r="R137" s="221">
        <f>SUM(R138:R155)</f>
        <v>0</v>
      </c>
      <c r="S137" s="220"/>
      <c r="T137" s="222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171</v>
      </c>
      <c r="BK137" s="225">
        <f>SUM(BK138:BK155)</f>
        <v>0</v>
      </c>
    </row>
    <row r="138" s="2" customFormat="1" ht="24.15" customHeight="1">
      <c r="A138" s="39"/>
      <c r="B138" s="40"/>
      <c r="C138" s="228" t="s">
        <v>84</v>
      </c>
      <c r="D138" s="228" t="s">
        <v>174</v>
      </c>
      <c r="E138" s="229" t="s">
        <v>290</v>
      </c>
      <c r="F138" s="230" t="s">
        <v>291</v>
      </c>
      <c r="G138" s="231" t="s">
        <v>292</v>
      </c>
      <c r="H138" s="232">
        <v>51.362000000000002</v>
      </c>
      <c r="I138" s="233"/>
      <c r="J138" s="234">
        <f>ROUND(I138*H138,2)</f>
        <v>0</v>
      </c>
      <c r="K138" s="230" t="s">
        <v>178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86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293</v>
      </c>
    </row>
    <row r="139" s="13" customFormat="1">
      <c r="A139" s="13"/>
      <c r="B139" s="252"/>
      <c r="C139" s="253"/>
      <c r="D139" s="241" t="s">
        <v>294</v>
      </c>
      <c r="E139" s="254" t="s">
        <v>1</v>
      </c>
      <c r="F139" s="255" t="s">
        <v>295</v>
      </c>
      <c r="G139" s="253"/>
      <c r="H139" s="256">
        <v>7.2110000000000003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294</v>
      </c>
      <c r="AU139" s="262" t="s">
        <v>86</v>
      </c>
      <c r="AV139" s="13" t="s">
        <v>86</v>
      </c>
      <c r="AW139" s="13" t="s">
        <v>32</v>
      </c>
      <c r="AX139" s="13" t="s">
        <v>77</v>
      </c>
      <c r="AY139" s="262" t="s">
        <v>171</v>
      </c>
    </row>
    <row r="140" s="13" customFormat="1">
      <c r="A140" s="13"/>
      <c r="B140" s="252"/>
      <c r="C140" s="253"/>
      <c r="D140" s="241" t="s">
        <v>294</v>
      </c>
      <c r="E140" s="254" t="s">
        <v>1</v>
      </c>
      <c r="F140" s="255" t="s">
        <v>296</v>
      </c>
      <c r="G140" s="253"/>
      <c r="H140" s="256">
        <v>19.919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294</v>
      </c>
      <c r="AU140" s="262" t="s">
        <v>86</v>
      </c>
      <c r="AV140" s="13" t="s">
        <v>86</v>
      </c>
      <c r="AW140" s="13" t="s">
        <v>32</v>
      </c>
      <c r="AX140" s="13" t="s">
        <v>77</v>
      </c>
      <c r="AY140" s="262" t="s">
        <v>171</v>
      </c>
    </row>
    <row r="141" s="13" customFormat="1">
      <c r="A141" s="13"/>
      <c r="B141" s="252"/>
      <c r="C141" s="253"/>
      <c r="D141" s="241" t="s">
        <v>294</v>
      </c>
      <c r="E141" s="254" t="s">
        <v>1</v>
      </c>
      <c r="F141" s="255" t="s">
        <v>297</v>
      </c>
      <c r="G141" s="253"/>
      <c r="H141" s="256">
        <v>37.073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294</v>
      </c>
      <c r="AU141" s="262" t="s">
        <v>86</v>
      </c>
      <c r="AV141" s="13" t="s">
        <v>86</v>
      </c>
      <c r="AW141" s="13" t="s">
        <v>32</v>
      </c>
      <c r="AX141" s="13" t="s">
        <v>77</v>
      </c>
      <c r="AY141" s="262" t="s">
        <v>171</v>
      </c>
    </row>
    <row r="142" s="14" customFormat="1">
      <c r="A142" s="14"/>
      <c r="B142" s="263"/>
      <c r="C142" s="264"/>
      <c r="D142" s="241" t="s">
        <v>294</v>
      </c>
      <c r="E142" s="265" t="s">
        <v>270</v>
      </c>
      <c r="F142" s="266" t="s">
        <v>298</v>
      </c>
      <c r="G142" s="264"/>
      <c r="H142" s="267">
        <v>64.203000000000003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294</v>
      </c>
      <c r="AU142" s="273" t="s">
        <v>86</v>
      </c>
      <c r="AV142" s="14" t="s">
        <v>192</v>
      </c>
      <c r="AW142" s="14" t="s">
        <v>32</v>
      </c>
      <c r="AX142" s="14" t="s">
        <v>77</v>
      </c>
      <c r="AY142" s="273" t="s">
        <v>171</v>
      </c>
    </row>
    <row r="143" s="13" customFormat="1">
      <c r="A143" s="13"/>
      <c r="B143" s="252"/>
      <c r="C143" s="253"/>
      <c r="D143" s="241" t="s">
        <v>294</v>
      </c>
      <c r="E143" s="254" t="s">
        <v>1</v>
      </c>
      <c r="F143" s="255" t="s">
        <v>299</v>
      </c>
      <c r="G143" s="253"/>
      <c r="H143" s="256">
        <v>51.362000000000002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294</v>
      </c>
      <c r="AU143" s="262" t="s">
        <v>86</v>
      </c>
      <c r="AV143" s="13" t="s">
        <v>86</v>
      </c>
      <c r="AW143" s="13" t="s">
        <v>32</v>
      </c>
      <c r="AX143" s="13" t="s">
        <v>84</v>
      </c>
      <c r="AY143" s="262" t="s">
        <v>171</v>
      </c>
    </row>
    <row r="144" s="2" customFormat="1" ht="24.15" customHeight="1">
      <c r="A144" s="39"/>
      <c r="B144" s="40"/>
      <c r="C144" s="228" t="s">
        <v>86</v>
      </c>
      <c r="D144" s="228" t="s">
        <v>174</v>
      </c>
      <c r="E144" s="229" t="s">
        <v>300</v>
      </c>
      <c r="F144" s="230" t="s">
        <v>301</v>
      </c>
      <c r="G144" s="231" t="s">
        <v>292</v>
      </c>
      <c r="H144" s="232">
        <v>12.840999999999999</v>
      </c>
      <c r="I144" s="233"/>
      <c r="J144" s="234">
        <f>ROUND(I144*H144,2)</f>
        <v>0</v>
      </c>
      <c r="K144" s="230" t="s">
        <v>178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86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302</v>
      </c>
    </row>
    <row r="145" s="13" customFormat="1">
      <c r="A145" s="13"/>
      <c r="B145" s="252"/>
      <c r="C145" s="253"/>
      <c r="D145" s="241" t="s">
        <v>294</v>
      </c>
      <c r="E145" s="254" t="s">
        <v>1</v>
      </c>
      <c r="F145" s="255" t="s">
        <v>303</v>
      </c>
      <c r="G145" s="253"/>
      <c r="H145" s="256">
        <v>12.840999999999999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294</v>
      </c>
      <c r="AU145" s="262" t="s">
        <v>86</v>
      </c>
      <c r="AV145" s="13" t="s">
        <v>86</v>
      </c>
      <c r="AW145" s="13" t="s">
        <v>32</v>
      </c>
      <c r="AX145" s="13" t="s">
        <v>84</v>
      </c>
      <c r="AY145" s="262" t="s">
        <v>171</v>
      </c>
    </row>
    <row r="146" s="2" customFormat="1" ht="37.8" customHeight="1">
      <c r="A146" s="39"/>
      <c r="B146" s="40"/>
      <c r="C146" s="228" t="s">
        <v>106</v>
      </c>
      <c r="D146" s="228" t="s">
        <v>174</v>
      </c>
      <c r="E146" s="229" t="s">
        <v>304</v>
      </c>
      <c r="F146" s="230" t="s">
        <v>305</v>
      </c>
      <c r="G146" s="231" t="s">
        <v>292</v>
      </c>
      <c r="H146" s="232">
        <v>51.362000000000002</v>
      </c>
      <c r="I146" s="233"/>
      <c r="J146" s="234">
        <f>ROUND(I146*H146,2)</f>
        <v>0</v>
      </c>
      <c r="K146" s="230" t="s">
        <v>178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86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306</v>
      </c>
    </row>
    <row r="147" s="13" customFormat="1">
      <c r="A147" s="13"/>
      <c r="B147" s="252"/>
      <c r="C147" s="253"/>
      <c r="D147" s="241" t="s">
        <v>294</v>
      </c>
      <c r="E147" s="254" t="s">
        <v>1</v>
      </c>
      <c r="F147" s="255" t="s">
        <v>307</v>
      </c>
      <c r="G147" s="253"/>
      <c r="H147" s="256">
        <v>51.362000000000002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294</v>
      </c>
      <c r="AU147" s="262" t="s">
        <v>86</v>
      </c>
      <c r="AV147" s="13" t="s">
        <v>86</v>
      </c>
      <c r="AW147" s="13" t="s">
        <v>32</v>
      </c>
      <c r="AX147" s="13" t="s">
        <v>77</v>
      </c>
      <c r="AY147" s="262" t="s">
        <v>171</v>
      </c>
    </row>
    <row r="148" s="14" customFormat="1">
      <c r="A148" s="14"/>
      <c r="B148" s="263"/>
      <c r="C148" s="264"/>
      <c r="D148" s="241" t="s">
        <v>294</v>
      </c>
      <c r="E148" s="265" t="s">
        <v>201</v>
      </c>
      <c r="F148" s="266" t="s">
        <v>298</v>
      </c>
      <c r="G148" s="264"/>
      <c r="H148" s="267">
        <v>51.362000000000002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294</v>
      </c>
      <c r="AU148" s="273" t="s">
        <v>86</v>
      </c>
      <c r="AV148" s="14" t="s">
        <v>192</v>
      </c>
      <c r="AW148" s="14" t="s">
        <v>32</v>
      </c>
      <c r="AX148" s="14" t="s">
        <v>84</v>
      </c>
      <c r="AY148" s="273" t="s">
        <v>171</v>
      </c>
    </row>
    <row r="149" s="2" customFormat="1" ht="37.8" customHeight="1">
      <c r="A149" s="39"/>
      <c r="B149" s="40"/>
      <c r="C149" s="228" t="s">
        <v>192</v>
      </c>
      <c r="D149" s="228" t="s">
        <v>174</v>
      </c>
      <c r="E149" s="229" t="s">
        <v>308</v>
      </c>
      <c r="F149" s="230" t="s">
        <v>309</v>
      </c>
      <c r="G149" s="231" t="s">
        <v>292</v>
      </c>
      <c r="H149" s="232">
        <v>12.840999999999999</v>
      </c>
      <c r="I149" s="233"/>
      <c r="J149" s="234">
        <f>ROUND(I149*H149,2)</f>
        <v>0</v>
      </c>
      <c r="K149" s="230" t="s">
        <v>178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86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310</v>
      </c>
    </row>
    <row r="150" s="13" customFormat="1">
      <c r="A150" s="13"/>
      <c r="B150" s="252"/>
      <c r="C150" s="253"/>
      <c r="D150" s="241" t="s">
        <v>294</v>
      </c>
      <c r="E150" s="254" t="s">
        <v>1</v>
      </c>
      <c r="F150" s="255" t="s">
        <v>311</v>
      </c>
      <c r="G150" s="253"/>
      <c r="H150" s="256">
        <v>12.840999999999999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294</v>
      </c>
      <c r="AU150" s="262" t="s">
        <v>86</v>
      </c>
      <c r="AV150" s="13" t="s">
        <v>86</v>
      </c>
      <c r="AW150" s="13" t="s">
        <v>32</v>
      </c>
      <c r="AX150" s="13" t="s">
        <v>77</v>
      </c>
      <c r="AY150" s="262" t="s">
        <v>171</v>
      </c>
    </row>
    <row r="151" s="14" customFormat="1">
      <c r="A151" s="14"/>
      <c r="B151" s="263"/>
      <c r="C151" s="264"/>
      <c r="D151" s="241" t="s">
        <v>294</v>
      </c>
      <c r="E151" s="265" t="s">
        <v>203</v>
      </c>
      <c r="F151" s="266" t="s">
        <v>298</v>
      </c>
      <c r="G151" s="264"/>
      <c r="H151" s="267">
        <v>12.840999999999999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294</v>
      </c>
      <c r="AU151" s="273" t="s">
        <v>86</v>
      </c>
      <c r="AV151" s="14" t="s">
        <v>192</v>
      </c>
      <c r="AW151" s="14" t="s">
        <v>32</v>
      </c>
      <c r="AX151" s="14" t="s">
        <v>84</v>
      </c>
      <c r="AY151" s="273" t="s">
        <v>171</v>
      </c>
    </row>
    <row r="152" s="2" customFormat="1" ht="24.15" customHeight="1">
      <c r="A152" s="39"/>
      <c r="B152" s="40"/>
      <c r="C152" s="228" t="s">
        <v>170</v>
      </c>
      <c r="D152" s="228" t="s">
        <v>174</v>
      </c>
      <c r="E152" s="229" t="s">
        <v>312</v>
      </c>
      <c r="F152" s="230" t="s">
        <v>313</v>
      </c>
      <c r="G152" s="231" t="s">
        <v>314</v>
      </c>
      <c r="H152" s="232">
        <v>115.565</v>
      </c>
      <c r="I152" s="233"/>
      <c r="J152" s="234">
        <f>ROUND(I152*H152,2)</f>
        <v>0</v>
      </c>
      <c r="K152" s="230" t="s">
        <v>178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86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315</v>
      </c>
    </row>
    <row r="153" s="13" customFormat="1">
      <c r="A153" s="13"/>
      <c r="B153" s="252"/>
      <c r="C153" s="253"/>
      <c r="D153" s="241" t="s">
        <v>294</v>
      </c>
      <c r="E153" s="254" t="s">
        <v>1</v>
      </c>
      <c r="F153" s="255" t="s">
        <v>316</v>
      </c>
      <c r="G153" s="253"/>
      <c r="H153" s="256">
        <v>115.565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294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171</v>
      </c>
    </row>
    <row r="154" s="2" customFormat="1" ht="16.5" customHeight="1">
      <c r="A154" s="39"/>
      <c r="B154" s="40"/>
      <c r="C154" s="228" t="s">
        <v>317</v>
      </c>
      <c r="D154" s="228" t="s">
        <v>174</v>
      </c>
      <c r="E154" s="229" t="s">
        <v>318</v>
      </c>
      <c r="F154" s="230" t="s">
        <v>319</v>
      </c>
      <c r="G154" s="231" t="s">
        <v>292</v>
      </c>
      <c r="H154" s="232">
        <v>64.203000000000003</v>
      </c>
      <c r="I154" s="233"/>
      <c r="J154" s="234">
        <f>ROUND(I154*H154,2)</f>
        <v>0</v>
      </c>
      <c r="K154" s="230" t="s">
        <v>178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86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320</v>
      </c>
    </row>
    <row r="155" s="13" customFormat="1">
      <c r="A155" s="13"/>
      <c r="B155" s="252"/>
      <c r="C155" s="253"/>
      <c r="D155" s="241" t="s">
        <v>294</v>
      </c>
      <c r="E155" s="254" t="s">
        <v>1</v>
      </c>
      <c r="F155" s="255" t="s">
        <v>321</v>
      </c>
      <c r="G155" s="253"/>
      <c r="H155" s="256">
        <v>64.203000000000003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294</v>
      </c>
      <c r="AU155" s="262" t="s">
        <v>86</v>
      </c>
      <c r="AV155" s="13" t="s">
        <v>86</v>
      </c>
      <c r="AW155" s="13" t="s">
        <v>32</v>
      </c>
      <c r="AX155" s="13" t="s">
        <v>84</v>
      </c>
      <c r="AY155" s="262" t="s">
        <v>171</v>
      </c>
    </row>
    <row r="156" s="12" customFormat="1" ht="22.8" customHeight="1">
      <c r="A156" s="12"/>
      <c r="B156" s="212"/>
      <c r="C156" s="213"/>
      <c r="D156" s="214" t="s">
        <v>76</v>
      </c>
      <c r="E156" s="226" t="s">
        <v>322</v>
      </c>
      <c r="F156" s="226" t="s">
        <v>323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SUM(P157:P476)</f>
        <v>0</v>
      </c>
      <c r="Q156" s="220"/>
      <c r="R156" s="221">
        <f>SUM(R157:R476)</f>
        <v>0</v>
      </c>
      <c r="S156" s="220"/>
      <c r="T156" s="222">
        <f>SUM(T157:T476)</f>
        <v>660.62522779999983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84</v>
      </c>
      <c r="AY156" s="223" t="s">
        <v>171</v>
      </c>
      <c r="BK156" s="225">
        <f>SUM(BK157:BK476)</f>
        <v>0</v>
      </c>
    </row>
    <row r="157" s="2" customFormat="1" ht="16.5" customHeight="1">
      <c r="A157" s="39"/>
      <c r="B157" s="40"/>
      <c r="C157" s="228" t="s">
        <v>324</v>
      </c>
      <c r="D157" s="228" t="s">
        <v>174</v>
      </c>
      <c r="E157" s="229" t="s">
        <v>325</v>
      </c>
      <c r="F157" s="230" t="s">
        <v>326</v>
      </c>
      <c r="G157" s="231" t="s">
        <v>292</v>
      </c>
      <c r="H157" s="232">
        <v>0.76500000000000001</v>
      </c>
      <c r="I157" s="233"/>
      <c r="J157" s="234">
        <f>ROUND(I157*H157,2)</f>
        <v>0</v>
      </c>
      <c r="K157" s="230" t="s">
        <v>178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2</v>
      </c>
      <c r="T157" s="238">
        <f>S157*H157</f>
        <v>1.53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192</v>
      </c>
      <c r="AT157" s="239" t="s">
        <v>174</v>
      </c>
      <c r="AU157" s="239" t="s">
        <v>86</v>
      </c>
      <c r="AY157" s="18" t="s">
        <v>171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192</v>
      </c>
      <c r="BM157" s="239" t="s">
        <v>327</v>
      </c>
    </row>
    <row r="158" s="13" customFormat="1">
      <c r="A158" s="13"/>
      <c r="B158" s="252"/>
      <c r="C158" s="253"/>
      <c r="D158" s="241" t="s">
        <v>294</v>
      </c>
      <c r="E158" s="254" t="s">
        <v>1</v>
      </c>
      <c r="F158" s="255" t="s">
        <v>328</v>
      </c>
      <c r="G158" s="253"/>
      <c r="H158" s="256">
        <v>0.76500000000000001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294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171</v>
      </c>
    </row>
    <row r="159" s="2" customFormat="1" ht="21.75" customHeight="1">
      <c r="A159" s="39"/>
      <c r="B159" s="40"/>
      <c r="C159" s="228" t="s">
        <v>329</v>
      </c>
      <c r="D159" s="228" t="s">
        <v>174</v>
      </c>
      <c r="E159" s="229" t="s">
        <v>330</v>
      </c>
      <c r="F159" s="230" t="s">
        <v>331</v>
      </c>
      <c r="G159" s="231" t="s">
        <v>206</v>
      </c>
      <c r="H159" s="232">
        <v>350.81999999999999</v>
      </c>
      <c r="I159" s="233"/>
      <c r="J159" s="234">
        <f>ROUND(I159*H159,2)</f>
        <v>0</v>
      </c>
      <c r="K159" s="230" t="s">
        <v>178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0.13100000000000001</v>
      </c>
      <c r="T159" s="238">
        <f>S159*H159</f>
        <v>45.957419999999999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86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332</v>
      </c>
    </row>
    <row r="160" s="15" customFormat="1">
      <c r="A160" s="15"/>
      <c r="B160" s="274"/>
      <c r="C160" s="275"/>
      <c r="D160" s="241" t="s">
        <v>294</v>
      </c>
      <c r="E160" s="276" t="s">
        <v>1</v>
      </c>
      <c r="F160" s="277" t="s">
        <v>333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294</v>
      </c>
      <c r="AU160" s="283" t="s">
        <v>86</v>
      </c>
      <c r="AV160" s="15" t="s">
        <v>84</v>
      </c>
      <c r="AW160" s="15" t="s">
        <v>32</v>
      </c>
      <c r="AX160" s="15" t="s">
        <v>77</v>
      </c>
      <c r="AY160" s="283" t="s">
        <v>171</v>
      </c>
    </row>
    <row r="161" s="13" customFormat="1">
      <c r="A161" s="13"/>
      <c r="B161" s="252"/>
      <c r="C161" s="253"/>
      <c r="D161" s="241" t="s">
        <v>294</v>
      </c>
      <c r="E161" s="254" t="s">
        <v>1</v>
      </c>
      <c r="F161" s="255" t="s">
        <v>334</v>
      </c>
      <c r="G161" s="253"/>
      <c r="H161" s="256">
        <v>14.16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294</v>
      </c>
      <c r="AU161" s="262" t="s">
        <v>86</v>
      </c>
      <c r="AV161" s="13" t="s">
        <v>86</v>
      </c>
      <c r="AW161" s="13" t="s">
        <v>32</v>
      </c>
      <c r="AX161" s="13" t="s">
        <v>77</v>
      </c>
      <c r="AY161" s="262" t="s">
        <v>171</v>
      </c>
    </row>
    <row r="162" s="13" customFormat="1">
      <c r="A162" s="13"/>
      <c r="B162" s="252"/>
      <c r="C162" s="253"/>
      <c r="D162" s="241" t="s">
        <v>294</v>
      </c>
      <c r="E162" s="254" t="s">
        <v>1</v>
      </c>
      <c r="F162" s="255" t="s">
        <v>335</v>
      </c>
      <c r="G162" s="253"/>
      <c r="H162" s="256">
        <v>6.4800000000000004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294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171</v>
      </c>
    </row>
    <row r="163" s="13" customFormat="1">
      <c r="A163" s="13"/>
      <c r="B163" s="252"/>
      <c r="C163" s="253"/>
      <c r="D163" s="241" t="s">
        <v>294</v>
      </c>
      <c r="E163" s="254" t="s">
        <v>1</v>
      </c>
      <c r="F163" s="255" t="s">
        <v>336</v>
      </c>
      <c r="G163" s="253"/>
      <c r="H163" s="256">
        <v>4.5599999999999996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294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171</v>
      </c>
    </row>
    <row r="164" s="15" customFormat="1">
      <c r="A164" s="15"/>
      <c r="B164" s="274"/>
      <c r="C164" s="275"/>
      <c r="D164" s="241" t="s">
        <v>294</v>
      </c>
      <c r="E164" s="276" t="s">
        <v>1</v>
      </c>
      <c r="F164" s="277" t="s">
        <v>337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294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171</v>
      </c>
    </row>
    <row r="165" s="13" customFormat="1">
      <c r="A165" s="13"/>
      <c r="B165" s="252"/>
      <c r="C165" s="253"/>
      <c r="D165" s="241" t="s">
        <v>294</v>
      </c>
      <c r="E165" s="254" t="s">
        <v>1</v>
      </c>
      <c r="F165" s="255" t="s">
        <v>338</v>
      </c>
      <c r="G165" s="253"/>
      <c r="H165" s="256">
        <v>39.780000000000001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294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171</v>
      </c>
    </row>
    <row r="166" s="13" customFormat="1">
      <c r="A166" s="13"/>
      <c r="B166" s="252"/>
      <c r="C166" s="253"/>
      <c r="D166" s="241" t="s">
        <v>294</v>
      </c>
      <c r="E166" s="254" t="s">
        <v>1</v>
      </c>
      <c r="F166" s="255" t="s">
        <v>339</v>
      </c>
      <c r="G166" s="253"/>
      <c r="H166" s="256">
        <v>5.9000000000000004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294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171</v>
      </c>
    </row>
    <row r="167" s="13" customFormat="1">
      <c r="A167" s="13"/>
      <c r="B167" s="252"/>
      <c r="C167" s="253"/>
      <c r="D167" s="241" t="s">
        <v>294</v>
      </c>
      <c r="E167" s="254" t="s">
        <v>1</v>
      </c>
      <c r="F167" s="255" t="s">
        <v>340</v>
      </c>
      <c r="G167" s="253"/>
      <c r="H167" s="256">
        <v>6.46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294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171</v>
      </c>
    </row>
    <row r="168" s="15" customFormat="1">
      <c r="A168" s="15"/>
      <c r="B168" s="274"/>
      <c r="C168" s="275"/>
      <c r="D168" s="241" t="s">
        <v>294</v>
      </c>
      <c r="E168" s="276" t="s">
        <v>1</v>
      </c>
      <c r="F168" s="277" t="s">
        <v>341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294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171</v>
      </c>
    </row>
    <row r="169" s="13" customFormat="1">
      <c r="A169" s="13"/>
      <c r="B169" s="252"/>
      <c r="C169" s="253"/>
      <c r="D169" s="241" t="s">
        <v>294</v>
      </c>
      <c r="E169" s="254" t="s">
        <v>1</v>
      </c>
      <c r="F169" s="255" t="s">
        <v>342</v>
      </c>
      <c r="G169" s="253"/>
      <c r="H169" s="256">
        <v>32.549999999999997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294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171</v>
      </c>
    </row>
    <row r="170" s="13" customFormat="1">
      <c r="A170" s="13"/>
      <c r="B170" s="252"/>
      <c r="C170" s="253"/>
      <c r="D170" s="241" t="s">
        <v>294</v>
      </c>
      <c r="E170" s="254" t="s">
        <v>1</v>
      </c>
      <c r="F170" s="255" t="s">
        <v>343</v>
      </c>
      <c r="G170" s="253"/>
      <c r="H170" s="256">
        <v>26.969999999999999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294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171</v>
      </c>
    </row>
    <row r="171" s="13" customFormat="1">
      <c r="A171" s="13"/>
      <c r="B171" s="252"/>
      <c r="C171" s="253"/>
      <c r="D171" s="241" t="s">
        <v>294</v>
      </c>
      <c r="E171" s="254" t="s">
        <v>1</v>
      </c>
      <c r="F171" s="255" t="s">
        <v>344</v>
      </c>
      <c r="G171" s="253"/>
      <c r="H171" s="256">
        <v>9.6099999999999994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294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171</v>
      </c>
    </row>
    <row r="172" s="15" customFormat="1">
      <c r="A172" s="15"/>
      <c r="B172" s="274"/>
      <c r="C172" s="275"/>
      <c r="D172" s="241" t="s">
        <v>294</v>
      </c>
      <c r="E172" s="276" t="s">
        <v>1</v>
      </c>
      <c r="F172" s="277" t="s">
        <v>345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294</v>
      </c>
      <c r="AU172" s="283" t="s">
        <v>86</v>
      </c>
      <c r="AV172" s="15" t="s">
        <v>84</v>
      </c>
      <c r="AW172" s="15" t="s">
        <v>32</v>
      </c>
      <c r="AX172" s="15" t="s">
        <v>77</v>
      </c>
      <c r="AY172" s="283" t="s">
        <v>171</v>
      </c>
    </row>
    <row r="173" s="13" customFormat="1">
      <c r="A173" s="13"/>
      <c r="B173" s="252"/>
      <c r="C173" s="253"/>
      <c r="D173" s="241" t="s">
        <v>294</v>
      </c>
      <c r="E173" s="254" t="s">
        <v>1</v>
      </c>
      <c r="F173" s="255" t="s">
        <v>346</v>
      </c>
      <c r="G173" s="253"/>
      <c r="H173" s="256">
        <v>30.885000000000002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294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171</v>
      </c>
    </row>
    <row r="174" s="13" customFormat="1">
      <c r="A174" s="13"/>
      <c r="B174" s="252"/>
      <c r="C174" s="253"/>
      <c r="D174" s="241" t="s">
        <v>294</v>
      </c>
      <c r="E174" s="254" t="s">
        <v>1</v>
      </c>
      <c r="F174" s="255" t="s">
        <v>347</v>
      </c>
      <c r="G174" s="253"/>
      <c r="H174" s="256">
        <v>42.899999999999999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294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171</v>
      </c>
    </row>
    <row r="175" s="13" customFormat="1">
      <c r="A175" s="13"/>
      <c r="B175" s="252"/>
      <c r="C175" s="253"/>
      <c r="D175" s="241" t="s">
        <v>294</v>
      </c>
      <c r="E175" s="254" t="s">
        <v>1</v>
      </c>
      <c r="F175" s="255" t="s">
        <v>348</v>
      </c>
      <c r="G175" s="253"/>
      <c r="H175" s="256">
        <v>6.0899999999999999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294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171</v>
      </c>
    </row>
    <row r="176" s="15" customFormat="1">
      <c r="A176" s="15"/>
      <c r="B176" s="274"/>
      <c r="C176" s="275"/>
      <c r="D176" s="241" t="s">
        <v>294</v>
      </c>
      <c r="E176" s="276" t="s">
        <v>1</v>
      </c>
      <c r="F176" s="277" t="s">
        <v>349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3" t="s">
        <v>294</v>
      </c>
      <c r="AU176" s="283" t="s">
        <v>86</v>
      </c>
      <c r="AV176" s="15" t="s">
        <v>84</v>
      </c>
      <c r="AW176" s="15" t="s">
        <v>32</v>
      </c>
      <c r="AX176" s="15" t="s">
        <v>77</v>
      </c>
      <c r="AY176" s="283" t="s">
        <v>171</v>
      </c>
    </row>
    <row r="177" s="13" customFormat="1">
      <c r="A177" s="13"/>
      <c r="B177" s="252"/>
      <c r="C177" s="253"/>
      <c r="D177" s="241" t="s">
        <v>294</v>
      </c>
      <c r="E177" s="254" t="s">
        <v>1</v>
      </c>
      <c r="F177" s="255" t="s">
        <v>350</v>
      </c>
      <c r="G177" s="253"/>
      <c r="H177" s="256">
        <v>20.52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294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171</v>
      </c>
    </row>
    <row r="178" s="13" customFormat="1">
      <c r="A178" s="13"/>
      <c r="B178" s="252"/>
      <c r="C178" s="253"/>
      <c r="D178" s="241" t="s">
        <v>294</v>
      </c>
      <c r="E178" s="254" t="s">
        <v>1</v>
      </c>
      <c r="F178" s="255" t="s">
        <v>351</v>
      </c>
      <c r="G178" s="253"/>
      <c r="H178" s="256">
        <v>8.9100000000000001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294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171</v>
      </c>
    </row>
    <row r="179" s="13" customFormat="1">
      <c r="A179" s="13"/>
      <c r="B179" s="252"/>
      <c r="C179" s="253"/>
      <c r="D179" s="241" t="s">
        <v>294</v>
      </c>
      <c r="E179" s="254" t="s">
        <v>1</v>
      </c>
      <c r="F179" s="255" t="s">
        <v>352</v>
      </c>
      <c r="G179" s="253"/>
      <c r="H179" s="256">
        <v>44.954999999999998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294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171</v>
      </c>
    </row>
    <row r="180" s="13" customFormat="1">
      <c r="A180" s="13"/>
      <c r="B180" s="252"/>
      <c r="C180" s="253"/>
      <c r="D180" s="241" t="s">
        <v>294</v>
      </c>
      <c r="E180" s="254" t="s">
        <v>1</v>
      </c>
      <c r="F180" s="255" t="s">
        <v>353</v>
      </c>
      <c r="G180" s="253"/>
      <c r="H180" s="256">
        <v>12.42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294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171</v>
      </c>
    </row>
    <row r="181" s="13" customFormat="1">
      <c r="A181" s="13"/>
      <c r="B181" s="252"/>
      <c r="C181" s="253"/>
      <c r="D181" s="241" t="s">
        <v>294</v>
      </c>
      <c r="E181" s="254" t="s">
        <v>1</v>
      </c>
      <c r="F181" s="255" t="s">
        <v>354</v>
      </c>
      <c r="G181" s="253"/>
      <c r="H181" s="256">
        <v>5.6699999999999999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294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171</v>
      </c>
    </row>
    <row r="182" s="13" customFormat="1">
      <c r="A182" s="13"/>
      <c r="B182" s="252"/>
      <c r="C182" s="253"/>
      <c r="D182" s="241" t="s">
        <v>294</v>
      </c>
      <c r="E182" s="254" t="s">
        <v>1</v>
      </c>
      <c r="F182" s="255" t="s">
        <v>355</v>
      </c>
      <c r="G182" s="253"/>
      <c r="H182" s="256">
        <v>32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294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171</v>
      </c>
    </row>
    <row r="183" s="14" customFormat="1">
      <c r="A183" s="14"/>
      <c r="B183" s="263"/>
      <c r="C183" s="264"/>
      <c r="D183" s="241" t="s">
        <v>294</v>
      </c>
      <c r="E183" s="265" t="s">
        <v>1</v>
      </c>
      <c r="F183" s="266" t="s">
        <v>298</v>
      </c>
      <c r="G183" s="264"/>
      <c r="H183" s="267">
        <v>350.81999999999999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294</v>
      </c>
      <c r="AU183" s="273" t="s">
        <v>86</v>
      </c>
      <c r="AV183" s="14" t="s">
        <v>192</v>
      </c>
      <c r="AW183" s="14" t="s">
        <v>32</v>
      </c>
      <c r="AX183" s="14" t="s">
        <v>84</v>
      </c>
      <c r="AY183" s="273" t="s">
        <v>171</v>
      </c>
    </row>
    <row r="184" s="2" customFormat="1" ht="21.75" customHeight="1">
      <c r="A184" s="39"/>
      <c r="B184" s="40"/>
      <c r="C184" s="228" t="s">
        <v>322</v>
      </c>
      <c r="D184" s="228" t="s">
        <v>174</v>
      </c>
      <c r="E184" s="229" t="s">
        <v>356</v>
      </c>
      <c r="F184" s="230" t="s">
        <v>357</v>
      </c>
      <c r="G184" s="231" t="s">
        <v>206</v>
      </c>
      <c r="H184" s="232">
        <v>101.25</v>
      </c>
      <c r="I184" s="233"/>
      <c r="J184" s="234">
        <f>ROUND(I184*H184,2)</f>
        <v>0</v>
      </c>
      <c r="K184" s="230" t="s">
        <v>178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0.26100000000000001</v>
      </c>
      <c r="T184" s="238">
        <f>S184*H184</f>
        <v>26.42625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86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358</v>
      </c>
    </row>
    <row r="185" s="15" customFormat="1">
      <c r="A185" s="15"/>
      <c r="B185" s="274"/>
      <c r="C185" s="275"/>
      <c r="D185" s="241" t="s">
        <v>294</v>
      </c>
      <c r="E185" s="276" t="s">
        <v>1</v>
      </c>
      <c r="F185" s="277" t="s">
        <v>337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294</v>
      </c>
      <c r="AU185" s="283" t="s">
        <v>86</v>
      </c>
      <c r="AV185" s="15" t="s">
        <v>84</v>
      </c>
      <c r="AW185" s="15" t="s">
        <v>32</v>
      </c>
      <c r="AX185" s="15" t="s">
        <v>77</v>
      </c>
      <c r="AY185" s="283" t="s">
        <v>171</v>
      </c>
    </row>
    <row r="186" s="13" customFormat="1">
      <c r="A186" s="13"/>
      <c r="B186" s="252"/>
      <c r="C186" s="253"/>
      <c r="D186" s="241" t="s">
        <v>294</v>
      </c>
      <c r="E186" s="254" t="s">
        <v>1</v>
      </c>
      <c r="F186" s="255" t="s">
        <v>359</v>
      </c>
      <c r="G186" s="253"/>
      <c r="H186" s="256">
        <v>4.4199999999999999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294</v>
      </c>
      <c r="AU186" s="262" t="s">
        <v>86</v>
      </c>
      <c r="AV186" s="13" t="s">
        <v>86</v>
      </c>
      <c r="AW186" s="13" t="s">
        <v>32</v>
      </c>
      <c r="AX186" s="13" t="s">
        <v>77</v>
      </c>
      <c r="AY186" s="262" t="s">
        <v>171</v>
      </c>
    </row>
    <row r="187" s="13" customFormat="1">
      <c r="A187" s="13"/>
      <c r="B187" s="252"/>
      <c r="C187" s="253"/>
      <c r="D187" s="241" t="s">
        <v>294</v>
      </c>
      <c r="E187" s="254" t="s">
        <v>1</v>
      </c>
      <c r="F187" s="255" t="s">
        <v>360</v>
      </c>
      <c r="G187" s="253"/>
      <c r="H187" s="256">
        <v>3.7400000000000002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294</v>
      </c>
      <c r="AU187" s="262" t="s">
        <v>86</v>
      </c>
      <c r="AV187" s="13" t="s">
        <v>86</v>
      </c>
      <c r="AW187" s="13" t="s">
        <v>32</v>
      </c>
      <c r="AX187" s="13" t="s">
        <v>77</v>
      </c>
      <c r="AY187" s="262" t="s">
        <v>171</v>
      </c>
    </row>
    <row r="188" s="13" customFormat="1">
      <c r="A188" s="13"/>
      <c r="B188" s="252"/>
      <c r="C188" s="253"/>
      <c r="D188" s="241" t="s">
        <v>294</v>
      </c>
      <c r="E188" s="254" t="s">
        <v>1</v>
      </c>
      <c r="F188" s="255" t="s">
        <v>361</v>
      </c>
      <c r="G188" s="253"/>
      <c r="H188" s="256">
        <v>9.1799999999999997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294</v>
      </c>
      <c r="AU188" s="262" t="s">
        <v>86</v>
      </c>
      <c r="AV188" s="13" t="s">
        <v>86</v>
      </c>
      <c r="AW188" s="13" t="s">
        <v>32</v>
      </c>
      <c r="AX188" s="13" t="s">
        <v>77</v>
      </c>
      <c r="AY188" s="262" t="s">
        <v>171</v>
      </c>
    </row>
    <row r="189" s="13" customFormat="1">
      <c r="A189" s="13"/>
      <c r="B189" s="252"/>
      <c r="C189" s="253"/>
      <c r="D189" s="241" t="s">
        <v>294</v>
      </c>
      <c r="E189" s="254" t="s">
        <v>1</v>
      </c>
      <c r="F189" s="255" t="s">
        <v>362</v>
      </c>
      <c r="G189" s="253"/>
      <c r="H189" s="256">
        <v>9.6899999999999995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2" t="s">
        <v>294</v>
      </c>
      <c r="AU189" s="262" t="s">
        <v>86</v>
      </c>
      <c r="AV189" s="13" t="s">
        <v>86</v>
      </c>
      <c r="AW189" s="13" t="s">
        <v>32</v>
      </c>
      <c r="AX189" s="13" t="s">
        <v>77</v>
      </c>
      <c r="AY189" s="262" t="s">
        <v>171</v>
      </c>
    </row>
    <row r="190" s="13" customFormat="1">
      <c r="A190" s="13"/>
      <c r="B190" s="252"/>
      <c r="C190" s="253"/>
      <c r="D190" s="241" t="s">
        <v>294</v>
      </c>
      <c r="E190" s="254" t="s">
        <v>1</v>
      </c>
      <c r="F190" s="255" t="s">
        <v>363</v>
      </c>
      <c r="G190" s="253"/>
      <c r="H190" s="256">
        <v>8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294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171</v>
      </c>
    </row>
    <row r="191" s="13" customFormat="1">
      <c r="A191" s="13"/>
      <c r="B191" s="252"/>
      <c r="C191" s="253"/>
      <c r="D191" s="241" t="s">
        <v>294</v>
      </c>
      <c r="E191" s="254" t="s">
        <v>1</v>
      </c>
      <c r="F191" s="255" t="s">
        <v>364</v>
      </c>
      <c r="G191" s="253"/>
      <c r="H191" s="256">
        <v>11.210000000000001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294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171</v>
      </c>
    </row>
    <row r="192" s="15" customFormat="1">
      <c r="A192" s="15"/>
      <c r="B192" s="274"/>
      <c r="C192" s="275"/>
      <c r="D192" s="241" t="s">
        <v>294</v>
      </c>
      <c r="E192" s="276" t="s">
        <v>1</v>
      </c>
      <c r="F192" s="277" t="s">
        <v>341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294</v>
      </c>
      <c r="AU192" s="283" t="s">
        <v>86</v>
      </c>
      <c r="AV192" s="15" t="s">
        <v>84</v>
      </c>
      <c r="AW192" s="15" t="s">
        <v>32</v>
      </c>
      <c r="AX192" s="15" t="s">
        <v>77</v>
      </c>
      <c r="AY192" s="283" t="s">
        <v>171</v>
      </c>
    </row>
    <row r="193" s="13" customFormat="1">
      <c r="A193" s="13"/>
      <c r="B193" s="252"/>
      <c r="C193" s="253"/>
      <c r="D193" s="241" t="s">
        <v>294</v>
      </c>
      <c r="E193" s="254" t="s">
        <v>1</v>
      </c>
      <c r="F193" s="255" t="s">
        <v>365</v>
      </c>
      <c r="G193" s="253"/>
      <c r="H193" s="256">
        <v>13.859999999999999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294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171</v>
      </c>
    </row>
    <row r="194" s="13" customFormat="1">
      <c r="A194" s="13"/>
      <c r="B194" s="252"/>
      <c r="C194" s="253"/>
      <c r="D194" s="241" t="s">
        <v>294</v>
      </c>
      <c r="E194" s="254" t="s">
        <v>1</v>
      </c>
      <c r="F194" s="255" t="s">
        <v>366</v>
      </c>
      <c r="G194" s="253"/>
      <c r="H194" s="256">
        <v>11.970000000000001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294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171</v>
      </c>
    </row>
    <row r="195" s="15" customFormat="1">
      <c r="A195" s="15"/>
      <c r="B195" s="274"/>
      <c r="C195" s="275"/>
      <c r="D195" s="241" t="s">
        <v>294</v>
      </c>
      <c r="E195" s="276" t="s">
        <v>1</v>
      </c>
      <c r="F195" s="277" t="s">
        <v>349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294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171</v>
      </c>
    </row>
    <row r="196" s="13" customFormat="1">
      <c r="A196" s="13"/>
      <c r="B196" s="252"/>
      <c r="C196" s="253"/>
      <c r="D196" s="241" t="s">
        <v>294</v>
      </c>
      <c r="E196" s="254" t="s">
        <v>1</v>
      </c>
      <c r="F196" s="255" t="s">
        <v>367</v>
      </c>
      <c r="G196" s="253"/>
      <c r="H196" s="256">
        <v>4.8600000000000003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294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171</v>
      </c>
    </row>
    <row r="197" s="13" customFormat="1">
      <c r="A197" s="13"/>
      <c r="B197" s="252"/>
      <c r="C197" s="253"/>
      <c r="D197" s="241" t="s">
        <v>294</v>
      </c>
      <c r="E197" s="254" t="s">
        <v>1</v>
      </c>
      <c r="F197" s="255" t="s">
        <v>368</v>
      </c>
      <c r="G197" s="253"/>
      <c r="H197" s="256">
        <v>6.4800000000000004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294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171</v>
      </c>
    </row>
    <row r="198" s="13" customFormat="1">
      <c r="A198" s="13"/>
      <c r="B198" s="252"/>
      <c r="C198" s="253"/>
      <c r="D198" s="241" t="s">
        <v>294</v>
      </c>
      <c r="E198" s="254" t="s">
        <v>1</v>
      </c>
      <c r="F198" s="255" t="s">
        <v>369</v>
      </c>
      <c r="G198" s="253"/>
      <c r="H198" s="256">
        <v>8.6400000000000006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294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171</v>
      </c>
    </row>
    <row r="199" s="13" customFormat="1">
      <c r="A199" s="13"/>
      <c r="B199" s="252"/>
      <c r="C199" s="253"/>
      <c r="D199" s="241" t="s">
        <v>294</v>
      </c>
      <c r="E199" s="254" t="s">
        <v>1</v>
      </c>
      <c r="F199" s="255" t="s">
        <v>370</v>
      </c>
      <c r="G199" s="253"/>
      <c r="H199" s="256">
        <v>9.1999999999999993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294</v>
      </c>
      <c r="AU199" s="262" t="s">
        <v>86</v>
      </c>
      <c r="AV199" s="13" t="s">
        <v>86</v>
      </c>
      <c r="AW199" s="13" t="s">
        <v>32</v>
      </c>
      <c r="AX199" s="13" t="s">
        <v>77</v>
      </c>
      <c r="AY199" s="262" t="s">
        <v>171</v>
      </c>
    </row>
    <row r="200" s="14" customFormat="1">
      <c r="A200" s="14"/>
      <c r="B200" s="263"/>
      <c r="C200" s="264"/>
      <c r="D200" s="241" t="s">
        <v>294</v>
      </c>
      <c r="E200" s="265" t="s">
        <v>1</v>
      </c>
      <c r="F200" s="266" t="s">
        <v>298</v>
      </c>
      <c r="G200" s="264"/>
      <c r="H200" s="267">
        <v>101.25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294</v>
      </c>
      <c r="AU200" s="273" t="s">
        <v>86</v>
      </c>
      <c r="AV200" s="14" t="s">
        <v>192</v>
      </c>
      <c r="AW200" s="14" t="s">
        <v>32</v>
      </c>
      <c r="AX200" s="14" t="s">
        <v>84</v>
      </c>
      <c r="AY200" s="273" t="s">
        <v>171</v>
      </c>
    </row>
    <row r="201" s="2" customFormat="1" ht="24.15" customHeight="1">
      <c r="A201" s="39"/>
      <c r="B201" s="40"/>
      <c r="C201" s="228" t="s">
        <v>371</v>
      </c>
      <c r="D201" s="228" t="s">
        <v>174</v>
      </c>
      <c r="E201" s="229" t="s">
        <v>372</v>
      </c>
      <c r="F201" s="230" t="s">
        <v>373</v>
      </c>
      <c r="G201" s="231" t="s">
        <v>292</v>
      </c>
      <c r="H201" s="232">
        <v>64.474000000000004</v>
      </c>
      <c r="I201" s="233"/>
      <c r="J201" s="234">
        <f>ROUND(I201*H201,2)</f>
        <v>0</v>
      </c>
      <c r="K201" s="230" t="s">
        <v>178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1.8</v>
      </c>
      <c r="T201" s="238">
        <f>S201*H201</f>
        <v>116.0532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86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374</v>
      </c>
    </row>
    <row r="202" s="15" customFormat="1">
      <c r="A202" s="15"/>
      <c r="B202" s="274"/>
      <c r="C202" s="275"/>
      <c r="D202" s="241" t="s">
        <v>294</v>
      </c>
      <c r="E202" s="276" t="s">
        <v>1</v>
      </c>
      <c r="F202" s="277" t="s">
        <v>333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294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171</v>
      </c>
    </row>
    <row r="203" s="13" customFormat="1">
      <c r="A203" s="13"/>
      <c r="B203" s="252"/>
      <c r="C203" s="253"/>
      <c r="D203" s="241" t="s">
        <v>294</v>
      </c>
      <c r="E203" s="254" t="s">
        <v>1</v>
      </c>
      <c r="F203" s="255" t="s">
        <v>375</v>
      </c>
      <c r="G203" s="253"/>
      <c r="H203" s="256">
        <v>1.776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294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171</v>
      </c>
    </row>
    <row r="204" s="15" customFormat="1">
      <c r="A204" s="15"/>
      <c r="B204" s="274"/>
      <c r="C204" s="275"/>
      <c r="D204" s="241" t="s">
        <v>294</v>
      </c>
      <c r="E204" s="276" t="s">
        <v>1</v>
      </c>
      <c r="F204" s="277" t="s">
        <v>337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294</v>
      </c>
      <c r="AU204" s="283" t="s">
        <v>86</v>
      </c>
      <c r="AV204" s="15" t="s">
        <v>84</v>
      </c>
      <c r="AW204" s="15" t="s">
        <v>32</v>
      </c>
      <c r="AX204" s="15" t="s">
        <v>77</v>
      </c>
      <c r="AY204" s="283" t="s">
        <v>171</v>
      </c>
    </row>
    <row r="205" s="13" customFormat="1">
      <c r="A205" s="13"/>
      <c r="B205" s="252"/>
      <c r="C205" s="253"/>
      <c r="D205" s="241" t="s">
        <v>294</v>
      </c>
      <c r="E205" s="254" t="s">
        <v>1</v>
      </c>
      <c r="F205" s="255" t="s">
        <v>376</v>
      </c>
      <c r="G205" s="253"/>
      <c r="H205" s="256">
        <v>1.8600000000000001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294</v>
      </c>
      <c r="AU205" s="262" t="s">
        <v>86</v>
      </c>
      <c r="AV205" s="13" t="s">
        <v>86</v>
      </c>
      <c r="AW205" s="13" t="s">
        <v>32</v>
      </c>
      <c r="AX205" s="13" t="s">
        <v>77</v>
      </c>
      <c r="AY205" s="262" t="s">
        <v>171</v>
      </c>
    </row>
    <row r="206" s="13" customFormat="1">
      <c r="A206" s="13"/>
      <c r="B206" s="252"/>
      <c r="C206" s="253"/>
      <c r="D206" s="241" t="s">
        <v>294</v>
      </c>
      <c r="E206" s="254" t="s">
        <v>1</v>
      </c>
      <c r="F206" s="255" t="s">
        <v>377</v>
      </c>
      <c r="G206" s="253"/>
      <c r="H206" s="256">
        <v>2.04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294</v>
      </c>
      <c r="AU206" s="262" t="s">
        <v>86</v>
      </c>
      <c r="AV206" s="13" t="s">
        <v>86</v>
      </c>
      <c r="AW206" s="13" t="s">
        <v>32</v>
      </c>
      <c r="AX206" s="13" t="s">
        <v>77</v>
      </c>
      <c r="AY206" s="262" t="s">
        <v>171</v>
      </c>
    </row>
    <row r="207" s="13" customFormat="1">
      <c r="A207" s="13"/>
      <c r="B207" s="252"/>
      <c r="C207" s="253"/>
      <c r="D207" s="241" t="s">
        <v>294</v>
      </c>
      <c r="E207" s="254" t="s">
        <v>1</v>
      </c>
      <c r="F207" s="255" t="s">
        <v>378</v>
      </c>
      <c r="G207" s="253"/>
      <c r="H207" s="256">
        <v>2.7200000000000002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294</v>
      </c>
      <c r="AU207" s="262" t="s">
        <v>86</v>
      </c>
      <c r="AV207" s="13" t="s">
        <v>86</v>
      </c>
      <c r="AW207" s="13" t="s">
        <v>32</v>
      </c>
      <c r="AX207" s="13" t="s">
        <v>77</v>
      </c>
      <c r="AY207" s="262" t="s">
        <v>171</v>
      </c>
    </row>
    <row r="208" s="13" customFormat="1">
      <c r="A208" s="13"/>
      <c r="B208" s="252"/>
      <c r="C208" s="253"/>
      <c r="D208" s="241" t="s">
        <v>294</v>
      </c>
      <c r="E208" s="254" t="s">
        <v>1</v>
      </c>
      <c r="F208" s="255" t="s">
        <v>379</v>
      </c>
      <c r="G208" s="253"/>
      <c r="H208" s="256">
        <v>1.623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2" t="s">
        <v>294</v>
      </c>
      <c r="AU208" s="262" t="s">
        <v>86</v>
      </c>
      <c r="AV208" s="13" t="s">
        <v>86</v>
      </c>
      <c r="AW208" s="13" t="s">
        <v>32</v>
      </c>
      <c r="AX208" s="13" t="s">
        <v>77</v>
      </c>
      <c r="AY208" s="262" t="s">
        <v>171</v>
      </c>
    </row>
    <row r="209" s="13" customFormat="1">
      <c r="A209" s="13"/>
      <c r="B209" s="252"/>
      <c r="C209" s="253"/>
      <c r="D209" s="241" t="s">
        <v>294</v>
      </c>
      <c r="E209" s="254" t="s">
        <v>1</v>
      </c>
      <c r="F209" s="255" t="s">
        <v>380</v>
      </c>
      <c r="G209" s="253"/>
      <c r="H209" s="256">
        <v>0.77200000000000002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294</v>
      </c>
      <c r="AU209" s="262" t="s">
        <v>86</v>
      </c>
      <c r="AV209" s="13" t="s">
        <v>86</v>
      </c>
      <c r="AW209" s="13" t="s">
        <v>32</v>
      </c>
      <c r="AX209" s="13" t="s">
        <v>77</v>
      </c>
      <c r="AY209" s="262" t="s">
        <v>171</v>
      </c>
    </row>
    <row r="210" s="15" customFormat="1">
      <c r="A210" s="15"/>
      <c r="B210" s="274"/>
      <c r="C210" s="275"/>
      <c r="D210" s="241" t="s">
        <v>294</v>
      </c>
      <c r="E210" s="276" t="s">
        <v>1</v>
      </c>
      <c r="F210" s="277" t="s">
        <v>341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294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171</v>
      </c>
    </row>
    <row r="211" s="13" customFormat="1">
      <c r="A211" s="13"/>
      <c r="B211" s="252"/>
      <c r="C211" s="253"/>
      <c r="D211" s="241" t="s">
        <v>294</v>
      </c>
      <c r="E211" s="254" t="s">
        <v>1</v>
      </c>
      <c r="F211" s="255" t="s">
        <v>381</v>
      </c>
      <c r="G211" s="253"/>
      <c r="H211" s="256">
        <v>1.3300000000000001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294</v>
      </c>
      <c r="AU211" s="262" t="s">
        <v>86</v>
      </c>
      <c r="AV211" s="13" t="s">
        <v>86</v>
      </c>
      <c r="AW211" s="13" t="s">
        <v>32</v>
      </c>
      <c r="AX211" s="13" t="s">
        <v>77</v>
      </c>
      <c r="AY211" s="262" t="s">
        <v>171</v>
      </c>
    </row>
    <row r="212" s="13" customFormat="1">
      <c r="A212" s="13"/>
      <c r="B212" s="252"/>
      <c r="C212" s="253"/>
      <c r="D212" s="241" t="s">
        <v>294</v>
      </c>
      <c r="E212" s="254" t="s">
        <v>1</v>
      </c>
      <c r="F212" s="255" t="s">
        <v>382</v>
      </c>
      <c r="G212" s="253"/>
      <c r="H212" s="256">
        <v>2.9569999999999999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2" t="s">
        <v>294</v>
      </c>
      <c r="AU212" s="262" t="s">
        <v>86</v>
      </c>
      <c r="AV212" s="13" t="s">
        <v>86</v>
      </c>
      <c r="AW212" s="13" t="s">
        <v>32</v>
      </c>
      <c r="AX212" s="13" t="s">
        <v>77</v>
      </c>
      <c r="AY212" s="262" t="s">
        <v>171</v>
      </c>
    </row>
    <row r="213" s="13" customFormat="1">
      <c r="A213" s="13"/>
      <c r="B213" s="252"/>
      <c r="C213" s="253"/>
      <c r="D213" s="241" t="s">
        <v>294</v>
      </c>
      <c r="E213" s="254" t="s">
        <v>1</v>
      </c>
      <c r="F213" s="255" t="s">
        <v>383</v>
      </c>
      <c r="G213" s="253"/>
      <c r="H213" s="256">
        <v>3.5049999999999999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294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171</v>
      </c>
    </row>
    <row r="214" s="13" customFormat="1">
      <c r="A214" s="13"/>
      <c r="B214" s="252"/>
      <c r="C214" s="253"/>
      <c r="D214" s="241" t="s">
        <v>294</v>
      </c>
      <c r="E214" s="254" t="s">
        <v>1</v>
      </c>
      <c r="F214" s="255" t="s">
        <v>384</v>
      </c>
      <c r="G214" s="253"/>
      <c r="H214" s="256">
        <v>1.8360000000000001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294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171</v>
      </c>
    </row>
    <row r="215" s="15" customFormat="1">
      <c r="A215" s="15"/>
      <c r="B215" s="274"/>
      <c r="C215" s="275"/>
      <c r="D215" s="241" t="s">
        <v>294</v>
      </c>
      <c r="E215" s="276" t="s">
        <v>1</v>
      </c>
      <c r="F215" s="277" t="s">
        <v>345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294</v>
      </c>
      <c r="AU215" s="283" t="s">
        <v>86</v>
      </c>
      <c r="AV215" s="15" t="s">
        <v>84</v>
      </c>
      <c r="AW215" s="15" t="s">
        <v>32</v>
      </c>
      <c r="AX215" s="15" t="s">
        <v>77</v>
      </c>
      <c r="AY215" s="283" t="s">
        <v>171</v>
      </c>
    </row>
    <row r="216" s="13" customFormat="1">
      <c r="A216" s="13"/>
      <c r="B216" s="252"/>
      <c r="C216" s="253"/>
      <c r="D216" s="241" t="s">
        <v>294</v>
      </c>
      <c r="E216" s="254" t="s">
        <v>1</v>
      </c>
      <c r="F216" s="255" t="s">
        <v>385</v>
      </c>
      <c r="G216" s="253"/>
      <c r="H216" s="256">
        <v>0.78300000000000003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294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171</v>
      </c>
    </row>
    <row r="217" s="13" customFormat="1">
      <c r="A217" s="13"/>
      <c r="B217" s="252"/>
      <c r="C217" s="253"/>
      <c r="D217" s="241" t="s">
        <v>294</v>
      </c>
      <c r="E217" s="254" t="s">
        <v>1</v>
      </c>
      <c r="F217" s="255" t="s">
        <v>386</v>
      </c>
      <c r="G217" s="253"/>
      <c r="H217" s="256">
        <v>1.653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294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171</v>
      </c>
    </row>
    <row r="218" s="13" customFormat="1">
      <c r="A218" s="13"/>
      <c r="B218" s="252"/>
      <c r="C218" s="253"/>
      <c r="D218" s="241" t="s">
        <v>294</v>
      </c>
      <c r="E218" s="254" t="s">
        <v>1</v>
      </c>
      <c r="F218" s="255" t="s">
        <v>387</v>
      </c>
      <c r="G218" s="253"/>
      <c r="H218" s="256">
        <v>3.278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294</v>
      </c>
      <c r="AU218" s="262" t="s">
        <v>86</v>
      </c>
      <c r="AV218" s="13" t="s">
        <v>86</v>
      </c>
      <c r="AW218" s="13" t="s">
        <v>32</v>
      </c>
      <c r="AX218" s="13" t="s">
        <v>77</v>
      </c>
      <c r="AY218" s="262" t="s">
        <v>171</v>
      </c>
    </row>
    <row r="219" s="13" customFormat="1">
      <c r="A219" s="13"/>
      <c r="B219" s="252"/>
      <c r="C219" s="253"/>
      <c r="D219" s="241" t="s">
        <v>294</v>
      </c>
      <c r="E219" s="254" t="s">
        <v>1</v>
      </c>
      <c r="F219" s="255" t="s">
        <v>388</v>
      </c>
      <c r="G219" s="253"/>
      <c r="H219" s="256">
        <v>2.714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294</v>
      </c>
      <c r="AU219" s="262" t="s">
        <v>86</v>
      </c>
      <c r="AV219" s="13" t="s">
        <v>86</v>
      </c>
      <c r="AW219" s="13" t="s">
        <v>32</v>
      </c>
      <c r="AX219" s="13" t="s">
        <v>77</v>
      </c>
      <c r="AY219" s="262" t="s">
        <v>171</v>
      </c>
    </row>
    <row r="220" s="13" customFormat="1">
      <c r="A220" s="13"/>
      <c r="B220" s="252"/>
      <c r="C220" s="253"/>
      <c r="D220" s="241" t="s">
        <v>294</v>
      </c>
      <c r="E220" s="254" t="s">
        <v>1</v>
      </c>
      <c r="F220" s="255" t="s">
        <v>389</v>
      </c>
      <c r="G220" s="253"/>
      <c r="H220" s="256">
        <v>1.74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294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171</v>
      </c>
    </row>
    <row r="221" s="13" customFormat="1">
      <c r="A221" s="13"/>
      <c r="B221" s="252"/>
      <c r="C221" s="253"/>
      <c r="D221" s="241" t="s">
        <v>294</v>
      </c>
      <c r="E221" s="254" t="s">
        <v>1</v>
      </c>
      <c r="F221" s="255" t="s">
        <v>390</v>
      </c>
      <c r="G221" s="253"/>
      <c r="H221" s="256">
        <v>16.899999999999999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294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171</v>
      </c>
    </row>
    <row r="222" s="13" customFormat="1">
      <c r="A222" s="13"/>
      <c r="B222" s="252"/>
      <c r="C222" s="253"/>
      <c r="D222" s="241" t="s">
        <v>294</v>
      </c>
      <c r="E222" s="254" t="s">
        <v>1</v>
      </c>
      <c r="F222" s="255" t="s">
        <v>391</v>
      </c>
      <c r="G222" s="253"/>
      <c r="H222" s="256">
        <v>1.5600000000000001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294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171</v>
      </c>
    </row>
    <row r="223" s="13" customFormat="1">
      <c r="A223" s="13"/>
      <c r="B223" s="252"/>
      <c r="C223" s="253"/>
      <c r="D223" s="241" t="s">
        <v>294</v>
      </c>
      <c r="E223" s="254" t="s">
        <v>1</v>
      </c>
      <c r="F223" s="255" t="s">
        <v>392</v>
      </c>
      <c r="G223" s="253"/>
      <c r="H223" s="256">
        <v>1.794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294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171</v>
      </c>
    </row>
    <row r="224" s="13" customFormat="1">
      <c r="A224" s="13"/>
      <c r="B224" s="252"/>
      <c r="C224" s="253"/>
      <c r="D224" s="241" t="s">
        <v>294</v>
      </c>
      <c r="E224" s="254" t="s">
        <v>1</v>
      </c>
      <c r="F224" s="255" t="s">
        <v>393</v>
      </c>
      <c r="G224" s="253"/>
      <c r="H224" s="256">
        <v>2.5350000000000001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294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171</v>
      </c>
    </row>
    <row r="225" s="15" customFormat="1">
      <c r="A225" s="15"/>
      <c r="B225" s="274"/>
      <c r="C225" s="275"/>
      <c r="D225" s="241" t="s">
        <v>294</v>
      </c>
      <c r="E225" s="276" t="s">
        <v>1</v>
      </c>
      <c r="F225" s="277" t="s">
        <v>349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294</v>
      </c>
      <c r="AU225" s="283" t="s">
        <v>86</v>
      </c>
      <c r="AV225" s="15" t="s">
        <v>84</v>
      </c>
      <c r="AW225" s="15" t="s">
        <v>32</v>
      </c>
      <c r="AX225" s="15" t="s">
        <v>77</v>
      </c>
      <c r="AY225" s="283" t="s">
        <v>171</v>
      </c>
    </row>
    <row r="226" s="13" customFormat="1">
      <c r="A226" s="13"/>
      <c r="B226" s="252"/>
      <c r="C226" s="253"/>
      <c r="D226" s="241" t="s">
        <v>294</v>
      </c>
      <c r="E226" s="254" t="s">
        <v>1</v>
      </c>
      <c r="F226" s="255" t="s">
        <v>394</v>
      </c>
      <c r="G226" s="253"/>
      <c r="H226" s="256">
        <v>0.64300000000000002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2" t="s">
        <v>294</v>
      </c>
      <c r="AU226" s="262" t="s">
        <v>86</v>
      </c>
      <c r="AV226" s="13" t="s">
        <v>86</v>
      </c>
      <c r="AW226" s="13" t="s">
        <v>32</v>
      </c>
      <c r="AX226" s="13" t="s">
        <v>77</v>
      </c>
      <c r="AY226" s="262" t="s">
        <v>171</v>
      </c>
    </row>
    <row r="227" s="13" customFormat="1">
      <c r="A227" s="13"/>
      <c r="B227" s="252"/>
      <c r="C227" s="253"/>
      <c r="D227" s="241" t="s">
        <v>294</v>
      </c>
      <c r="E227" s="254" t="s">
        <v>1</v>
      </c>
      <c r="F227" s="255" t="s">
        <v>395</v>
      </c>
      <c r="G227" s="253"/>
      <c r="H227" s="256">
        <v>3.2559999999999998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294</v>
      </c>
      <c r="AU227" s="262" t="s">
        <v>86</v>
      </c>
      <c r="AV227" s="13" t="s">
        <v>86</v>
      </c>
      <c r="AW227" s="13" t="s">
        <v>32</v>
      </c>
      <c r="AX227" s="13" t="s">
        <v>77</v>
      </c>
      <c r="AY227" s="262" t="s">
        <v>171</v>
      </c>
    </row>
    <row r="228" s="13" customFormat="1">
      <c r="A228" s="13"/>
      <c r="B228" s="252"/>
      <c r="C228" s="253"/>
      <c r="D228" s="241" t="s">
        <v>294</v>
      </c>
      <c r="E228" s="254" t="s">
        <v>1</v>
      </c>
      <c r="F228" s="255" t="s">
        <v>396</v>
      </c>
      <c r="G228" s="253"/>
      <c r="H228" s="256">
        <v>1.399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294</v>
      </c>
      <c r="AU228" s="262" t="s">
        <v>86</v>
      </c>
      <c r="AV228" s="13" t="s">
        <v>86</v>
      </c>
      <c r="AW228" s="13" t="s">
        <v>32</v>
      </c>
      <c r="AX228" s="13" t="s">
        <v>77</v>
      </c>
      <c r="AY228" s="262" t="s">
        <v>171</v>
      </c>
    </row>
    <row r="229" s="13" customFormat="1">
      <c r="A229" s="13"/>
      <c r="B229" s="252"/>
      <c r="C229" s="253"/>
      <c r="D229" s="241" t="s">
        <v>294</v>
      </c>
      <c r="E229" s="254" t="s">
        <v>1</v>
      </c>
      <c r="F229" s="255" t="s">
        <v>397</v>
      </c>
      <c r="G229" s="253"/>
      <c r="H229" s="256">
        <v>5.7999999999999998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294</v>
      </c>
      <c r="AU229" s="262" t="s">
        <v>86</v>
      </c>
      <c r="AV229" s="13" t="s">
        <v>86</v>
      </c>
      <c r="AW229" s="13" t="s">
        <v>32</v>
      </c>
      <c r="AX229" s="13" t="s">
        <v>77</v>
      </c>
      <c r="AY229" s="262" t="s">
        <v>171</v>
      </c>
    </row>
    <row r="230" s="14" customFormat="1">
      <c r="A230" s="14"/>
      <c r="B230" s="263"/>
      <c r="C230" s="264"/>
      <c r="D230" s="241" t="s">
        <v>294</v>
      </c>
      <c r="E230" s="265" t="s">
        <v>1</v>
      </c>
      <c r="F230" s="266" t="s">
        <v>298</v>
      </c>
      <c r="G230" s="264"/>
      <c r="H230" s="267">
        <v>64.474000000000004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294</v>
      </c>
      <c r="AU230" s="273" t="s">
        <v>86</v>
      </c>
      <c r="AV230" s="14" t="s">
        <v>192</v>
      </c>
      <c r="AW230" s="14" t="s">
        <v>32</v>
      </c>
      <c r="AX230" s="14" t="s">
        <v>84</v>
      </c>
      <c r="AY230" s="273" t="s">
        <v>171</v>
      </c>
    </row>
    <row r="231" s="2" customFormat="1" ht="21.75" customHeight="1">
      <c r="A231" s="39"/>
      <c r="B231" s="40"/>
      <c r="C231" s="228" t="s">
        <v>398</v>
      </c>
      <c r="D231" s="228" t="s">
        <v>174</v>
      </c>
      <c r="E231" s="229" t="s">
        <v>399</v>
      </c>
      <c r="F231" s="230" t="s">
        <v>400</v>
      </c>
      <c r="G231" s="231" t="s">
        <v>206</v>
      </c>
      <c r="H231" s="232">
        <v>0.56000000000000005</v>
      </c>
      <c r="I231" s="233"/>
      <c r="J231" s="234">
        <f>ROUND(I231*H231,2)</f>
        <v>0</v>
      </c>
      <c r="K231" s="230" t="s">
        <v>178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0.082000000000000003</v>
      </c>
      <c r="T231" s="238">
        <f>S231*H231</f>
        <v>0.045920000000000009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192</v>
      </c>
      <c r="AT231" s="239" t="s">
        <v>174</v>
      </c>
      <c r="AU231" s="239" t="s">
        <v>86</v>
      </c>
      <c r="AY231" s="18" t="s">
        <v>171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192</v>
      </c>
      <c r="BM231" s="239" t="s">
        <v>401</v>
      </c>
    </row>
    <row r="232" s="15" customFormat="1">
      <c r="A232" s="15"/>
      <c r="B232" s="274"/>
      <c r="C232" s="275"/>
      <c r="D232" s="241" t="s">
        <v>294</v>
      </c>
      <c r="E232" s="276" t="s">
        <v>1</v>
      </c>
      <c r="F232" s="277" t="s">
        <v>337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294</v>
      </c>
      <c r="AU232" s="283" t="s">
        <v>86</v>
      </c>
      <c r="AV232" s="15" t="s">
        <v>84</v>
      </c>
      <c r="AW232" s="15" t="s">
        <v>32</v>
      </c>
      <c r="AX232" s="15" t="s">
        <v>77</v>
      </c>
      <c r="AY232" s="283" t="s">
        <v>171</v>
      </c>
    </row>
    <row r="233" s="13" customFormat="1">
      <c r="A233" s="13"/>
      <c r="B233" s="252"/>
      <c r="C233" s="253"/>
      <c r="D233" s="241" t="s">
        <v>294</v>
      </c>
      <c r="E233" s="254" t="s">
        <v>1</v>
      </c>
      <c r="F233" s="255" t="s">
        <v>402</v>
      </c>
      <c r="G233" s="253"/>
      <c r="H233" s="256">
        <v>0.56000000000000005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294</v>
      </c>
      <c r="AU233" s="262" t="s">
        <v>86</v>
      </c>
      <c r="AV233" s="13" t="s">
        <v>86</v>
      </c>
      <c r="AW233" s="13" t="s">
        <v>32</v>
      </c>
      <c r="AX233" s="13" t="s">
        <v>84</v>
      </c>
      <c r="AY233" s="262" t="s">
        <v>171</v>
      </c>
    </row>
    <row r="234" s="2" customFormat="1" ht="21.75" customHeight="1">
      <c r="A234" s="39"/>
      <c r="B234" s="40"/>
      <c r="C234" s="228" t="s">
        <v>403</v>
      </c>
      <c r="D234" s="228" t="s">
        <v>174</v>
      </c>
      <c r="E234" s="229" t="s">
        <v>404</v>
      </c>
      <c r="F234" s="230" t="s">
        <v>405</v>
      </c>
      <c r="G234" s="231" t="s">
        <v>292</v>
      </c>
      <c r="H234" s="232">
        <v>3.2000000000000002</v>
      </c>
      <c r="I234" s="233"/>
      <c r="J234" s="234">
        <f>ROUND(I234*H234,2)</f>
        <v>0</v>
      </c>
      <c r="K234" s="230" t="s">
        <v>178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2.1000000000000001</v>
      </c>
      <c r="T234" s="238">
        <f>S234*H234</f>
        <v>6.7200000000000006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192</v>
      </c>
      <c r="AT234" s="239" t="s">
        <v>174</v>
      </c>
      <c r="AU234" s="239" t="s">
        <v>86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192</v>
      </c>
      <c r="BM234" s="239" t="s">
        <v>406</v>
      </c>
    </row>
    <row r="235" s="13" customFormat="1">
      <c r="A235" s="13"/>
      <c r="B235" s="252"/>
      <c r="C235" s="253"/>
      <c r="D235" s="241" t="s">
        <v>294</v>
      </c>
      <c r="E235" s="254" t="s">
        <v>1</v>
      </c>
      <c r="F235" s="255" t="s">
        <v>407</v>
      </c>
      <c r="G235" s="253"/>
      <c r="H235" s="256">
        <v>0.77000000000000002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294</v>
      </c>
      <c r="AU235" s="262" t="s">
        <v>86</v>
      </c>
      <c r="AV235" s="13" t="s">
        <v>86</v>
      </c>
      <c r="AW235" s="13" t="s">
        <v>32</v>
      </c>
      <c r="AX235" s="13" t="s">
        <v>77</v>
      </c>
      <c r="AY235" s="262" t="s">
        <v>171</v>
      </c>
    </row>
    <row r="236" s="15" customFormat="1">
      <c r="A236" s="15"/>
      <c r="B236" s="274"/>
      <c r="C236" s="275"/>
      <c r="D236" s="241" t="s">
        <v>294</v>
      </c>
      <c r="E236" s="276" t="s">
        <v>1</v>
      </c>
      <c r="F236" s="277" t="s">
        <v>408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294</v>
      </c>
      <c r="AU236" s="283" t="s">
        <v>86</v>
      </c>
      <c r="AV236" s="15" t="s">
        <v>84</v>
      </c>
      <c r="AW236" s="15" t="s">
        <v>32</v>
      </c>
      <c r="AX236" s="15" t="s">
        <v>77</v>
      </c>
      <c r="AY236" s="283" t="s">
        <v>171</v>
      </c>
    </row>
    <row r="237" s="13" customFormat="1">
      <c r="A237" s="13"/>
      <c r="B237" s="252"/>
      <c r="C237" s="253"/>
      <c r="D237" s="241" t="s">
        <v>294</v>
      </c>
      <c r="E237" s="254" t="s">
        <v>1</v>
      </c>
      <c r="F237" s="255" t="s">
        <v>409</v>
      </c>
      <c r="G237" s="253"/>
      <c r="H237" s="256">
        <v>2.4300000000000002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294</v>
      </c>
      <c r="AU237" s="262" t="s">
        <v>86</v>
      </c>
      <c r="AV237" s="13" t="s">
        <v>86</v>
      </c>
      <c r="AW237" s="13" t="s">
        <v>32</v>
      </c>
      <c r="AX237" s="13" t="s">
        <v>77</v>
      </c>
      <c r="AY237" s="262" t="s">
        <v>171</v>
      </c>
    </row>
    <row r="238" s="14" customFormat="1">
      <c r="A238" s="14"/>
      <c r="B238" s="263"/>
      <c r="C238" s="264"/>
      <c r="D238" s="241" t="s">
        <v>294</v>
      </c>
      <c r="E238" s="265" t="s">
        <v>1</v>
      </c>
      <c r="F238" s="266" t="s">
        <v>298</v>
      </c>
      <c r="G238" s="264"/>
      <c r="H238" s="267">
        <v>3.2000000000000002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294</v>
      </c>
      <c r="AU238" s="273" t="s">
        <v>86</v>
      </c>
      <c r="AV238" s="14" t="s">
        <v>192</v>
      </c>
      <c r="AW238" s="14" t="s">
        <v>32</v>
      </c>
      <c r="AX238" s="14" t="s">
        <v>84</v>
      </c>
      <c r="AY238" s="273" t="s">
        <v>171</v>
      </c>
    </row>
    <row r="239" s="2" customFormat="1" ht="24.15" customHeight="1">
      <c r="A239" s="39"/>
      <c r="B239" s="40"/>
      <c r="C239" s="228" t="s">
        <v>410</v>
      </c>
      <c r="D239" s="228" t="s">
        <v>174</v>
      </c>
      <c r="E239" s="229" t="s">
        <v>411</v>
      </c>
      <c r="F239" s="230" t="s">
        <v>412</v>
      </c>
      <c r="G239" s="231" t="s">
        <v>206</v>
      </c>
      <c r="H239" s="232">
        <v>1.76</v>
      </c>
      <c r="I239" s="233"/>
      <c r="J239" s="234">
        <f>ROUND(I239*H239,2)</f>
        <v>0</v>
      </c>
      <c r="K239" s="230" t="s">
        <v>178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0.27900000000000003</v>
      </c>
      <c r="T239" s="238">
        <f>S239*H239</f>
        <v>0.49104000000000003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192</v>
      </c>
      <c r="AT239" s="239" t="s">
        <v>174</v>
      </c>
      <c r="AU239" s="239" t="s">
        <v>86</v>
      </c>
      <c r="AY239" s="18" t="s">
        <v>171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192</v>
      </c>
      <c r="BM239" s="239" t="s">
        <v>413</v>
      </c>
    </row>
    <row r="240" s="15" customFormat="1">
      <c r="A240" s="15"/>
      <c r="B240" s="274"/>
      <c r="C240" s="275"/>
      <c r="D240" s="241" t="s">
        <v>294</v>
      </c>
      <c r="E240" s="276" t="s">
        <v>1</v>
      </c>
      <c r="F240" s="277" t="s">
        <v>414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294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171</v>
      </c>
    </row>
    <row r="241" s="13" customFormat="1">
      <c r="A241" s="13"/>
      <c r="B241" s="252"/>
      <c r="C241" s="253"/>
      <c r="D241" s="241" t="s">
        <v>294</v>
      </c>
      <c r="E241" s="254" t="s">
        <v>1</v>
      </c>
      <c r="F241" s="255" t="s">
        <v>415</v>
      </c>
      <c r="G241" s="253"/>
      <c r="H241" s="256">
        <v>1.76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294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171</v>
      </c>
    </row>
    <row r="242" s="2" customFormat="1" ht="24.15" customHeight="1">
      <c r="A242" s="39"/>
      <c r="B242" s="40"/>
      <c r="C242" s="228" t="s">
        <v>416</v>
      </c>
      <c r="D242" s="228" t="s">
        <v>174</v>
      </c>
      <c r="E242" s="229" t="s">
        <v>417</v>
      </c>
      <c r="F242" s="230" t="s">
        <v>418</v>
      </c>
      <c r="G242" s="231" t="s">
        <v>419</v>
      </c>
      <c r="H242" s="232">
        <v>4.5</v>
      </c>
      <c r="I242" s="233"/>
      <c r="J242" s="234">
        <f>ROUND(I242*H242,2)</f>
        <v>0</v>
      </c>
      <c r="K242" s="230" t="s">
        <v>178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0.070000000000000007</v>
      </c>
      <c r="T242" s="238">
        <f>S242*H242</f>
        <v>0.31500000000000006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192</v>
      </c>
      <c r="AT242" s="239" t="s">
        <v>174</v>
      </c>
      <c r="AU242" s="239" t="s">
        <v>86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192</v>
      </c>
      <c r="BM242" s="239" t="s">
        <v>420</v>
      </c>
    </row>
    <row r="243" s="13" customFormat="1">
      <c r="A243" s="13"/>
      <c r="B243" s="252"/>
      <c r="C243" s="253"/>
      <c r="D243" s="241" t="s">
        <v>294</v>
      </c>
      <c r="E243" s="254" t="s">
        <v>1</v>
      </c>
      <c r="F243" s="255" t="s">
        <v>421</v>
      </c>
      <c r="G243" s="253"/>
      <c r="H243" s="256">
        <v>4.5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294</v>
      </c>
      <c r="AU243" s="262" t="s">
        <v>86</v>
      </c>
      <c r="AV243" s="13" t="s">
        <v>86</v>
      </c>
      <c r="AW243" s="13" t="s">
        <v>32</v>
      </c>
      <c r="AX243" s="13" t="s">
        <v>84</v>
      </c>
      <c r="AY243" s="262" t="s">
        <v>171</v>
      </c>
    </row>
    <row r="244" s="2" customFormat="1" ht="37.8" customHeight="1">
      <c r="A244" s="39"/>
      <c r="B244" s="40"/>
      <c r="C244" s="228" t="s">
        <v>8</v>
      </c>
      <c r="D244" s="228" t="s">
        <v>174</v>
      </c>
      <c r="E244" s="229" t="s">
        <v>422</v>
      </c>
      <c r="F244" s="230" t="s">
        <v>423</v>
      </c>
      <c r="G244" s="231" t="s">
        <v>292</v>
      </c>
      <c r="H244" s="232">
        <v>41.539999999999999</v>
      </c>
      <c r="I244" s="233"/>
      <c r="J244" s="234">
        <f>ROUND(I244*H244,2)</f>
        <v>0</v>
      </c>
      <c r="K244" s="230" t="s">
        <v>178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2.2000000000000002</v>
      </c>
      <c r="T244" s="238">
        <f>S244*H244</f>
        <v>91.388000000000005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192</v>
      </c>
      <c r="AT244" s="239" t="s">
        <v>174</v>
      </c>
      <c r="AU244" s="239" t="s">
        <v>86</v>
      </c>
      <c r="AY244" s="18" t="s">
        <v>171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192</v>
      </c>
      <c r="BM244" s="239" t="s">
        <v>424</v>
      </c>
    </row>
    <row r="245" s="13" customFormat="1">
      <c r="A245" s="13"/>
      <c r="B245" s="252"/>
      <c r="C245" s="253"/>
      <c r="D245" s="241" t="s">
        <v>294</v>
      </c>
      <c r="E245" s="254" t="s">
        <v>1</v>
      </c>
      <c r="F245" s="255" t="s">
        <v>425</v>
      </c>
      <c r="G245" s="253"/>
      <c r="H245" s="256">
        <v>0.51000000000000001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294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171</v>
      </c>
    </row>
    <row r="246" s="13" customFormat="1">
      <c r="A246" s="13"/>
      <c r="B246" s="252"/>
      <c r="C246" s="253"/>
      <c r="D246" s="241" t="s">
        <v>294</v>
      </c>
      <c r="E246" s="254" t="s">
        <v>1</v>
      </c>
      <c r="F246" s="255" t="s">
        <v>426</v>
      </c>
      <c r="G246" s="253"/>
      <c r="H246" s="256">
        <v>6.6150000000000002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2" t="s">
        <v>294</v>
      </c>
      <c r="AU246" s="262" t="s">
        <v>86</v>
      </c>
      <c r="AV246" s="13" t="s">
        <v>86</v>
      </c>
      <c r="AW246" s="13" t="s">
        <v>32</v>
      </c>
      <c r="AX246" s="13" t="s">
        <v>77</v>
      </c>
      <c r="AY246" s="262" t="s">
        <v>171</v>
      </c>
    </row>
    <row r="247" s="13" customFormat="1">
      <c r="A247" s="13"/>
      <c r="B247" s="252"/>
      <c r="C247" s="253"/>
      <c r="D247" s="241" t="s">
        <v>294</v>
      </c>
      <c r="E247" s="254" t="s">
        <v>1</v>
      </c>
      <c r="F247" s="255" t="s">
        <v>427</v>
      </c>
      <c r="G247" s="253"/>
      <c r="H247" s="256">
        <v>10.087999999999999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2" t="s">
        <v>294</v>
      </c>
      <c r="AU247" s="262" t="s">
        <v>86</v>
      </c>
      <c r="AV247" s="13" t="s">
        <v>86</v>
      </c>
      <c r="AW247" s="13" t="s">
        <v>32</v>
      </c>
      <c r="AX247" s="13" t="s">
        <v>77</v>
      </c>
      <c r="AY247" s="262" t="s">
        <v>171</v>
      </c>
    </row>
    <row r="248" s="13" customFormat="1">
      <c r="A248" s="13"/>
      <c r="B248" s="252"/>
      <c r="C248" s="253"/>
      <c r="D248" s="241" t="s">
        <v>294</v>
      </c>
      <c r="E248" s="254" t="s">
        <v>1</v>
      </c>
      <c r="F248" s="255" t="s">
        <v>428</v>
      </c>
      <c r="G248" s="253"/>
      <c r="H248" s="256">
        <v>2.3959999999999999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294</v>
      </c>
      <c r="AU248" s="262" t="s">
        <v>86</v>
      </c>
      <c r="AV248" s="13" t="s">
        <v>86</v>
      </c>
      <c r="AW248" s="13" t="s">
        <v>32</v>
      </c>
      <c r="AX248" s="13" t="s">
        <v>77</v>
      </c>
      <c r="AY248" s="262" t="s">
        <v>171</v>
      </c>
    </row>
    <row r="249" s="13" customFormat="1">
      <c r="A249" s="13"/>
      <c r="B249" s="252"/>
      <c r="C249" s="253"/>
      <c r="D249" s="241" t="s">
        <v>294</v>
      </c>
      <c r="E249" s="254" t="s">
        <v>1</v>
      </c>
      <c r="F249" s="255" t="s">
        <v>429</v>
      </c>
      <c r="G249" s="253"/>
      <c r="H249" s="256">
        <v>4.931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2" t="s">
        <v>294</v>
      </c>
      <c r="AU249" s="262" t="s">
        <v>86</v>
      </c>
      <c r="AV249" s="13" t="s">
        <v>86</v>
      </c>
      <c r="AW249" s="13" t="s">
        <v>32</v>
      </c>
      <c r="AX249" s="13" t="s">
        <v>77</v>
      </c>
      <c r="AY249" s="262" t="s">
        <v>171</v>
      </c>
    </row>
    <row r="250" s="13" customFormat="1">
      <c r="A250" s="13"/>
      <c r="B250" s="252"/>
      <c r="C250" s="253"/>
      <c r="D250" s="241" t="s">
        <v>294</v>
      </c>
      <c r="E250" s="254" t="s">
        <v>1</v>
      </c>
      <c r="F250" s="255" t="s">
        <v>430</v>
      </c>
      <c r="G250" s="253"/>
      <c r="H250" s="256">
        <v>0.38400000000000001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294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171</v>
      </c>
    </row>
    <row r="251" s="13" customFormat="1">
      <c r="A251" s="13"/>
      <c r="B251" s="252"/>
      <c r="C251" s="253"/>
      <c r="D251" s="241" t="s">
        <v>294</v>
      </c>
      <c r="E251" s="254" t="s">
        <v>1</v>
      </c>
      <c r="F251" s="255" t="s">
        <v>431</v>
      </c>
      <c r="G251" s="253"/>
      <c r="H251" s="256">
        <v>6.8280000000000003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294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171</v>
      </c>
    </row>
    <row r="252" s="13" customFormat="1">
      <c r="A252" s="13"/>
      <c r="B252" s="252"/>
      <c r="C252" s="253"/>
      <c r="D252" s="241" t="s">
        <v>294</v>
      </c>
      <c r="E252" s="254" t="s">
        <v>1</v>
      </c>
      <c r="F252" s="255" t="s">
        <v>432</v>
      </c>
      <c r="G252" s="253"/>
      <c r="H252" s="256">
        <v>0.44500000000000001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294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171</v>
      </c>
    </row>
    <row r="253" s="13" customFormat="1">
      <c r="A253" s="13"/>
      <c r="B253" s="252"/>
      <c r="C253" s="253"/>
      <c r="D253" s="241" t="s">
        <v>294</v>
      </c>
      <c r="E253" s="254" t="s">
        <v>1</v>
      </c>
      <c r="F253" s="255" t="s">
        <v>433</v>
      </c>
      <c r="G253" s="253"/>
      <c r="H253" s="256">
        <v>2.7290000000000001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294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171</v>
      </c>
    </row>
    <row r="254" s="13" customFormat="1">
      <c r="A254" s="13"/>
      <c r="B254" s="252"/>
      <c r="C254" s="253"/>
      <c r="D254" s="241" t="s">
        <v>294</v>
      </c>
      <c r="E254" s="254" t="s">
        <v>1</v>
      </c>
      <c r="F254" s="255" t="s">
        <v>434</v>
      </c>
      <c r="G254" s="253"/>
      <c r="H254" s="256">
        <v>0.52100000000000002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294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171</v>
      </c>
    </row>
    <row r="255" s="13" customFormat="1">
      <c r="A255" s="13"/>
      <c r="B255" s="252"/>
      <c r="C255" s="253"/>
      <c r="D255" s="241" t="s">
        <v>294</v>
      </c>
      <c r="E255" s="254" t="s">
        <v>1</v>
      </c>
      <c r="F255" s="255" t="s">
        <v>435</v>
      </c>
      <c r="G255" s="253"/>
      <c r="H255" s="256">
        <v>1.3859999999999999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294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171</v>
      </c>
    </row>
    <row r="256" s="13" customFormat="1">
      <c r="A256" s="13"/>
      <c r="B256" s="252"/>
      <c r="C256" s="253"/>
      <c r="D256" s="241" t="s">
        <v>294</v>
      </c>
      <c r="E256" s="254" t="s">
        <v>1</v>
      </c>
      <c r="F256" s="255" t="s">
        <v>436</v>
      </c>
      <c r="G256" s="253"/>
      <c r="H256" s="256">
        <v>1.3859999999999999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294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171</v>
      </c>
    </row>
    <row r="257" s="13" customFormat="1">
      <c r="A257" s="13"/>
      <c r="B257" s="252"/>
      <c r="C257" s="253"/>
      <c r="D257" s="241" t="s">
        <v>294</v>
      </c>
      <c r="E257" s="254" t="s">
        <v>1</v>
      </c>
      <c r="F257" s="255" t="s">
        <v>437</v>
      </c>
      <c r="G257" s="253"/>
      <c r="H257" s="256">
        <v>1.361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294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171</v>
      </c>
    </row>
    <row r="258" s="15" customFormat="1">
      <c r="A258" s="15"/>
      <c r="B258" s="274"/>
      <c r="C258" s="275"/>
      <c r="D258" s="241" t="s">
        <v>294</v>
      </c>
      <c r="E258" s="276" t="s">
        <v>1</v>
      </c>
      <c r="F258" s="277" t="s">
        <v>438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294</v>
      </c>
      <c r="AU258" s="283" t="s">
        <v>86</v>
      </c>
      <c r="AV258" s="15" t="s">
        <v>84</v>
      </c>
      <c r="AW258" s="15" t="s">
        <v>32</v>
      </c>
      <c r="AX258" s="15" t="s">
        <v>77</v>
      </c>
      <c r="AY258" s="283" t="s">
        <v>171</v>
      </c>
    </row>
    <row r="259" s="13" customFormat="1">
      <c r="A259" s="13"/>
      <c r="B259" s="252"/>
      <c r="C259" s="253"/>
      <c r="D259" s="241" t="s">
        <v>294</v>
      </c>
      <c r="E259" s="254" t="s">
        <v>1</v>
      </c>
      <c r="F259" s="255" t="s">
        <v>439</v>
      </c>
      <c r="G259" s="253"/>
      <c r="H259" s="256">
        <v>1.96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294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171</v>
      </c>
    </row>
    <row r="260" s="14" customFormat="1">
      <c r="A260" s="14"/>
      <c r="B260" s="263"/>
      <c r="C260" s="264"/>
      <c r="D260" s="241" t="s">
        <v>294</v>
      </c>
      <c r="E260" s="265" t="s">
        <v>1</v>
      </c>
      <c r="F260" s="266" t="s">
        <v>298</v>
      </c>
      <c r="G260" s="264"/>
      <c r="H260" s="267">
        <v>41.539999999999999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294</v>
      </c>
      <c r="AU260" s="273" t="s">
        <v>86</v>
      </c>
      <c r="AV260" s="14" t="s">
        <v>192</v>
      </c>
      <c r="AW260" s="14" t="s">
        <v>32</v>
      </c>
      <c r="AX260" s="14" t="s">
        <v>84</v>
      </c>
      <c r="AY260" s="273" t="s">
        <v>171</v>
      </c>
    </row>
    <row r="261" s="2" customFormat="1" ht="37.8" customHeight="1">
      <c r="A261" s="39"/>
      <c r="B261" s="40"/>
      <c r="C261" s="228" t="s">
        <v>440</v>
      </c>
      <c r="D261" s="228" t="s">
        <v>174</v>
      </c>
      <c r="E261" s="229" t="s">
        <v>441</v>
      </c>
      <c r="F261" s="230" t="s">
        <v>442</v>
      </c>
      <c r="G261" s="231" t="s">
        <v>292</v>
      </c>
      <c r="H261" s="232">
        <v>32.636000000000003</v>
      </c>
      <c r="I261" s="233"/>
      <c r="J261" s="234">
        <f>ROUND(I261*H261,2)</f>
        <v>0</v>
      </c>
      <c r="K261" s="230" t="s">
        <v>178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2.2000000000000002</v>
      </c>
      <c r="T261" s="238">
        <f>S261*H261</f>
        <v>71.799200000000013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192</v>
      </c>
      <c r="AT261" s="239" t="s">
        <v>174</v>
      </c>
      <c r="AU261" s="239" t="s">
        <v>86</v>
      </c>
      <c r="AY261" s="18" t="s">
        <v>171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192</v>
      </c>
      <c r="BM261" s="239" t="s">
        <v>443</v>
      </c>
    </row>
    <row r="262" s="13" customFormat="1">
      <c r="A262" s="13"/>
      <c r="B262" s="252"/>
      <c r="C262" s="253"/>
      <c r="D262" s="241" t="s">
        <v>294</v>
      </c>
      <c r="E262" s="254" t="s">
        <v>1</v>
      </c>
      <c r="F262" s="255" t="s">
        <v>444</v>
      </c>
      <c r="G262" s="253"/>
      <c r="H262" s="256">
        <v>1.5289999999999999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294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171</v>
      </c>
    </row>
    <row r="263" s="13" customFormat="1">
      <c r="A263" s="13"/>
      <c r="B263" s="252"/>
      <c r="C263" s="253"/>
      <c r="D263" s="241" t="s">
        <v>294</v>
      </c>
      <c r="E263" s="254" t="s">
        <v>1</v>
      </c>
      <c r="F263" s="255" t="s">
        <v>445</v>
      </c>
      <c r="G263" s="253"/>
      <c r="H263" s="256">
        <v>3.5939999999999999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294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171</v>
      </c>
    </row>
    <row r="264" s="13" customFormat="1">
      <c r="A264" s="13"/>
      <c r="B264" s="252"/>
      <c r="C264" s="253"/>
      <c r="D264" s="241" t="s">
        <v>294</v>
      </c>
      <c r="E264" s="254" t="s">
        <v>1</v>
      </c>
      <c r="F264" s="255" t="s">
        <v>446</v>
      </c>
      <c r="G264" s="253"/>
      <c r="H264" s="256">
        <v>1.155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294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171</v>
      </c>
    </row>
    <row r="265" s="13" customFormat="1">
      <c r="A265" s="13"/>
      <c r="B265" s="252"/>
      <c r="C265" s="253"/>
      <c r="D265" s="241" t="s">
        <v>294</v>
      </c>
      <c r="E265" s="254" t="s">
        <v>1</v>
      </c>
      <c r="F265" s="255" t="s">
        <v>447</v>
      </c>
      <c r="G265" s="253"/>
      <c r="H265" s="256">
        <v>6.5270000000000001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294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171</v>
      </c>
    </row>
    <row r="266" s="13" customFormat="1">
      <c r="A266" s="13"/>
      <c r="B266" s="252"/>
      <c r="C266" s="253"/>
      <c r="D266" s="241" t="s">
        <v>294</v>
      </c>
      <c r="E266" s="254" t="s">
        <v>1</v>
      </c>
      <c r="F266" s="255" t="s">
        <v>448</v>
      </c>
      <c r="G266" s="253"/>
      <c r="H266" s="256">
        <v>1.3600000000000001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294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171</v>
      </c>
    </row>
    <row r="267" s="13" customFormat="1">
      <c r="A267" s="13"/>
      <c r="B267" s="252"/>
      <c r="C267" s="253"/>
      <c r="D267" s="241" t="s">
        <v>294</v>
      </c>
      <c r="E267" s="254" t="s">
        <v>1</v>
      </c>
      <c r="F267" s="255" t="s">
        <v>449</v>
      </c>
      <c r="G267" s="253"/>
      <c r="H267" s="256">
        <v>8.2289999999999992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294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171</v>
      </c>
    </row>
    <row r="268" s="13" customFormat="1">
      <c r="A268" s="13"/>
      <c r="B268" s="252"/>
      <c r="C268" s="253"/>
      <c r="D268" s="241" t="s">
        <v>294</v>
      </c>
      <c r="E268" s="254" t="s">
        <v>1</v>
      </c>
      <c r="F268" s="255" t="s">
        <v>450</v>
      </c>
      <c r="G268" s="253"/>
      <c r="H268" s="256">
        <v>10.242000000000001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294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171</v>
      </c>
    </row>
    <row r="269" s="14" customFormat="1">
      <c r="A269" s="14"/>
      <c r="B269" s="263"/>
      <c r="C269" s="264"/>
      <c r="D269" s="241" t="s">
        <v>294</v>
      </c>
      <c r="E269" s="265" t="s">
        <v>1</v>
      </c>
      <c r="F269" s="266" t="s">
        <v>298</v>
      </c>
      <c r="G269" s="264"/>
      <c r="H269" s="267">
        <v>32.636000000000003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294</v>
      </c>
      <c r="AU269" s="273" t="s">
        <v>86</v>
      </c>
      <c r="AV269" s="14" t="s">
        <v>192</v>
      </c>
      <c r="AW269" s="14" t="s">
        <v>32</v>
      </c>
      <c r="AX269" s="14" t="s">
        <v>84</v>
      </c>
      <c r="AY269" s="273" t="s">
        <v>171</v>
      </c>
    </row>
    <row r="270" s="2" customFormat="1" ht="24.15" customHeight="1">
      <c r="A270" s="39"/>
      <c r="B270" s="40"/>
      <c r="C270" s="228" t="s">
        <v>451</v>
      </c>
      <c r="D270" s="228" t="s">
        <v>174</v>
      </c>
      <c r="E270" s="229" t="s">
        <v>452</v>
      </c>
      <c r="F270" s="230" t="s">
        <v>453</v>
      </c>
      <c r="G270" s="231" t="s">
        <v>206</v>
      </c>
      <c r="H270" s="232">
        <v>109.24</v>
      </c>
      <c r="I270" s="233"/>
      <c r="J270" s="234">
        <f>ROUND(I270*H270,2)</f>
        <v>0</v>
      </c>
      <c r="K270" s="230" t="s">
        <v>178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0.089999999999999997</v>
      </c>
      <c r="T270" s="238">
        <f>S270*H270</f>
        <v>9.8315999999999999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192</v>
      </c>
      <c r="AT270" s="239" t="s">
        <v>174</v>
      </c>
      <c r="AU270" s="239" t="s">
        <v>86</v>
      </c>
      <c r="AY270" s="18" t="s">
        <v>171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192</v>
      </c>
      <c r="BM270" s="239" t="s">
        <v>454</v>
      </c>
    </row>
    <row r="271" s="13" customFormat="1">
      <c r="A271" s="13"/>
      <c r="B271" s="252"/>
      <c r="C271" s="253"/>
      <c r="D271" s="241" t="s">
        <v>294</v>
      </c>
      <c r="E271" s="254" t="s">
        <v>1</v>
      </c>
      <c r="F271" s="255" t="s">
        <v>455</v>
      </c>
      <c r="G271" s="253"/>
      <c r="H271" s="256">
        <v>109.24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294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171</v>
      </c>
    </row>
    <row r="272" s="2" customFormat="1" ht="24.15" customHeight="1">
      <c r="A272" s="39"/>
      <c r="B272" s="40"/>
      <c r="C272" s="228" t="s">
        <v>456</v>
      </c>
      <c r="D272" s="228" t="s">
        <v>174</v>
      </c>
      <c r="E272" s="229" t="s">
        <v>457</v>
      </c>
      <c r="F272" s="230" t="s">
        <v>458</v>
      </c>
      <c r="G272" s="231" t="s">
        <v>206</v>
      </c>
      <c r="H272" s="232">
        <v>346.39100000000002</v>
      </c>
      <c r="I272" s="233"/>
      <c r="J272" s="234">
        <f>ROUND(I272*H272,2)</f>
        <v>0</v>
      </c>
      <c r="K272" s="230" t="s">
        <v>178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0.035000000000000003</v>
      </c>
      <c r="T272" s="238">
        <f>S272*H272</f>
        <v>12.123685000000002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192</v>
      </c>
      <c r="AT272" s="239" t="s">
        <v>174</v>
      </c>
      <c r="AU272" s="239" t="s">
        <v>86</v>
      </c>
      <c r="AY272" s="18" t="s">
        <v>171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192</v>
      </c>
      <c r="BM272" s="239" t="s">
        <v>459</v>
      </c>
    </row>
    <row r="273" s="13" customFormat="1">
      <c r="A273" s="13"/>
      <c r="B273" s="252"/>
      <c r="C273" s="253"/>
      <c r="D273" s="241" t="s">
        <v>294</v>
      </c>
      <c r="E273" s="254" t="s">
        <v>1</v>
      </c>
      <c r="F273" s="255" t="s">
        <v>460</v>
      </c>
      <c r="G273" s="253"/>
      <c r="H273" s="256">
        <v>40.600000000000001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294</v>
      </c>
      <c r="AU273" s="262" t="s">
        <v>86</v>
      </c>
      <c r="AV273" s="13" t="s">
        <v>86</v>
      </c>
      <c r="AW273" s="13" t="s">
        <v>32</v>
      </c>
      <c r="AX273" s="13" t="s">
        <v>77</v>
      </c>
      <c r="AY273" s="262" t="s">
        <v>171</v>
      </c>
    </row>
    <row r="274" s="13" customFormat="1">
      <c r="A274" s="13"/>
      <c r="B274" s="252"/>
      <c r="C274" s="253"/>
      <c r="D274" s="241" t="s">
        <v>294</v>
      </c>
      <c r="E274" s="254" t="s">
        <v>1</v>
      </c>
      <c r="F274" s="255" t="s">
        <v>461</v>
      </c>
      <c r="G274" s="253"/>
      <c r="H274" s="256">
        <v>230.476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2" t="s">
        <v>294</v>
      </c>
      <c r="AU274" s="262" t="s">
        <v>86</v>
      </c>
      <c r="AV274" s="13" t="s">
        <v>86</v>
      </c>
      <c r="AW274" s="13" t="s">
        <v>32</v>
      </c>
      <c r="AX274" s="13" t="s">
        <v>77</v>
      </c>
      <c r="AY274" s="262" t="s">
        <v>171</v>
      </c>
    </row>
    <row r="275" s="13" customFormat="1">
      <c r="A275" s="13"/>
      <c r="B275" s="252"/>
      <c r="C275" s="253"/>
      <c r="D275" s="241" t="s">
        <v>294</v>
      </c>
      <c r="E275" s="254" t="s">
        <v>1</v>
      </c>
      <c r="F275" s="255" t="s">
        <v>462</v>
      </c>
      <c r="G275" s="253"/>
      <c r="H275" s="256">
        <v>27.675000000000001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294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171</v>
      </c>
    </row>
    <row r="276" s="13" customFormat="1">
      <c r="A276" s="13"/>
      <c r="B276" s="252"/>
      <c r="C276" s="253"/>
      <c r="D276" s="241" t="s">
        <v>294</v>
      </c>
      <c r="E276" s="254" t="s">
        <v>1</v>
      </c>
      <c r="F276" s="255" t="s">
        <v>463</v>
      </c>
      <c r="G276" s="253"/>
      <c r="H276" s="256">
        <v>26.77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294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171</v>
      </c>
    </row>
    <row r="277" s="13" customFormat="1">
      <c r="A277" s="13"/>
      <c r="B277" s="252"/>
      <c r="C277" s="253"/>
      <c r="D277" s="241" t="s">
        <v>294</v>
      </c>
      <c r="E277" s="254" t="s">
        <v>1</v>
      </c>
      <c r="F277" s="255" t="s">
        <v>464</v>
      </c>
      <c r="G277" s="253"/>
      <c r="H277" s="256">
        <v>20.870000000000001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294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171</v>
      </c>
    </row>
    <row r="278" s="14" customFormat="1">
      <c r="A278" s="14"/>
      <c r="B278" s="263"/>
      <c r="C278" s="264"/>
      <c r="D278" s="241" t="s">
        <v>294</v>
      </c>
      <c r="E278" s="265" t="s">
        <v>1</v>
      </c>
      <c r="F278" s="266" t="s">
        <v>298</v>
      </c>
      <c r="G278" s="264"/>
      <c r="H278" s="267">
        <v>346.39100000000002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294</v>
      </c>
      <c r="AU278" s="273" t="s">
        <v>86</v>
      </c>
      <c r="AV278" s="14" t="s">
        <v>192</v>
      </c>
      <c r="AW278" s="14" t="s">
        <v>32</v>
      </c>
      <c r="AX278" s="14" t="s">
        <v>84</v>
      </c>
      <c r="AY278" s="273" t="s">
        <v>171</v>
      </c>
    </row>
    <row r="279" s="2" customFormat="1" ht="21.75" customHeight="1">
      <c r="A279" s="39"/>
      <c r="B279" s="40"/>
      <c r="C279" s="228" t="s">
        <v>465</v>
      </c>
      <c r="D279" s="228" t="s">
        <v>174</v>
      </c>
      <c r="E279" s="229" t="s">
        <v>466</v>
      </c>
      <c r="F279" s="230" t="s">
        <v>467</v>
      </c>
      <c r="G279" s="231" t="s">
        <v>206</v>
      </c>
      <c r="H279" s="232">
        <v>294.35000000000002</v>
      </c>
      <c r="I279" s="233"/>
      <c r="J279" s="234">
        <f>ROUND(I279*H279,2)</f>
        <v>0</v>
      </c>
      <c r="K279" s="230" t="s">
        <v>178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0.039</v>
      </c>
      <c r="T279" s="238">
        <f>S279*H279</f>
        <v>11.479650000000001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192</v>
      </c>
      <c r="AT279" s="239" t="s">
        <v>174</v>
      </c>
      <c r="AU279" s="239" t="s">
        <v>86</v>
      </c>
      <c r="AY279" s="18" t="s">
        <v>171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192</v>
      </c>
      <c r="BM279" s="239" t="s">
        <v>468</v>
      </c>
    </row>
    <row r="280" s="13" customFormat="1">
      <c r="A280" s="13"/>
      <c r="B280" s="252"/>
      <c r="C280" s="253"/>
      <c r="D280" s="241" t="s">
        <v>294</v>
      </c>
      <c r="E280" s="254" t="s">
        <v>1</v>
      </c>
      <c r="F280" s="255" t="s">
        <v>469</v>
      </c>
      <c r="G280" s="253"/>
      <c r="H280" s="256">
        <v>144.63999999999999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294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171</v>
      </c>
    </row>
    <row r="281" s="13" customFormat="1">
      <c r="A281" s="13"/>
      <c r="B281" s="252"/>
      <c r="C281" s="253"/>
      <c r="D281" s="241" t="s">
        <v>294</v>
      </c>
      <c r="E281" s="254" t="s">
        <v>1</v>
      </c>
      <c r="F281" s="255" t="s">
        <v>470</v>
      </c>
      <c r="G281" s="253"/>
      <c r="H281" s="256">
        <v>149.71000000000001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2" t="s">
        <v>294</v>
      </c>
      <c r="AU281" s="262" t="s">
        <v>86</v>
      </c>
      <c r="AV281" s="13" t="s">
        <v>86</v>
      </c>
      <c r="AW281" s="13" t="s">
        <v>32</v>
      </c>
      <c r="AX281" s="13" t="s">
        <v>77</v>
      </c>
      <c r="AY281" s="262" t="s">
        <v>171</v>
      </c>
    </row>
    <row r="282" s="14" customFormat="1">
      <c r="A282" s="14"/>
      <c r="B282" s="263"/>
      <c r="C282" s="264"/>
      <c r="D282" s="241" t="s">
        <v>294</v>
      </c>
      <c r="E282" s="265" t="s">
        <v>1</v>
      </c>
      <c r="F282" s="266" t="s">
        <v>298</v>
      </c>
      <c r="G282" s="264"/>
      <c r="H282" s="267">
        <v>294.35000000000002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294</v>
      </c>
      <c r="AU282" s="273" t="s">
        <v>86</v>
      </c>
      <c r="AV282" s="14" t="s">
        <v>192</v>
      </c>
      <c r="AW282" s="14" t="s">
        <v>32</v>
      </c>
      <c r="AX282" s="14" t="s">
        <v>84</v>
      </c>
      <c r="AY282" s="273" t="s">
        <v>171</v>
      </c>
    </row>
    <row r="283" s="2" customFormat="1" ht="24.15" customHeight="1">
      <c r="A283" s="39"/>
      <c r="B283" s="40"/>
      <c r="C283" s="228" t="s">
        <v>471</v>
      </c>
      <c r="D283" s="228" t="s">
        <v>174</v>
      </c>
      <c r="E283" s="229" t="s">
        <v>472</v>
      </c>
      <c r="F283" s="230" t="s">
        <v>473</v>
      </c>
      <c r="G283" s="231" t="s">
        <v>292</v>
      </c>
      <c r="H283" s="232">
        <v>26.387</v>
      </c>
      <c r="I283" s="233"/>
      <c r="J283" s="234">
        <f>ROUND(I283*H283,2)</f>
        <v>0</v>
      </c>
      <c r="K283" s="230" t="s">
        <v>178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1.3999999999999999</v>
      </c>
      <c r="T283" s="238">
        <f>S283*H283</f>
        <v>36.941800000000001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192</v>
      </c>
      <c r="AT283" s="239" t="s">
        <v>174</v>
      </c>
      <c r="AU283" s="239" t="s">
        <v>86</v>
      </c>
      <c r="AY283" s="18" t="s">
        <v>171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192</v>
      </c>
      <c r="BM283" s="239" t="s">
        <v>474</v>
      </c>
    </row>
    <row r="284" s="13" customFormat="1">
      <c r="A284" s="13"/>
      <c r="B284" s="252"/>
      <c r="C284" s="253"/>
      <c r="D284" s="241" t="s">
        <v>294</v>
      </c>
      <c r="E284" s="254" t="s">
        <v>1</v>
      </c>
      <c r="F284" s="255" t="s">
        <v>475</v>
      </c>
      <c r="G284" s="253"/>
      <c r="H284" s="256">
        <v>4.7469999999999999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294</v>
      </c>
      <c r="AU284" s="262" t="s">
        <v>86</v>
      </c>
      <c r="AV284" s="13" t="s">
        <v>86</v>
      </c>
      <c r="AW284" s="13" t="s">
        <v>32</v>
      </c>
      <c r="AX284" s="13" t="s">
        <v>77</v>
      </c>
      <c r="AY284" s="262" t="s">
        <v>171</v>
      </c>
    </row>
    <row r="285" s="13" customFormat="1">
      <c r="A285" s="13"/>
      <c r="B285" s="252"/>
      <c r="C285" s="253"/>
      <c r="D285" s="241" t="s">
        <v>294</v>
      </c>
      <c r="E285" s="254" t="s">
        <v>1</v>
      </c>
      <c r="F285" s="255" t="s">
        <v>476</v>
      </c>
      <c r="G285" s="253"/>
      <c r="H285" s="256">
        <v>5.9850000000000003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2" t="s">
        <v>294</v>
      </c>
      <c r="AU285" s="262" t="s">
        <v>86</v>
      </c>
      <c r="AV285" s="13" t="s">
        <v>86</v>
      </c>
      <c r="AW285" s="13" t="s">
        <v>32</v>
      </c>
      <c r="AX285" s="13" t="s">
        <v>77</v>
      </c>
      <c r="AY285" s="262" t="s">
        <v>171</v>
      </c>
    </row>
    <row r="286" s="13" customFormat="1">
      <c r="A286" s="13"/>
      <c r="B286" s="252"/>
      <c r="C286" s="253"/>
      <c r="D286" s="241" t="s">
        <v>294</v>
      </c>
      <c r="E286" s="254" t="s">
        <v>1</v>
      </c>
      <c r="F286" s="255" t="s">
        <v>477</v>
      </c>
      <c r="G286" s="253"/>
      <c r="H286" s="256">
        <v>0.61799999999999999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294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171</v>
      </c>
    </row>
    <row r="287" s="13" customFormat="1">
      <c r="A287" s="13"/>
      <c r="B287" s="252"/>
      <c r="C287" s="253"/>
      <c r="D287" s="241" t="s">
        <v>294</v>
      </c>
      <c r="E287" s="254" t="s">
        <v>1</v>
      </c>
      <c r="F287" s="255" t="s">
        <v>478</v>
      </c>
      <c r="G287" s="253"/>
      <c r="H287" s="256">
        <v>5.8550000000000004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294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171</v>
      </c>
    </row>
    <row r="288" s="13" customFormat="1">
      <c r="A288" s="13"/>
      <c r="B288" s="252"/>
      <c r="C288" s="253"/>
      <c r="D288" s="241" t="s">
        <v>294</v>
      </c>
      <c r="E288" s="254" t="s">
        <v>1</v>
      </c>
      <c r="F288" s="255" t="s">
        <v>479</v>
      </c>
      <c r="G288" s="253"/>
      <c r="H288" s="256">
        <v>8.1080000000000005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294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171</v>
      </c>
    </row>
    <row r="289" s="13" customFormat="1">
      <c r="A289" s="13"/>
      <c r="B289" s="252"/>
      <c r="C289" s="253"/>
      <c r="D289" s="241" t="s">
        <v>294</v>
      </c>
      <c r="E289" s="254" t="s">
        <v>1</v>
      </c>
      <c r="F289" s="255" t="s">
        <v>480</v>
      </c>
      <c r="G289" s="253"/>
      <c r="H289" s="256">
        <v>0.45600000000000002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294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171</v>
      </c>
    </row>
    <row r="290" s="13" customFormat="1">
      <c r="A290" s="13"/>
      <c r="B290" s="252"/>
      <c r="C290" s="253"/>
      <c r="D290" s="241" t="s">
        <v>294</v>
      </c>
      <c r="E290" s="254" t="s">
        <v>1</v>
      </c>
      <c r="F290" s="255" t="s">
        <v>481</v>
      </c>
      <c r="G290" s="253"/>
      <c r="H290" s="256">
        <v>0.61799999999999999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294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171</v>
      </c>
    </row>
    <row r="291" s="14" customFormat="1">
      <c r="A291" s="14"/>
      <c r="B291" s="263"/>
      <c r="C291" s="264"/>
      <c r="D291" s="241" t="s">
        <v>294</v>
      </c>
      <c r="E291" s="265" t="s">
        <v>1</v>
      </c>
      <c r="F291" s="266" t="s">
        <v>298</v>
      </c>
      <c r="G291" s="264"/>
      <c r="H291" s="267">
        <v>26.387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294</v>
      </c>
      <c r="AU291" s="273" t="s">
        <v>86</v>
      </c>
      <c r="AV291" s="14" t="s">
        <v>192</v>
      </c>
      <c r="AW291" s="14" t="s">
        <v>32</v>
      </c>
      <c r="AX291" s="14" t="s">
        <v>84</v>
      </c>
      <c r="AY291" s="273" t="s">
        <v>171</v>
      </c>
    </row>
    <row r="292" s="2" customFormat="1" ht="21.75" customHeight="1">
      <c r="A292" s="39"/>
      <c r="B292" s="40"/>
      <c r="C292" s="228" t="s">
        <v>7</v>
      </c>
      <c r="D292" s="228" t="s">
        <v>174</v>
      </c>
      <c r="E292" s="229" t="s">
        <v>482</v>
      </c>
      <c r="F292" s="230" t="s">
        <v>483</v>
      </c>
      <c r="G292" s="231" t="s">
        <v>206</v>
      </c>
      <c r="H292" s="232">
        <v>258.13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0.00066</v>
      </c>
      <c r="T292" s="238">
        <f>S292*H292</f>
        <v>0.17036579999999998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192</v>
      </c>
      <c r="AT292" s="239" t="s">
        <v>174</v>
      </c>
      <c r="AU292" s="239" t="s">
        <v>86</v>
      </c>
      <c r="AY292" s="18" t="s">
        <v>171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192</v>
      </c>
      <c r="BM292" s="239" t="s">
        <v>484</v>
      </c>
    </row>
    <row r="293" s="13" customFormat="1">
      <c r="A293" s="13"/>
      <c r="B293" s="252"/>
      <c r="C293" s="253"/>
      <c r="D293" s="241" t="s">
        <v>294</v>
      </c>
      <c r="E293" s="254" t="s">
        <v>1</v>
      </c>
      <c r="F293" s="255" t="s">
        <v>241</v>
      </c>
      <c r="G293" s="253"/>
      <c r="H293" s="256">
        <v>15.4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294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171</v>
      </c>
    </row>
    <row r="294" s="13" customFormat="1">
      <c r="A294" s="13"/>
      <c r="B294" s="252"/>
      <c r="C294" s="253"/>
      <c r="D294" s="241" t="s">
        <v>294</v>
      </c>
      <c r="E294" s="254" t="s">
        <v>1</v>
      </c>
      <c r="F294" s="255" t="s">
        <v>485</v>
      </c>
      <c r="G294" s="253"/>
      <c r="H294" s="256">
        <v>109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294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171</v>
      </c>
    </row>
    <row r="295" s="13" customFormat="1">
      <c r="A295" s="13"/>
      <c r="B295" s="252"/>
      <c r="C295" s="253"/>
      <c r="D295" s="241" t="s">
        <v>294</v>
      </c>
      <c r="E295" s="254" t="s">
        <v>1</v>
      </c>
      <c r="F295" s="255" t="s">
        <v>486</v>
      </c>
      <c r="G295" s="253"/>
      <c r="H295" s="256">
        <v>133.72999999999999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294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171</v>
      </c>
    </row>
    <row r="296" s="14" customFormat="1">
      <c r="A296" s="14"/>
      <c r="B296" s="263"/>
      <c r="C296" s="264"/>
      <c r="D296" s="241" t="s">
        <v>294</v>
      </c>
      <c r="E296" s="265" t="s">
        <v>1</v>
      </c>
      <c r="F296" s="266" t="s">
        <v>298</v>
      </c>
      <c r="G296" s="264"/>
      <c r="H296" s="267">
        <v>258.13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294</v>
      </c>
      <c r="AU296" s="273" t="s">
        <v>86</v>
      </c>
      <c r="AV296" s="14" t="s">
        <v>192</v>
      </c>
      <c r="AW296" s="14" t="s">
        <v>32</v>
      </c>
      <c r="AX296" s="14" t="s">
        <v>84</v>
      </c>
      <c r="AY296" s="273" t="s">
        <v>171</v>
      </c>
    </row>
    <row r="297" s="2" customFormat="1" ht="24.15" customHeight="1">
      <c r="A297" s="39"/>
      <c r="B297" s="40"/>
      <c r="C297" s="228" t="s">
        <v>487</v>
      </c>
      <c r="D297" s="228" t="s">
        <v>174</v>
      </c>
      <c r="E297" s="229" t="s">
        <v>488</v>
      </c>
      <c r="F297" s="230" t="s">
        <v>489</v>
      </c>
      <c r="G297" s="231" t="s">
        <v>292</v>
      </c>
      <c r="H297" s="232">
        <v>12.878</v>
      </c>
      <c r="I297" s="233"/>
      <c r="J297" s="234">
        <f>ROUND(I297*H297,2)</f>
        <v>0</v>
      </c>
      <c r="K297" s="230" t="s">
        <v>178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1.3999999999999999</v>
      </c>
      <c r="T297" s="238">
        <f>S297*H297</f>
        <v>18.029199999999999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192</v>
      </c>
      <c r="AT297" s="239" t="s">
        <v>174</v>
      </c>
      <c r="AU297" s="239" t="s">
        <v>86</v>
      </c>
      <c r="AY297" s="18" t="s">
        <v>171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192</v>
      </c>
      <c r="BM297" s="239" t="s">
        <v>490</v>
      </c>
    </row>
    <row r="298" s="13" customFormat="1">
      <c r="A298" s="13"/>
      <c r="B298" s="252"/>
      <c r="C298" s="253"/>
      <c r="D298" s="241" t="s">
        <v>294</v>
      </c>
      <c r="E298" s="254" t="s">
        <v>1</v>
      </c>
      <c r="F298" s="255" t="s">
        <v>491</v>
      </c>
      <c r="G298" s="253"/>
      <c r="H298" s="256">
        <v>12.878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294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171</v>
      </c>
    </row>
    <row r="299" s="14" customFormat="1">
      <c r="A299" s="14"/>
      <c r="B299" s="263"/>
      <c r="C299" s="264"/>
      <c r="D299" s="241" t="s">
        <v>294</v>
      </c>
      <c r="E299" s="265" t="s">
        <v>1</v>
      </c>
      <c r="F299" s="266" t="s">
        <v>298</v>
      </c>
      <c r="G299" s="264"/>
      <c r="H299" s="267">
        <v>12.878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294</v>
      </c>
      <c r="AU299" s="273" t="s">
        <v>86</v>
      </c>
      <c r="AV299" s="14" t="s">
        <v>192</v>
      </c>
      <c r="AW299" s="14" t="s">
        <v>32</v>
      </c>
      <c r="AX299" s="14" t="s">
        <v>84</v>
      </c>
      <c r="AY299" s="273" t="s">
        <v>171</v>
      </c>
    </row>
    <row r="300" s="2" customFormat="1" ht="24.15" customHeight="1">
      <c r="A300" s="39"/>
      <c r="B300" s="40"/>
      <c r="C300" s="228" t="s">
        <v>492</v>
      </c>
      <c r="D300" s="228" t="s">
        <v>174</v>
      </c>
      <c r="E300" s="229" t="s">
        <v>493</v>
      </c>
      <c r="F300" s="230" t="s">
        <v>494</v>
      </c>
      <c r="G300" s="231" t="s">
        <v>292</v>
      </c>
      <c r="H300" s="232">
        <v>27.638999999999999</v>
      </c>
      <c r="I300" s="233"/>
      <c r="J300" s="234">
        <f>ROUND(I300*H300,2)</f>
        <v>0</v>
      </c>
      <c r="K300" s="230" t="s">
        <v>178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1.3999999999999999</v>
      </c>
      <c r="T300" s="238">
        <f>S300*H300</f>
        <v>38.694599999999994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192</v>
      </c>
      <c r="AT300" s="239" t="s">
        <v>174</v>
      </c>
      <c r="AU300" s="239" t="s">
        <v>86</v>
      </c>
      <c r="AY300" s="18" t="s">
        <v>171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192</v>
      </c>
      <c r="BM300" s="239" t="s">
        <v>495</v>
      </c>
    </row>
    <row r="301" s="13" customFormat="1">
      <c r="A301" s="13"/>
      <c r="B301" s="252"/>
      <c r="C301" s="253"/>
      <c r="D301" s="241" t="s">
        <v>294</v>
      </c>
      <c r="E301" s="254" t="s">
        <v>1</v>
      </c>
      <c r="F301" s="255" t="s">
        <v>496</v>
      </c>
      <c r="G301" s="253"/>
      <c r="H301" s="256">
        <v>19.198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294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171</v>
      </c>
    </row>
    <row r="302" s="13" customFormat="1">
      <c r="A302" s="13"/>
      <c r="B302" s="252"/>
      <c r="C302" s="253"/>
      <c r="D302" s="241" t="s">
        <v>294</v>
      </c>
      <c r="E302" s="254" t="s">
        <v>1</v>
      </c>
      <c r="F302" s="255" t="s">
        <v>497</v>
      </c>
      <c r="G302" s="253"/>
      <c r="H302" s="256">
        <v>8.4410000000000007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294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171</v>
      </c>
    </row>
    <row r="303" s="14" customFormat="1">
      <c r="A303" s="14"/>
      <c r="B303" s="263"/>
      <c r="C303" s="264"/>
      <c r="D303" s="241" t="s">
        <v>294</v>
      </c>
      <c r="E303" s="265" t="s">
        <v>1</v>
      </c>
      <c r="F303" s="266" t="s">
        <v>298</v>
      </c>
      <c r="G303" s="264"/>
      <c r="H303" s="267">
        <v>27.638999999999999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294</v>
      </c>
      <c r="AU303" s="273" t="s">
        <v>86</v>
      </c>
      <c r="AV303" s="14" t="s">
        <v>192</v>
      </c>
      <c r="AW303" s="14" t="s">
        <v>32</v>
      </c>
      <c r="AX303" s="14" t="s">
        <v>84</v>
      </c>
      <c r="AY303" s="273" t="s">
        <v>171</v>
      </c>
    </row>
    <row r="304" s="2" customFormat="1" ht="24.15" customHeight="1">
      <c r="A304" s="39"/>
      <c r="B304" s="40"/>
      <c r="C304" s="228" t="s">
        <v>498</v>
      </c>
      <c r="D304" s="228" t="s">
        <v>174</v>
      </c>
      <c r="E304" s="229" t="s">
        <v>499</v>
      </c>
      <c r="F304" s="230" t="s">
        <v>500</v>
      </c>
      <c r="G304" s="231" t="s">
        <v>206</v>
      </c>
      <c r="H304" s="232">
        <v>58.612000000000002</v>
      </c>
      <c r="I304" s="233"/>
      <c r="J304" s="234">
        <f>ROUND(I304*H304,2)</f>
        <v>0</v>
      </c>
      <c r="K304" s="230" t="s">
        <v>178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0.014999999999999999</v>
      </c>
      <c r="T304" s="238">
        <f>S304*H304</f>
        <v>0.87917999999999996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192</v>
      </c>
      <c r="AT304" s="239" t="s">
        <v>174</v>
      </c>
      <c r="AU304" s="239" t="s">
        <v>86</v>
      </c>
      <c r="AY304" s="18" t="s">
        <v>171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192</v>
      </c>
      <c r="BM304" s="239" t="s">
        <v>501</v>
      </c>
    </row>
    <row r="305" s="13" customFormat="1">
      <c r="A305" s="13"/>
      <c r="B305" s="252"/>
      <c r="C305" s="253"/>
      <c r="D305" s="241" t="s">
        <v>294</v>
      </c>
      <c r="E305" s="254" t="s">
        <v>1</v>
      </c>
      <c r="F305" s="255" t="s">
        <v>502</v>
      </c>
      <c r="G305" s="253"/>
      <c r="H305" s="256">
        <v>18.591999999999999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294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171</v>
      </c>
    </row>
    <row r="306" s="13" customFormat="1">
      <c r="A306" s="13"/>
      <c r="B306" s="252"/>
      <c r="C306" s="253"/>
      <c r="D306" s="241" t="s">
        <v>294</v>
      </c>
      <c r="E306" s="254" t="s">
        <v>1</v>
      </c>
      <c r="F306" s="255" t="s">
        <v>503</v>
      </c>
      <c r="G306" s="253"/>
      <c r="H306" s="256">
        <v>9.5199999999999996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294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171</v>
      </c>
    </row>
    <row r="307" s="13" customFormat="1">
      <c r="A307" s="13"/>
      <c r="B307" s="252"/>
      <c r="C307" s="253"/>
      <c r="D307" s="241" t="s">
        <v>294</v>
      </c>
      <c r="E307" s="254" t="s">
        <v>1</v>
      </c>
      <c r="F307" s="255" t="s">
        <v>504</v>
      </c>
      <c r="G307" s="253"/>
      <c r="H307" s="256">
        <v>25.5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294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171</v>
      </c>
    </row>
    <row r="308" s="13" customFormat="1">
      <c r="A308" s="13"/>
      <c r="B308" s="252"/>
      <c r="C308" s="253"/>
      <c r="D308" s="241" t="s">
        <v>294</v>
      </c>
      <c r="E308" s="254" t="s">
        <v>1</v>
      </c>
      <c r="F308" s="255" t="s">
        <v>170</v>
      </c>
      <c r="G308" s="253"/>
      <c r="H308" s="256">
        <v>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294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171</v>
      </c>
    </row>
    <row r="309" s="14" customFormat="1">
      <c r="A309" s="14"/>
      <c r="B309" s="263"/>
      <c r="C309" s="264"/>
      <c r="D309" s="241" t="s">
        <v>294</v>
      </c>
      <c r="E309" s="265" t="s">
        <v>1</v>
      </c>
      <c r="F309" s="266" t="s">
        <v>298</v>
      </c>
      <c r="G309" s="264"/>
      <c r="H309" s="267">
        <v>58.612000000000002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3" t="s">
        <v>294</v>
      </c>
      <c r="AU309" s="273" t="s">
        <v>86</v>
      </c>
      <c r="AV309" s="14" t="s">
        <v>192</v>
      </c>
      <c r="AW309" s="14" t="s">
        <v>32</v>
      </c>
      <c r="AX309" s="14" t="s">
        <v>84</v>
      </c>
      <c r="AY309" s="273" t="s">
        <v>171</v>
      </c>
    </row>
    <row r="310" s="2" customFormat="1" ht="24.15" customHeight="1">
      <c r="A310" s="39"/>
      <c r="B310" s="40"/>
      <c r="C310" s="228" t="s">
        <v>505</v>
      </c>
      <c r="D310" s="228" t="s">
        <v>174</v>
      </c>
      <c r="E310" s="229" t="s">
        <v>506</v>
      </c>
      <c r="F310" s="230" t="s">
        <v>507</v>
      </c>
      <c r="G310" s="231" t="s">
        <v>206</v>
      </c>
      <c r="H310" s="232">
        <v>33.890000000000001</v>
      </c>
      <c r="I310" s="233"/>
      <c r="J310" s="234">
        <f>ROUND(I310*H310,2)</f>
        <v>0</v>
      </c>
      <c r="K310" s="230" t="s">
        <v>178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0.055</v>
      </c>
      <c r="T310" s="238">
        <f>S310*H310</f>
        <v>1.86395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192</v>
      </c>
      <c r="AT310" s="239" t="s">
        <v>174</v>
      </c>
      <c r="AU310" s="239" t="s">
        <v>86</v>
      </c>
      <c r="AY310" s="18" t="s">
        <v>171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192</v>
      </c>
      <c r="BM310" s="239" t="s">
        <v>508</v>
      </c>
    </row>
    <row r="311" s="15" customFormat="1">
      <c r="A311" s="15"/>
      <c r="B311" s="274"/>
      <c r="C311" s="275"/>
      <c r="D311" s="241" t="s">
        <v>294</v>
      </c>
      <c r="E311" s="276" t="s">
        <v>1</v>
      </c>
      <c r="F311" s="277" t="s">
        <v>333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294</v>
      </c>
      <c r="AU311" s="283" t="s">
        <v>86</v>
      </c>
      <c r="AV311" s="15" t="s">
        <v>84</v>
      </c>
      <c r="AW311" s="15" t="s">
        <v>32</v>
      </c>
      <c r="AX311" s="15" t="s">
        <v>77</v>
      </c>
      <c r="AY311" s="283" t="s">
        <v>171</v>
      </c>
    </row>
    <row r="312" s="13" customFormat="1">
      <c r="A312" s="13"/>
      <c r="B312" s="252"/>
      <c r="C312" s="253"/>
      <c r="D312" s="241" t="s">
        <v>294</v>
      </c>
      <c r="E312" s="254" t="s">
        <v>1</v>
      </c>
      <c r="F312" s="255" t="s">
        <v>509</v>
      </c>
      <c r="G312" s="253"/>
      <c r="H312" s="256">
        <v>12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2" t="s">
        <v>294</v>
      </c>
      <c r="AU312" s="262" t="s">
        <v>86</v>
      </c>
      <c r="AV312" s="13" t="s">
        <v>86</v>
      </c>
      <c r="AW312" s="13" t="s">
        <v>32</v>
      </c>
      <c r="AX312" s="13" t="s">
        <v>77</v>
      </c>
      <c r="AY312" s="262" t="s">
        <v>171</v>
      </c>
    </row>
    <row r="313" s="15" customFormat="1">
      <c r="A313" s="15"/>
      <c r="B313" s="274"/>
      <c r="C313" s="275"/>
      <c r="D313" s="241" t="s">
        <v>294</v>
      </c>
      <c r="E313" s="276" t="s">
        <v>1</v>
      </c>
      <c r="F313" s="277" t="s">
        <v>337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294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171</v>
      </c>
    </row>
    <row r="314" s="13" customFormat="1">
      <c r="A314" s="13"/>
      <c r="B314" s="252"/>
      <c r="C314" s="253"/>
      <c r="D314" s="241" t="s">
        <v>294</v>
      </c>
      <c r="E314" s="254" t="s">
        <v>1</v>
      </c>
      <c r="F314" s="255" t="s">
        <v>510</v>
      </c>
      <c r="G314" s="253"/>
      <c r="H314" s="256">
        <v>4.2000000000000002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294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171</v>
      </c>
    </row>
    <row r="315" s="15" customFormat="1">
      <c r="A315" s="15"/>
      <c r="B315" s="274"/>
      <c r="C315" s="275"/>
      <c r="D315" s="241" t="s">
        <v>294</v>
      </c>
      <c r="E315" s="276" t="s">
        <v>1</v>
      </c>
      <c r="F315" s="277" t="s">
        <v>341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294</v>
      </c>
      <c r="AU315" s="283" t="s">
        <v>86</v>
      </c>
      <c r="AV315" s="15" t="s">
        <v>84</v>
      </c>
      <c r="AW315" s="15" t="s">
        <v>32</v>
      </c>
      <c r="AX315" s="15" t="s">
        <v>77</v>
      </c>
      <c r="AY315" s="283" t="s">
        <v>171</v>
      </c>
    </row>
    <row r="316" s="13" customFormat="1">
      <c r="A316" s="13"/>
      <c r="B316" s="252"/>
      <c r="C316" s="253"/>
      <c r="D316" s="241" t="s">
        <v>294</v>
      </c>
      <c r="E316" s="254" t="s">
        <v>1</v>
      </c>
      <c r="F316" s="255" t="s">
        <v>511</v>
      </c>
      <c r="G316" s="253"/>
      <c r="H316" s="256">
        <v>2.7999999999999998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294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171</v>
      </c>
    </row>
    <row r="317" s="13" customFormat="1">
      <c r="A317" s="13"/>
      <c r="B317" s="252"/>
      <c r="C317" s="253"/>
      <c r="D317" s="241" t="s">
        <v>294</v>
      </c>
      <c r="E317" s="254" t="s">
        <v>1</v>
      </c>
      <c r="F317" s="255" t="s">
        <v>512</v>
      </c>
      <c r="G317" s="253"/>
      <c r="H317" s="256">
        <v>2.2000000000000002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294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171</v>
      </c>
    </row>
    <row r="318" s="15" customFormat="1">
      <c r="A318" s="15"/>
      <c r="B318" s="274"/>
      <c r="C318" s="275"/>
      <c r="D318" s="241" t="s">
        <v>294</v>
      </c>
      <c r="E318" s="276" t="s">
        <v>1</v>
      </c>
      <c r="F318" s="277" t="s">
        <v>345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294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171</v>
      </c>
    </row>
    <row r="319" s="13" customFormat="1">
      <c r="A319" s="13"/>
      <c r="B319" s="252"/>
      <c r="C319" s="253"/>
      <c r="D319" s="241" t="s">
        <v>294</v>
      </c>
      <c r="E319" s="254" t="s">
        <v>1</v>
      </c>
      <c r="F319" s="255" t="s">
        <v>513</v>
      </c>
      <c r="G319" s="253"/>
      <c r="H319" s="256">
        <v>4.4100000000000001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294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171</v>
      </c>
    </row>
    <row r="320" s="15" customFormat="1">
      <c r="A320" s="15"/>
      <c r="B320" s="274"/>
      <c r="C320" s="275"/>
      <c r="D320" s="241" t="s">
        <v>294</v>
      </c>
      <c r="E320" s="276" t="s">
        <v>1</v>
      </c>
      <c r="F320" s="277" t="s">
        <v>349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294</v>
      </c>
      <c r="AU320" s="283" t="s">
        <v>86</v>
      </c>
      <c r="AV320" s="15" t="s">
        <v>84</v>
      </c>
      <c r="AW320" s="15" t="s">
        <v>32</v>
      </c>
      <c r="AX320" s="15" t="s">
        <v>77</v>
      </c>
      <c r="AY320" s="283" t="s">
        <v>171</v>
      </c>
    </row>
    <row r="321" s="13" customFormat="1">
      <c r="A321" s="13"/>
      <c r="B321" s="252"/>
      <c r="C321" s="253"/>
      <c r="D321" s="241" t="s">
        <v>294</v>
      </c>
      <c r="E321" s="254" t="s">
        <v>1</v>
      </c>
      <c r="F321" s="255" t="s">
        <v>514</v>
      </c>
      <c r="G321" s="253"/>
      <c r="H321" s="256">
        <v>5.2800000000000002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294</v>
      </c>
      <c r="AU321" s="262" t="s">
        <v>86</v>
      </c>
      <c r="AV321" s="13" t="s">
        <v>86</v>
      </c>
      <c r="AW321" s="13" t="s">
        <v>32</v>
      </c>
      <c r="AX321" s="13" t="s">
        <v>77</v>
      </c>
      <c r="AY321" s="262" t="s">
        <v>171</v>
      </c>
    </row>
    <row r="322" s="13" customFormat="1">
      <c r="A322" s="13"/>
      <c r="B322" s="252"/>
      <c r="C322" s="253"/>
      <c r="D322" s="241" t="s">
        <v>294</v>
      </c>
      <c r="E322" s="254" t="s">
        <v>1</v>
      </c>
      <c r="F322" s="255" t="s">
        <v>106</v>
      </c>
      <c r="G322" s="253"/>
      <c r="H322" s="256">
        <v>3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2" t="s">
        <v>294</v>
      </c>
      <c r="AU322" s="262" t="s">
        <v>86</v>
      </c>
      <c r="AV322" s="13" t="s">
        <v>86</v>
      </c>
      <c r="AW322" s="13" t="s">
        <v>32</v>
      </c>
      <c r="AX322" s="13" t="s">
        <v>77</v>
      </c>
      <c r="AY322" s="262" t="s">
        <v>171</v>
      </c>
    </row>
    <row r="323" s="14" customFormat="1">
      <c r="A323" s="14"/>
      <c r="B323" s="263"/>
      <c r="C323" s="264"/>
      <c r="D323" s="241" t="s">
        <v>294</v>
      </c>
      <c r="E323" s="265" t="s">
        <v>1</v>
      </c>
      <c r="F323" s="266" t="s">
        <v>298</v>
      </c>
      <c r="G323" s="264"/>
      <c r="H323" s="267">
        <v>33.890000000000001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294</v>
      </c>
      <c r="AU323" s="273" t="s">
        <v>86</v>
      </c>
      <c r="AV323" s="14" t="s">
        <v>192</v>
      </c>
      <c r="AW323" s="14" t="s">
        <v>32</v>
      </c>
      <c r="AX323" s="14" t="s">
        <v>84</v>
      </c>
      <c r="AY323" s="273" t="s">
        <v>171</v>
      </c>
    </row>
    <row r="324" s="2" customFormat="1" ht="24.15" customHeight="1">
      <c r="A324" s="39"/>
      <c r="B324" s="40"/>
      <c r="C324" s="228" t="s">
        <v>515</v>
      </c>
      <c r="D324" s="228" t="s">
        <v>174</v>
      </c>
      <c r="E324" s="229" t="s">
        <v>516</v>
      </c>
      <c r="F324" s="230" t="s">
        <v>517</v>
      </c>
      <c r="G324" s="231" t="s">
        <v>206</v>
      </c>
      <c r="H324" s="232">
        <v>7.4569999999999999</v>
      </c>
      <c r="I324" s="233"/>
      <c r="J324" s="234">
        <f>ROUND(I324*H324,2)</f>
        <v>0</v>
      </c>
      <c r="K324" s="230" t="s">
        <v>178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0.074999999999999997</v>
      </c>
      <c r="T324" s="238">
        <f>S324*H324</f>
        <v>0.55927499999999997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192</v>
      </c>
      <c r="AT324" s="239" t="s">
        <v>174</v>
      </c>
      <c r="AU324" s="239" t="s">
        <v>86</v>
      </c>
      <c r="AY324" s="18" t="s">
        <v>171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192</v>
      </c>
      <c r="BM324" s="239" t="s">
        <v>518</v>
      </c>
    </row>
    <row r="325" s="15" customFormat="1">
      <c r="A325" s="15"/>
      <c r="B325" s="274"/>
      <c r="C325" s="275"/>
      <c r="D325" s="241" t="s">
        <v>294</v>
      </c>
      <c r="E325" s="276" t="s">
        <v>1</v>
      </c>
      <c r="F325" s="277" t="s">
        <v>333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294</v>
      </c>
      <c r="AU325" s="283" t="s">
        <v>86</v>
      </c>
      <c r="AV325" s="15" t="s">
        <v>84</v>
      </c>
      <c r="AW325" s="15" t="s">
        <v>32</v>
      </c>
      <c r="AX325" s="15" t="s">
        <v>77</v>
      </c>
      <c r="AY325" s="283" t="s">
        <v>171</v>
      </c>
    </row>
    <row r="326" s="13" customFormat="1">
      <c r="A326" s="13"/>
      <c r="B326" s="252"/>
      <c r="C326" s="253"/>
      <c r="D326" s="241" t="s">
        <v>294</v>
      </c>
      <c r="E326" s="254" t="s">
        <v>1</v>
      </c>
      <c r="F326" s="255" t="s">
        <v>519</v>
      </c>
      <c r="G326" s="253"/>
      <c r="H326" s="256">
        <v>0.90000000000000002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294</v>
      </c>
      <c r="AU326" s="262" t="s">
        <v>86</v>
      </c>
      <c r="AV326" s="13" t="s">
        <v>86</v>
      </c>
      <c r="AW326" s="13" t="s">
        <v>32</v>
      </c>
      <c r="AX326" s="13" t="s">
        <v>77</v>
      </c>
      <c r="AY326" s="262" t="s">
        <v>171</v>
      </c>
    </row>
    <row r="327" s="13" customFormat="1">
      <c r="A327" s="13"/>
      <c r="B327" s="252"/>
      <c r="C327" s="253"/>
      <c r="D327" s="241" t="s">
        <v>294</v>
      </c>
      <c r="E327" s="254" t="s">
        <v>1</v>
      </c>
      <c r="F327" s="255" t="s">
        <v>520</v>
      </c>
      <c r="G327" s="253"/>
      <c r="H327" s="256">
        <v>0.81000000000000005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294</v>
      </c>
      <c r="AU327" s="262" t="s">
        <v>86</v>
      </c>
      <c r="AV327" s="13" t="s">
        <v>86</v>
      </c>
      <c r="AW327" s="13" t="s">
        <v>32</v>
      </c>
      <c r="AX327" s="13" t="s">
        <v>77</v>
      </c>
      <c r="AY327" s="262" t="s">
        <v>171</v>
      </c>
    </row>
    <row r="328" s="13" customFormat="1">
      <c r="A328" s="13"/>
      <c r="B328" s="252"/>
      <c r="C328" s="253"/>
      <c r="D328" s="241" t="s">
        <v>294</v>
      </c>
      <c r="E328" s="254" t="s">
        <v>1</v>
      </c>
      <c r="F328" s="255" t="s">
        <v>521</v>
      </c>
      <c r="G328" s="253"/>
      <c r="H328" s="256">
        <v>0.90300000000000002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294</v>
      </c>
      <c r="AU328" s="262" t="s">
        <v>86</v>
      </c>
      <c r="AV328" s="13" t="s">
        <v>86</v>
      </c>
      <c r="AW328" s="13" t="s">
        <v>32</v>
      </c>
      <c r="AX328" s="13" t="s">
        <v>77</v>
      </c>
      <c r="AY328" s="262" t="s">
        <v>171</v>
      </c>
    </row>
    <row r="329" s="13" customFormat="1">
      <c r="A329" s="13"/>
      <c r="B329" s="252"/>
      <c r="C329" s="253"/>
      <c r="D329" s="241" t="s">
        <v>294</v>
      </c>
      <c r="E329" s="254" t="s">
        <v>1</v>
      </c>
      <c r="F329" s="255" t="s">
        <v>522</v>
      </c>
      <c r="G329" s="253"/>
      <c r="H329" s="256">
        <v>1.53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294</v>
      </c>
      <c r="AU329" s="262" t="s">
        <v>86</v>
      </c>
      <c r="AV329" s="13" t="s">
        <v>86</v>
      </c>
      <c r="AW329" s="13" t="s">
        <v>32</v>
      </c>
      <c r="AX329" s="13" t="s">
        <v>77</v>
      </c>
      <c r="AY329" s="262" t="s">
        <v>171</v>
      </c>
    </row>
    <row r="330" s="15" customFormat="1">
      <c r="A330" s="15"/>
      <c r="B330" s="274"/>
      <c r="C330" s="275"/>
      <c r="D330" s="241" t="s">
        <v>294</v>
      </c>
      <c r="E330" s="276" t="s">
        <v>1</v>
      </c>
      <c r="F330" s="277" t="s">
        <v>337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294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171</v>
      </c>
    </row>
    <row r="331" s="13" customFormat="1">
      <c r="A331" s="13"/>
      <c r="B331" s="252"/>
      <c r="C331" s="253"/>
      <c r="D331" s="241" t="s">
        <v>294</v>
      </c>
      <c r="E331" s="254" t="s">
        <v>1</v>
      </c>
      <c r="F331" s="255" t="s">
        <v>523</v>
      </c>
      <c r="G331" s="253"/>
      <c r="H331" s="256">
        <v>0.378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294</v>
      </c>
      <c r="AU331" s="262" t="s">
        <v>86</v>
      </c>
      <c r="AV331" s="13" t="s">
        <v>86</v>
      </c>
      <c r="AW331" s="13" t="s">
        <v>32</v>
      </c>
      <c r="AX331" s="13" t="s">
        <v>77</v>
      </c>
      <c r="AY331" s="262" t="s">
        <v>171</v>
      </c>
    </row>
    <row r="332" s="15" customFormat="1">
      <c r="A332" s="15"/>
      <c r="B332" s="274"/>
      <c r="C332" s="275"/>
      <c r="D332" s="241" t="s">
        <v>294</v>
      </c>
      <c r="E332" s="276" t="s">
        <v>1</v>
      </c>
      <c r="F332" s="277" t="s">
        <v>341</v>
      </c>
      <c r="G332" s="275"/>
      <c r="H332" s="276" t="s">
        <v>1</v>
      </c>
      <c r="I332" s="278"/>
      <c r="J332" s="275"/>
      <c r="K332" s="275"/>
      <c r="L332" s="279"/>
      <c r="M332" s="280"/>
      <c r="N332" s="281"/>
      <c r="O332" s="281"/>
      <c r="P332" s="281"/>
      <c r="Q332" s="281"/>
      <c r="R332" s="281"/>
      <c r="S332" s="281"/>
      <c r="T332" s="28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3" t="s">
        <v>294</v>
      </c>
      <c r="AU332" s="283" t="s">
        <v>86</v>
      </c>
      <c r="AV332" s="15" t="s">
        <v>84</v>
      </c>
      <c r="AW332" s="15" t="s">
        <v>32</v>
      </c>
      <c r="AX332" s="15" t="s">
        <v>77</v>
      </c>
      <c r="AY332" s="283" t="s">
        <v>171</v>
      </c>
    </row>
    <row r="333" s="13" customFormat="1">
      <c r="A333" s="13"/>
      <c r="B333" s="252"/>
      <c r="C333" s="253"/>
      <c r="D333" s="241" t="s">
        <v>294</v>
      </c>
      <c r="E333" s="254" t="s">
        <v>1</v>
      </c>
      <c r="F333" s="255" t="s">
        <v>524</v>
      </c>
      <c r="G333" s="253"/>
      <c r="H333" s="256">
        <v>2.9359999999999999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2" t="s">
        <v>294</v>
      </c>
      <c r="AU333" s="262" t="s">
        <v>86</v>
      </c>
      <c r="AV333" s="13" t="s">
        <v>86</v>
      </c>
      <c r="AW333" s="13" t="s">
        <v>32</v>
      </c>
      <c r="AX333" s="13" t="s">
        <v>77</v>
      </c>
      <c r="AY333" s="262" t="s">
        <v>171</v>
      </c>
    </row>
    <row r="334" s="14" customFormat="1">
      <c r="A334" s="14"/>
      <c r="B334" s="263"/>
      <c r="C334" s="264"/>
      <c r="D334" s="241" t="s">
        <v>294</v>
      </c>
      <c r="E334" s="265" t="s">
        <v>1</v>
      </c>
      <c r="F334" s="266" t="s">
        <v>298</v>
      </c>
      <c r="G334" s="264"/>
      <c r="H334" s="267">
        <v>7.4569999999999999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294</v>
      </c>
      <c r="AU334" s="273" t="s">
        <v>86</v>
      </c>
      <c r="AV334" s="14" t="s">
        <v>192</v>
      </c>
      <c r="AW334" s="14" t="s">
        <v>32</v>
      </c>
      <c r="AX334" s="14" t="s">
        <v>84</v>
      </c>
      <c r="AY334" s="273" t="s">
        <v>171</v>
      </c>
    </row>
    <row r="335" s="2" customFormat="1" ht="21.75" customHeight="1">
      <c r="A335" s="39"/>
      <c r="B335" s="40"/>
      <c r="C335" s="228" t="s">
        <v>525</v>
      </c>
      <c r="D335" s="228" t="s">
        <v>174</v>
      </c>
      <c r="E335" s="229" t="s">
        <v>526</v>
      </c>
      <c r="F335" s="230" t="s">
        <v>527</v>
      </c>
      <c r="G335" s="231" t="s">
        <v>206</v>
      </c>
      <c r="H335" s="232">
        <v>120</v>
      </c>
      <c r="I335" s="233"/>
      <c r="J335" s="234">
        <f>ROUND(I335*H335,2)</f>
        <v>0</v>
      </c>
      <c r="K335" s="230" t="s">
        <v>178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0.075999999999999998</v>
      </c>
      <c r="T335" s="238">
        <f>S335*H335</f>
        <v>9.1199999999999992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192</v>
      </c>
      <c r="AT335" s="239" t="s">
        <v>174</v>
      </c>
      <c r="AU335" s="239" t="s">
        <v>86</v>
      </c>
      <c r="AY335" s="18" t="s">
        <v>171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192</v>
      </c>
      <c r="BM335" s="239" t="s">
        <v>528</v>
      </c>
    </row>
    <row r="336" s="15" customFormat="1">
      <c r="A336" s="15"/>
      <c r="B336" s="274"/>
      <c r="C336" s="275"/>
      <c r="D336" s="241" t="s">
        <v>294</v>
      </c>
      <c r="E336" s="276" t="s">
        <v>1</v>
      </c>
      <c r="F336" s="277" t="s">
        <v>333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294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171</v>
      </c>
    </row>
    <row r="337" s="13" customFormat="1">
      <c r="A337" s="13"/>
      <c r="B337" s="252"/>
      <c r="C337" s="253"/>
      <c r="D337" s="241" t="s">
        <v>294</v>
      </c>
      <c r="E337" s="254" t="s">
        <v>1</v>
      </c>
      <c r="F337" s="255" t="s">
        <v>529</v>
      </c>
      <c r="G337" s="253"/>
      <c r="H337" s="256">
        <v>12.800000000000001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294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171</v>
      </c>
    </row>
    <row r="338" s="13" customFormat="1">
      <c r="A338" s="13"/>
      <c r="B338" s="252"/>
      <c r="C338" s="253"/>
      <c r="D338" s="241" t="s">
        <v>294</v>
      </c>
      <c r="E338" s="254" t="s">
        <v>1</v>
      </c>
      <c r="F338" s="255" t="s">
        <v>530</v>
      </c>
      <c r="G338" s="253"/>
      <c r="H338" s="256">
        <v>1.8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294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171</v>
      </c>
    </row>
    <row r="339" s="15" customFormat="1">
      <c r="A339" s="15"/>
      <c r="B339" s="274"/>
      <c r="C339" s="275"/>
      <c r="D339" s="241" t="s">
        <v>294</v>
      </c>
      <c r="E339" s="276" t="s">
        <v>1</v>
      </c>
      <c r="F339" s="277" t="s">
        <v>337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294</v>
      </c>
      <c r="AU339" s="283" t="s">
        <v>86</v>
      </c>
      <c r="AV339" s="15" t="s">
        <v>84</v>
      </c>
      <c r="AW339" s="15" t="s">
        <v>32</v>
      </c>
      <c r="AX339" s="15" t="s">
        <v>77</v>
      </c>
      <c r="AY339" s="283" t="s">
        <v>171</v>
      </c>
    </row>
    <row r="340" s="13" customFormat="1">
      <c r="A340" s="13"/>
      <c r="B340" s="252"/>
      <c r="C340" s="253"/>
      <c r="D340" s="241" t="s">
        <v>294</v>
      </c>
      <c r="E340" s="254" t="s">
        <v>1</v>
      </c>
      <c r="F340" s="255" t="s">
        <v>531</v>
      </c>
      <c r="G340" s="253"/>
      <c r="H340" s="256">
        <v>3.6000000000000001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294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171</v>
      </c>
    </row>
    <row r="341" s="13" customFormat="1">
      <c r="A341" s="13"/>
      <c r="B341" s="252"/>
      <c r="C341" s="253"/>
      <c r="D341" s="241" t="s">
        <v>294</v>
      </c>
      <c r="E341" s="254" t="s">
        <v>1</v>
      </c>
      <c r="F341" s="255" t="s">
        <v>532</v>
      </c>
      <c r="G341" s="253"/>
      <c r="H341" s="256">
        <v>17.600000000000001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294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171</v>
      </c>
    </row>
    <row r="342" s="13" customFormat="1">
      <c r="A342" s="13"/>
      <c r="B342" s="252"/>
      <c r="C342" s="253"/>
      <c r="D342" s="241" t="s">
        <v>294</v>
      </c>
      <c r="E342" s="254" t="s">
        <v>1</v>
      </c>
      <c r="F342" s="255" t="s">
        <v>533</v>
      </c>
      <c r="G342" s="253"/>
      <c r="H342" s="256">
        <v>9.5999999999999996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294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171</v>
      </c>
    </row>
    <row r="343" s="15" customFormat="1">
      <c r="A343" s="15"/>
      <c r="B343" s="274"/>
      <c r="C343" s="275"/>
      <c r="D343" s="241" t="s">
        <v>294</v>
      </c>
      <c r="E343" s="276" t="s">
        <v>1</v>
      </c>
      <c r="F343" s="277" t="s">
        <v>341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294</v>
      </c>
      <c r="AU343" s="283" t="s">
        <v>86</v>
      </c>
      <c r="AV343" s="15" t="s">
        <v>84</v>
      </c>
      <c r="AW343" s="15" t="s">
        <v>32</v>
      </c>
      <c r="AX343" s="15" t="s">
        <v>77</v>
      </c>
      <c r="AY343" s="283" t="s">
        <v>171</v>
      </c>
    </row>
    <row r="344" s="13" customFormat="1">
      <c r="A344" s="13"/>
      <c r="B344" s="252"/>
      <c r="C344" s="253"/>
      <c r="D344" s="241" t="s">
        <v>294</v>
      </c>
      <c r="E344" s="254" t="s">
        <v>1</v>
      </c>
      <c r="F344" s="255" t="s">
        <v>533</v>
      </c>
      <c r="G344" s="253"/>
      <c r="H344" s="256">
        <v>9.5999999999999996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294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171</v>
      </c>
    </row>
    <row r="345" s="13" customFormat="1">
      <c r="A345" s="13"/>
      <c r="B345" s="252"/>
      <c r="C345" s="253"/>
      <c r="D345" s="241" t="s">
        <v>294</v>
      </c>
      <c r="E345" s="254" t="s">
        <v>1</v>
      </c>
      <c r="F345" s="255" t="s">
        <v>534</v>
      </c>
      <c r="G345" s="253"/>
      <c r="H345" s="256">
        <v>14.4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294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171</v>
      </c>
    </row>
    <row r="346" s="13" customFormat="1">
      <c r="A346" s="13"/>
      <c r="B346" s="252"/>
      <c r="C346" s="253"/>
      <c r="D346" s="241" t="s">
        <v>294</v>
      </c>
      <c r="E346" s="254" t="s">
        <v>1</v>
      </c>
      <c r="F346" s="255" t="s">
        <v>530</v>
      </c>
      <c r="G346" s="253"/>
      <c r="H346" s="256">
        <v>1.8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294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171</v>
      </c>
    </row>
    <row r="347" s="15" customFormat="1">
      <c r="A347" s="15"/>
      <c r="B347" s="274"/>
      <c r="C347" s="275"/>
      <c r="D347" s="241" t="s">
        <v>294</v>
      </c>
      <c r="E347" s="276" t="s">
        <v>1</v>
      </c>
      <c r="F347" s="277" t="s">
        <v>345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294</v>
      </c>
      <c r="AU347" s="283" t="s">
        <v>86</v>
      </c>
      <c r="AV347" s="15" t="s">
        <v>84</v>
      </c>
      <c r="AW347" s="15" t="s">
        <v>32</v>
      </c>
      <c r="AX347" s="15" t="s">
        <v>77</v>
      </c>
      <c r="AY347" s="283" t="s">
        <v>171</v>
      </c>
    </row>
    <row r="348" s="13" customFormat="1">
      <c r="A348" s="13"/>
      <c r="B348" s="252"/>
      <c r="C348" s="253"/>
      <c r="D348" s="241" t="s">
        <v>294</v>
      </c>
      <c r="E348" s="254" t="s">
        <v>1</v>
      </c>
      <c r="F348" s="255" t="s">
        <v>535</v>
      </c>
      <c r="G348" s="253"/>
      <c r="H348" s="256">
        <v>12.800000000000001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294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171</v>
      </c>
    </row>
    <row r="349" s="13" customFormat="1">
      <c r="A349" s="13"/>
      <c r="B349" s="252"/>
      <c r="C349" s="253"/>
      <c r="D349" s="241" t="s">
        <v>294</v>
      </c>
      <c r="E349" s="254" t="s">
        <v>1</v>
      </c>
      <c r="F349" s="255" t="s">
        <v>536</v>
      </c>
      <c r="G349" s="253"/>
      <c r="H349" s="256">
        <v>10.800000000000001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294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171</v>
      </c>
    </row>
    <row r="350" s="15" customFormat="1">
      <c r="A350" s="15"/>
      <c r="B350" s="274"/>
      <c r="C350" s="275"/>
      <c r="D350" s="241" t="s">
        <v>294</v>
      </c>
      <c r="E350" s="276" t="s">
        <v>1</v>
      </c>
      <c r="F350" s="277" t="s">
        <v>349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294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171</v>
      </c>
    </row>
    <row r="351" s="13" customFormat="1">
      <c r="A351" s="13"/>
      <c r="B351" s="252"/>
      <c r="C351" s="253"/>
      <c r="D351" s="241" t="s">
        <v>294</v>
      </c>
      <c r="E351" s="254" t="s">
        <v>1</v>
      </c>
      <c r="F351" s="255" t="s">
        <v>534</v>
      </c>
      <c r="G351" s="253"/>
      <c r="H351" s="256">
        <v>14.4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294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171</v>
      </c>
    </row>
    <row r="352" s="13" customFormat="1">
      <c r="A352" s="13"/>
      <c r="B352" s="252"/>
      <c r="C352" s="253"/>
      <c r="D352" s="241" t="s">
        <v>294</v>
      </c>
      <c r="E352" s="254" t="s">
        <v>1</v>
      </c>
      <c r="F352" s="255" t="s">
        <v>536</v>
      </c>
      <c r="G352" s="253"/>
      <c r="H352" s="256">
        <v>10.800000000000001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294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171</v>
      </c>
    </row>
    <row r="353" s="14" customFormat="1">
      <c r="A353" s="14"/>
      <c r="B353" s="263"/>
      <c r="C353" s="264"/>
      <c r="D353" s="241" t="s">
        <v>294</v>
      </c>
      <c r="E353" s="265" t="s">
        <v>1</v>
      </c>
      <c r="F353" s="266" t="s">
        <v>298</v>
      </c>
      <c r="G353" s="264"/>
      <c r="H353" s="267">
        <v>120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294</v>
      </c>
      <c r="AU353" s="273" t="s">
        <v>86</v>
      </c>
      <c r="AV353" s="14" t="s">
        <v>192</v>
      </c>
      <c r="AW353" s="14" t="s">
        <v>32</v>
      </c>
      <c r="AX353" s="14" t="s">
        <v>84</v>
      </c>
      <c r="AY353" s="273" t="s">
        <v>171</v>
      </c>
    </row>
    <row r="354" s="2" customFormat="1" ht="21.75" customHeight="1">
      <c r="A354" s="39"/>
      <c r="B354" s="40"/>
      <c r="C354" s="228" t="s">
        <v>537</v>
      </c>
      <c r="D354" s="228" t="s">
        <v>174</v>
      </c>
      <c r="E354" s="229" t="s">
        <v>538</v>
      </c>
      <c r="F354" s="230" t="s">
        <v>539</v>
      </c>
      <c r="G354" s="231" t="s">
        <v>206</v>
      </c>
      <c r="H354" s="232">
        <v>7.2999999999999998</v>
      </c>
      <c r="I354" s="233"/>
      <c r="J354" s="234">
        <f>ROUND(I354*H354,2)</f>
        <v>0</v>
      </c>
      <c r="K354" s="230" t="s">
        <v>178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0.063</v>
      </c>
      <c r="T354" s="238">
        <f>S354*H354</f>
        <v>0.45989999999999998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192</v>
      </c>
      <c r="AT354" s="239" t="s">
        <v>174</v>
      </c>
      <c r="AU354" s="239" t="s">
        <v>86</v>
      </c>
      <c r="AY354" s="18" t="s">
        <v>171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192</v>
      </c>
      <c r="BM354" s="239" t="s">
        <v>540</v>
      </c>
    </row>
    <row r="355" s="15" customFormat="1">
      <c r="A355" s="15"/>
      <c r="B355" s="274"/>
      <c r="C355" s="275"/>
      <c r="D355" s="241" t="s">
        <v>294</v>
      </c>
      <c r="E355" s="276" t="s">
        <v>1</v>
      </c>
      <c r="F355" s="277" t="s">
        <v>337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294</v>
      </c>
      <c r="AU355" s="283" t="s">
        <v>86</v>
      </c>
      <c r="AV355" s="15" t="s">
        <v>84</v>
      </c>
      <c r="AW355" s="15" t="s">
        <v>32</v>
      </c>
      <c r="AX355" s="15" t="s">
        <v>77</v>
      </c>
      <c r="AY355" s="283" t="s">
        <v>171</v>
      </c>
    </row>
    <row r="356" s="13" customFormat="1">
      <c r="A356" s="13"/>
      <c r="B356" s="252"/>
      <c r="C356" s="253"/>
      <c r="D356" s="241" t="s">
        <v>294</v>
      </c>
      <c r="E356" s="254" t="s">
        <v>1</v>
      </c>
      <c r="F356" s="255" t="s">
        <v>541</v>
      </c>
      <c r="G356" s="253"/>
      <c r="H356" s="256">
        <v>4.4000000000000004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294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171</v>
      </c>
    </row>
    <row r="357" s="13" customFormat="1">
      <c r="A357" s="13"/>
      <c r="B357" s="252"/>
      <c r="C357" s="253"/>
      <c r="D357" s="241" t="s">
        <v>294</v>
      </c>
      <c r="E357" s="254" t="s">
        <v>1</v>
      </c>
      <c r="F357" s="255" t="s">
        <v>542</v>
      </c>
      <c r="G357" s="253"/>
      <c r="H357" s="256">
        <v>2.8999999999999999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294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171</v>
      </c>
    </row>
    <row r="358" s="14" customFormat="1">
      <c r="A358" s="14"/>
      <c r="B358" s="263"/>
      <c r="C358" s="264"/>
      <c r="D358" s="241" t="s">
        <v>294</v>
      </c>
      <c r="E358" s="265" t="s">
        <v>1</v>
      </c>
      <c r="F358" s="266" t="s">
        <v>298</v>
      </c>
      <c r="G358" s="264"/>
      <c r="H358" s="267">
        <v>7.2999999999999998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294</v>
      </c>
      <c r="AU358" s="273" t="s">
        <v>86</v>
      </c>
      <c r="AV358" s="14" t="s">
        <v>192</v>
      </c>
      <c r="AW358" s="14" t="s">
        <v>32</v>
      </c>
      <c r="AX358" s="14" t="s">
        <v>84</v>
      </c>
      <c r="AY358" s="273" t="s">
        <v>171</v>
      </c>
    </row>
    <row r="359" s="2" customFormat="1" ht="16.5" customHeight="1">
      <c r="A359" s="39"/>
      <c r="B359" s="40"/>
      <c r="C359" s="228" t="s">
        <v>543</v>
      </c>
      <c r="D359" s="228" t="s">
        <v>174</v>
      </c>
      <c r="E359" s="229" t="s">
        <v>544</v>
      </c>
      <c r="F359" s="230" t="s">
        <v>545</v>
      </c>
      <c r="G359" s="231" t="s">
        <v>292</v>
      </c>
      <c r="H359" s="232">
        <v>16.643000000000001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1.8</v>
      </c>
      <c r="T359" s="238">
        <f>S359*H359</f>
        <v>29.957400000000003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192</v>
      </c>
      <c r="AT359" s="239" t="s">
        <v>174</v>
      </c>
      <c r="AU359" s="239" t="s">
        <v>86</v>
      </c>
      <c r="AY359" s="18" t="s">
        <v>171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192</v>
      </c>
      <c r="BM359" s="239" t="s">
        <v>546</v>
      </c>
    </row>
    <row r="360" s="15" customFormat="1">
      <c r="A360" s="15"/>
      <c r="B360" s="274"/>
      <c r="C360" s="275"/>
      <c r="D360" s="241" t="s">
        <v>294</v>
      </c>
      <c r="E360" s="276" t="s">
        <v>1</v>
      </c>
      <c r="F360" s="277" t="s">
        <v>333</v>
      </c>
      <c r="G360" s="275"/>
      <c r="H360" s="276" t="s">
        <v>1</v>
      </c>
      <c r="I360" s="278"/>
      <c r="J360" s="275"/>
      <c r="K360" s="275"/>
      <c r="L360" s="279"/>
      <c r="M360" s="280"/>
      <c r="N360" s="281"/>
      <c r="O360" s="281"/>
      <c r="P360" s="281"/>
      <c r="Q360" s="281"/>
      <c r="R360" s="281"/>
      <c r="S360" s="281"/>
      <c r="T360" s="28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3" t="s">
        <v>294</v>
      </c>
      <c r="AU360" s="283" t="s">
        <v>86</v>
      </c>
      <c r="AV360" s="15" t="s">
        <v>84</v>
      </c>
      <c r="AW360" s="15" t="s">
        <v>32</v>
      </c>
      <c r="AX360" s="15" t="s">
        <v>77</v>
      </c>
      <c r="AY360" s="283" t="s">
        <v>171</v>
      </c>
    </row>
    <row r="361" s="13" customFormat="1">
      <c r="A361" s="13"/>
      <c r="B361" s="252"/>
      <c r="C361" s="253"/>
      <c r="D361" s="241" t="s">
        <v>294</v>
      </c>
      <c r="E361" s="254" t="s">
        <v>1</v>
      </c>
      <c r="F361" s="255" t="s">
        <v>328</v>
      </c>
      <c r="G361" s="253"/>
      <c r="H361" s="256">
        <v>0.76500000000000001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2" t="s">
        <v>294</v>
      </c>
      <c r="AU361" s="262" t="s">
        <v>86</v>
      </c>
      <c r="AV361" s="13" t="s">
        <v>86</v>
      </c>
      <c r="AW361" s="13" t="s">
        <v>32</v>
      </c>
      <c r="AX361" s="13" t="s">
        <v>77</v>
      </c>
      <c r="AY361" s="262" t="s">
        <v>171</v>
      </c>
    </row>
    <row r="362" s="15" customFormat="1">
      <c r="A362" s="15"/>
      <c r="B362" s="274"/>
      <c r="C362" s="275"/>
      <c r="D362" s="241" t="s">
        <v>294</v>
      </c>
      <c r="E362" s="276" t="s">
        <v>1</v>
      </c>
      <c r="F362" s="277" t="s">
        <v>337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294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171</v>
      </c>
    </row>
    <row r="363" s="13" customFormat="1">
      <c r="A363" s="13"/>
      <c r="B363" s="252"/>
      <c r="C363" s="253"/>
      <c r="D363" s="241" t="s">
        <v>294</v>
      </c>
      <c r="E363" s="254" t="s">
        <v>1</v>
      </c>
      <c r="F363" s="255" t="s">
        <v>547</v>
      </c>
      <c r="G363" s="253"/>
      <c r="H363" s="256">
        <v>1.3160000000000001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2" t="s">
        <v>294</v>
      </c>
      <c r="AU363" s="262" t="s">
        <v>86</v>
      </c>
      <c r="AV363" s="13" t="s">
        <v>86</v>
      </c>
      <c r="AW363" s="13" t="s">
        <v>32</v>
      </c>
      <c r="AX363" s="13" t="s">
        <v>77</v>
      </c>
      <c r="AY363" s="262" t="s">
        <v>171</v>
      </c>
    </row>
    <row r="364" s="13" customFormat="1">
      <c r="A364" s="13"/>
      <c r="B364" s="252"/>
      <c r="C364" s="253"/>
      <c r="D364" s="241" t="s">
        <v>294</v>
      </c>
      <c r="E364" s="254" t="s">
        <v>1</v>
      </c>
      <c r="F364" s="255" t="s">
        <v>548</v>
      </c>
      <c r="G364" s="253"/>
      <c r="H364" s="256">
        <v>0.39600000000000002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294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171</v>
      </c>
    </row>
    <row r="365" s="13" customFormat="1">
      <c r="A365" s="13"/>
      <c r="B365" s="252"/>
      <c r="C365" s="253"/>
      <c r="D365" s="241" t="s">
        <v>294</v>
      </c>
      <c r="E365" s="254" t="s">
        <v>1</v>
      </c>
      <c r="F365" s="255" t="s">
        <v>549</v>
      </c>
      <c r="G365" s="253"/>
      <c r="H365" s="256">
        <v>0.65500000000000003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294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171</v>
      </c>
    </row>
    <row r="366" s="13" customFormat="1">
      <c r="A366" s="13"/>
      <c r="B366" s="252"/>
      <c r="C366" s="253"/>
      <c r="D366" s="241" t="s">
        <v>294</v>
      </c>
      <c r="E366" s="254" t="s">
        <v>1</v>
      </c>
      <c r="F366" s="255" t="s">
        <v>550</v>
      </c>
      <c r="G366" s="253"/>
      <c r="H366" s="256">
        <v>2.1000000000000001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294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171</v>
      </c>
    </row>
    <row r="367" s="13" customFormat="1">
      <c r="A367" s="13"/>
      <c r="B367" s="252"/>
      <c r="C367" s="253"/>
      <c r="D367" s="241" t="s">
        <v>294</v>
      </c>
      <c r="E367" s="254" t="s">
        <v>1</v>
      </c>
      <c r="F367" s="255" t="s">
        <v>551</v>
      </c>
      <c r="G367" s="253"/>
      <c r="H367" s="256">
        <v>1.0920000000000001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294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171</v>
      </c>
    </row>
    <row r="368" s="13" customFormat="1">
      <c r="A368" s="13"/>
      <c r="B368" s="252"/>
      <c r="C368" s="253"/>
      <c r="D368" s="241" t="s">
        <v>294</v>
      </c>
      <c r="E368" s="254" t="s">
        <v>1</v>
      </c>
      <c r="F368" s="255" t="s">
        <v>552</v>
      </c>
      <c r="G368" s="253"/>
      <c r="H368" s="256">
        <v>0.73499999999999999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2" t="s">
        <v>294</v>
      </c>
      <c r="AU368" s="262" t="s">
        <v>86</v>
      </c>
      <c r="AV368" s="13" t="s">
        <v>86</v>
      </c>
      <c r="AW368" s="13" t="s">
        <v>32</v>
      </c>
      <c r="AX368" s="13" t="s">
        <v>77</v>
      </c>
      <c r="AY368" s="262" t="s">
        <v>171</v>
      </c>
    </row>
    <row r="369" s="15" customFormat="1">
      <c r="A369" s="15"/>
      <c r="B369" s="274"/>
      <c r="C369" s="275"/>
      <c r="D369" s="241" t="s">
        <v>294</v>
      </c>
      <c r="E369" s="276" t="s">
        <v>1</v>
      </c>
      <c r="F369" s="277" t="s">
        <v>341</v>
      </c>
      <c r="G369" s="275"/>
      <c r="H369" s="276" t="s">
        <v>1</v>
      </c>
      <c r="I369" s="278"/>
      <c r="J369" s="275"/>
      <c r="K369" s="275"/>
      <c r="L369" s="279"/>
      <c r="M369" s="280"/>
      <c r="N369" s="281"/>
      <c r="O369" s="281"/>
      <c r="P369" s="281"/>
      <c r="Q369" s="281"/>
      <c r="R369" s="281"/>
      <c r="S369" s="281"/>
      <c r="T369" s="28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3" t="s">
        <v>294</v>
      </c>
      <c r="AU369" s="283" t="s">
        <v>86</v>
      </c>
      <c r="AV369" s="15" t="s">
        <v>84</v>
      </c>
      <c r="AW369" s="15" t="s">
        <v>32</v>
      </c>
      <c r="AX369" s="15" t="s">
        <v>77</v>
      </c>
      <c r="AY369" s="283" t="s">
        <v>171</v>
      </c>
    </row>
    <row r="370" s="13" customFormat="1">
      <c r="A370" s="13"/>
      <c r="B370" s="252"/>
      <c r="C370" s="253"/>
      <c r="D370" s="241" t="s">
        <v>294</v>
      </c>
      <c r="E370" s="254" t="s">
        <v>1</v>
      </c>
      <c r="F370" s="255" t="s">
        <v>553</v>
      </c>
      <c r="G370" s="253"/>
      <c r="H370" s="256">
        <v>0.017999999999999999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2" t="s">
        <v>294</v>
      </c>
      <c r="AU370" s="262" t="s">
        <v>86</v>
      </c>
      <c r="AV370" s="13" t="s">
        <v>86</v>
      </c>
      <c r="AW370" s="13" t="s">
        <v>32</v>
      </c>
      <c r="AX370" s="13" t="s">
        <v>77</v>
      </c>
      <c r="AY370" s="262" t="s">
        <v>171</v>
      </c>
    </row>
    <row r="371" s="13" customFormat="1">
      <c r="A371" s="13"/>
      <c r="B371" s="252"/>
      <c r="C371" s="253"/>
      <c r="D371" s="241" t="s">
        <v>294</v>
      </c>
      <c r="E371" s="254" t="s">
        <v>1</v>
      </c>
      <c r="F371" s="255" t="s">
        <v>554</v>
      </c>
      <c r="G371" s="253"/>
      <c r="H371" s="256">
        <v>0.29799999999999999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294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171</v>
      </c>
    </row>
    <row r="372" s="13" customFormat="1">
      <c r="A372" s="13"/>
      <c r="B372" s="252"/>
      <c r="C372" s="253"/>
      <c r="D372" s="241" t="s">
        <v>294</v>
      </c>
      <c r="E372" s="254" t="s">
        <v>1</v>
      </c>
      <c r="F372" s="255" t="s">
        <v>555</v>
      </c>
      <c r="G372" s="253"/>
      <c r="H372" s="256">
        <v>1.0269999999999999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2" t="s">
        <v>294</v>
      </c>
      <c r="AU372" s="262" t="s">
        <v>86</v>
      </c>
      <c r="AV372" s="13" t="s">
        <v>86</v>
      </c>
      <c r="AW372" s="13" t="s">
        <v>32</v>
      </c>
      <c r="AX372" s="13" t="s">
        <v>77</v>
      </c>
      <c r="AY372" s="262" t="s">
        <v>171</v>
      </c>
    </row>
    <row r="373" s="13" customFormat="1">
      <c r="A373" s="13"/>
      <c r="B373" s="252"/>
      <c r="C373" s="253"/>
      <c r="D373" s="241" t="s">
        <v>294</v>
      </c>
      <c r="E373" s="254" t="s">
        <v>1</v>
      </c>
      <c r="F373" s="255" t="s">
        <v>556</v>
      </c>
      <c r="G373" s="253"/>
      <c r="H373" s="256">
        <v>0.35199999999999998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2" t="s">
        <v>294</v>
      </c>
      <c r="AU373" s="262" t="s">
        <v>86</v>
      </c>
      <c r="AV373" s="13" t="s">
        <v>86</v>
      </c>
      <c r="AW373" s="13" t="s">
        <v>32</v>
      </c>
      <c r="AX373" s="13" t="s">
        <v>77</v>
      </c>
      <c r="AY373" s="262" t="s">
        <v>171</v>
      </c>
    </row>
    <row r="374" s="13" customFormat="1">
      <c r="A374" s="13"/>
      <c r="B374" s="252"/>
      <c r="C374" s="253"/>
      <c r="D374" s="241" t="s">
        <v>294</v>
      </c>
      <c r="E374" s="254" t="s">
        <v>1</v>
      </c>
      <c r="F374" s="255" t="s">
        <v>557</v>
      </c>
      <c r="G374" s="253"/>
      <c r="H374" s="256">
        <v>0.77700000000000002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2" t="s">
        <v>294</v>
      </c>
      <c r="AU374" s="262" t="s">
        <v>86</v>
      </c>
      <c r="AV374" s="13" t="s">
        <v>86</v>
      </c>
      <c r="AW374" s="13" t="s">
        <v>32</v>
      </c>
      <c r="AX374" s="13" t="s">
        <v>77</v>
      </c>
      <c r="AY374" s="262" t="s">
        <v>171</v>
      </c>
    </row>
    <row r="375" s="13" customFormat="1">
      <c r="A375" s="13"/>
      <c r="B375" s="252"/>
      <c r="C375" s="253"/>
      <c r="D375" s="241" t="s">
        <v>294</v>
      </c>
      <c r="E375" s="254" t="s">
        <v>1</v>
      </c>
      <c r="F375" s="255" t="s">
        <v>558</v>
      </c>
      <c r="G375" s="253"/>
      <c r="H375" s="256">
        <v>0.44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294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171</v>
      </c>
    </row>
    <row r="376" s="15" customFormat="1">
      <c r="A376" s="15"/>
      <c r="B376" s="274"/>
      <c r="C376" s="275"/>
      <c r="D376" s="241" t="s">
        <v>294</v>
      </c>
      <c r="E376" s="276" t="s">
        <v>1</v>
      </c>
      <c r="F376" s="277" t="s">
        <v>345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294</v>
      </c>
      <c r="AU376" s="283" t="s">
        <v>86</v>
      </c>
      <c r="AV376" s="15" t="s">
        <v>84</v>
      </c>
      <c r="AW376" s="15" t="s">
        <v>32</v>
      </c>
      <c r="AX376" s="15" t="s">
        <v>77</v>
      </c>
      <c r="AY376" s="283" t="s">
        <v>171</v>
      </c>
    </row>
    <row r="377" s="13" customFormat="1">
      <c r="A377" s="13"/>
      <c r="B377" s="252"/>
      <c r="C377" s="253"/>
      <c r="D377" s="241" t="s">
        <v>294</v>
      </c>
      <c r="E377" s="254" t="s">
        <v>1</v>
      </c>
      <c r="F377" s="255" t="s">
        <v>559</v>
      </c>
      <c r="G377" s="253"/>
      <c r="H377" s="256">
        <v>0.5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294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171</v>
      </c>
    </row>
    <row r="378" s="13" customFormat="1">
      <c r="A378" s="13"/>
      <c r="B378" s="252"/>
      <c r="C378" s="253"/>
      <c r="D378" s="241" t="s">
        <v>294</v>
      </c>
      <c r="E378" s="254" t="s">
        <v>1</v>
      </c>
      <c r="F378" s="255" t="s">
        <v>560</v>
      </c>
      <c r="G378" s="253"/>
      <c r="H378" s="256">
        <v>0.23699999999999999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294</v>
      </c>
      <c r="AU378" s="262" t="s">
        <v>86</v>
      </c>
      <c r="AV378" s="13" t="s">
        <v>86</v>
      </c>
      <c r="AW378" s="13" t="s">
        <v>32</v>
      </c>
      <c r="AX378" s="13" t="s">
        <v>77</v>
      </c>
      <c r="AY378" s="262" t="s">
        <v>171</v>
      </c>
    </row>
    <row r="379" s="13" customFormat="1">
      <c r="A379" s="13"/>
      <c r="B379" s="252"/>
      <c r="C379" s="253"/>
      <c r="D379" s="241" t="s">
        <v>294</v>
      </c>
      <c r="E379" s="254" t="s">
        <v>1</v>
      </c>
      <c r="F379" s="255" t="s">
        <v>561</v>
      </c>
      <c r="G379" s="253"/>
      <c r="H379" s="256">
        <v>0.253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2" t="s">
        <v>294</v>
      </c>
      <c r="AU379" s="262" t="s">
        <v>86</v>
      </c>
      <c r="AV379" s="13" t="s">
        <v>86</v>
      </c>
      <c r="AW379" s="13" t="s">
        <v>32</v>
      </c>
      <c r="AX379" s="13" t="s">
        <v>77</v>
      </c>
      <c r="AY379" s="262" t="s">
        <v>171</v>
      </c>
    </row>
    <row r="380" s="15" customFormat="1">
      <c r="A380" s="15"/>
      <c r="B380" s="274"/>
      <c r="C380" s="275"/>
      <c r="D380" s="241" t="s">
        <v>294</v>
      </c>
      <c r="E380" s="276" t="s">
        <v>1</v>
      </c>
      <c r="F380" s="277" t="s">
        <v>349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294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171</v>
      </c>
    </row>
    <row r="381" s="13" customFormat="1">
      <c r="A381" s="13"/>
      <c r="B381" s="252"/>
      <c r="C381" s="253"/>
      <c r="D381" s="241" t="s">
        <v>294</v>
      </c>
      <c r="E381" s="254" t="s">
        <v>1</v>
      </c>
      <c r="F381" s="255" t="s">
        <v>562</v>
      </c>
      <c r="G381" s="253"/>
      <c r="H381" s="256">
        <v>0.27600000000000002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294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171</v>
      </c>
    </row>
    <row r="382" s="13" customFormat="1">
      <c r="A382" s="13"/>
      <c r="B382" s="252"/>
      <c r="C382" s="253"/>
      <c r="D382" s="241" t="s">
        <v>294</v>
      </c>
      <c r="E382" s="254" t="s">
        <v>1</v>
      </c>
      <c r="F382" s="255" t="s">
        <v>563</v>
      </c>
      <c r="G382" s="253"/>
      <c r="H382" s="256">
        <v>1.385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294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171</v>
      </c>
    </row>
    <row r="383" s="13" customFormat="1">
      <c r="A383" s="13"/>
      <c r="B383" s="252"/>
      <c r="C383" s="253"/>
      <c r="D383" s="241" t="s">
        <v>294</v>
      </c>
      <c r="E383" s="254" t="s">
        <v>1</v>
      </c>
      <c r="F383" s="255" t="s">
        <v>564</v>
      </c>
      <c r="G383" s="253"/>
      <c r="H383" s="256">
        <v>0.56799999999999995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294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171</v>
      </c>
    </row>
    <row r="384" s="13" customFormat="1">
      <c r="A384" s="13"/>
      <c r="B384" s="252"/>
      <c r="C384" s="253"/>
      <c r="D384" s="241" t="s">
        <v>294</v>
      </c>
      <c r="E384" s="254" t="s">
        <v>1</v>
      </c>
      <c r="F384" s="255" t="s">
        <v>565</v>
      </c>
      <c r="G384" s="253"/>
      <c r="H384" s="256">
        <v>0.40600000000000003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294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171</v>
      </c>
    </row>
    <row r="385" s="13" customFormat="1">
      <c r="A385" s="13"/>
      <c r="B385" s="252"/>
      <c r="C385" s="253"/>
      <c r="D385" s="241" t="s">
        <v>294</v>
      </c>
      <c r="E385" s="254" t="s">
        <v>1</v>
      </c>
      <c r="F385" s="255" t="s">
        <v>566</v>
      </c>
      <c r="G385" s="253"/>
      <c r="H385" s="256">
        <v>0.42599999999999999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294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171</v>
      </c>
    </row>
    <row r="386" s="13" customFormat="1">
      <c r="A386" s="13"/>
      <c r="B386" s="252"/>
      <c r="C386" s="253"/>
      <c r="D386" s="241" t="s">
        <v>294</v>
      </c>
      <c r="E386" s="254" t="s">
        <v>1</v>
      </c>
      <c r="F386" s="255" t="s">
        <v>567</v>
      </c>
      <c r="G386" s="253"/>
      <c r="H386" s="256">
        <v>0.752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2" t="s">
        <v>294</v>
      </c>
      <c r="AU386" s="262" t="s">
        <v>86</v>
      </c>
      <c r="AV386" s="13" t="s">
        <v>86</v>
      </c>
      <c r="AW386" s="13" t="s">
        <v>32</v>
      </c>
      <c r="AX386" s="13" t="s">
        <v>77</v>
      </c>
      <c r="AY386" s="262" t="s">
        <v>171</v>
      </c>
    </row>
    <row r="387" s="13" customFormat="1">
      <c r="A387" s="13"/>
      <c r="B387" s="252"/>
      <c r="C387" s="253"/>
      <c r="D387" s="241" t="s">
        <v>294</v>
      </c>
      <c r="E387" s="254" t="s">
        <v>1</v>
      </c>
      <c r="F387" s="255" t="s">
        <v>568</v>
      </c>
      <c r="G387" s="253"/>
      <c r="H387" s="256">
        <v>0.36899999999999999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2" t="s">
        <v>294</v>
      </c>
      <c r="AU387" s="262" t="s">
        <v>86</v>
      </c>
      <c r="AV387" s="13" t="s">
        <v>86</v>
      </c>
      <c r="AW387" s="13" t="s">
        <v>32</v>
      </c>
      <c r="AX387" s="13" t="s">
        <v>77</v>
      </c>
      <c r="AY387" s="262" t="s">
        <v>171</v>
      </c>
    </row>
    <row r="388" s="13" customFormat="1">
      <c r="A388" s="13"/>
      <c r="B388" s="252"/>
      <c r="C388" s="253"/>
      <c r="D388" s="241" t="s">
        <v>294</v>
      </c>
      <c r="E388" s="254" t="s">
        <v>1</v>
      </c>
      <c r="F388" s="255" t="s">
        <v>569</v>
      </c>
      <c r="G388" s="253"/>
      <c r="H388" s="256">
        <v>1.5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2" t="s">
        <v>294</v>
      </c>
      <c r="AU388" s="262" t="s">
        <v>86</v>
      </c>
      <c r="AV388" s="13" t="s">
        <v>86</v>
      </c>
      <c r="AW388" s="13" t="s">
        <v>32</v>
      </c>
      <c r="AX388" s="13" t="s">
        <v>77</v>
      </c>
      <c r="AY388" s="262" t="s">
        <v>171</v>
      </c>
    </row>
    <row r="389" s="14" customFormat="1">
      <c r="A389" s="14"/>
      <c r="B389" s="263"/>
      <c r="C389" s="264"/>
      <c r="D389" s="241" t="s">
        <v>294</v>
      </c>
      <c r="E389" s="265" t="s">
        <v>1</v>
      </c>
      <c r="F389" s="266" t="s">
        <v>298</v>
      </c>
      <c r="G389" s="264"/>
      <c r="H389" s="267">
        <v>16.643000000000001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294</v>
      </c>
      <c r="AU389" s="273" t="s">
        <v>86</v>
      </c>
      <c r="AV389" s="14" t="s">
        <v>192</v>
      </c>
      <c r="AW389" s="14" t="s">
        <v>32</v>
      </c>
      <c r="AX389" s="14" t="s">
        <v>84</v>
      </c>
      <c r="AY389" s="273" t="s">
        <v>171</v>
      </c>
    </row>
    <row r="390" s="2" customFormat="1" ht="24.15" customHeight="1">
      <c r="A390" s="39"/>
      <c r="B390" s="40"/>
      <c r="C390" s="228" t="s">
        <v>570</v>
      </c>
      <c r="D390" s="228" t="s">
        <v>174</v>
      </c>
      <c r="E390" s="229" t="s">
        <v>571</v>
      </c>
      <c r="F390" s="230" t="s">
        <v>572</v>
      </c>
      <c r="G390" s="231" t="s">
        <v>292</v>
      </c>
      <c r="H390" s="232">
        <v>0.44</v>
      </c>
      <c r="I390" s="233"/>
      <c r="J390" s="234">
        <f>ROUND(I390*H390,2)</f>
        <v>0</v>
      </c>
      <c r="K390" s="230" t="s">
        <v>178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1.8</v>
      </c>
      <c r="T390" s="238">
        <f>S390*H390</f>
        <v>0.79200000000000004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192</v>
      </c>
      <c r="AT390" s="239" t="s">
        <v>174</v>
      </c>
      <c r="AU390" s="239" t="s">
        <v>86</v>
      </c>
      <c r="AY390" s="18" t="s">
        <v>171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192</v>
      </c>
      <c r="BM390" s="239" t="s">
        <v>573</v>
      </c>
    </row>
    <row r="391" s="13" customFormat="1">
      <c r="A391" s="13"/>
      <c r="B391" s="252"/>
      <c r="C391" s="253"/>
      <c r="D391" s="241" t="s">
        <v>294</v>
      </c>
      <c r="E391" s="254" t="s">
        <v>1</v>
      </c>
      <c r="F391" s="255" t="s">
        <v>574</v>
      </c>
      <c r="G391" s="253"/>
      <c r="H391" s="256">
        <v>0.44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294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171</v>
      </c>
    </row>
    <row r="392" s="2" customFormat="1" ht="37.8" customHeight="1">
      <c r="A392" s="39"/>
      <c r="B392" s="40"/>
      <c r="C392" s="228" t="s">
        <v>575</v>
      </c>
      <c r="D392" s="228" t="s">
        <v>174</v>
      </c>
      <c r="E392" s="229" t="s">
        <v>576</v>
      </c>
      <c r="F392" s="230" t="s">
        <v>577</v>
      </c>
      <c r="G392" s="231" t="s">
        <v>206</v>
      </c>
      <c r="H392" s="232">
        <v>435.94</v>
      </c>
      <c r="I392" s="233"/>
      <c r="J392" s="234">
        <f>ROUND(I392*H392,2)</f>
        <v>0</v>
      </c>
      <c r="K392" s="230" t="s">
        <v>178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0.050000000000000003</v>
      </c>
      <c r="T392" s="238">
        <f>S392*H392</f>
        <v>21.797000000000001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192</v>
      </c>
      <c r="AT392" s="239" t="s">
        <v>174</v>
      </c>
      <c r="AU392" s="239" t="s">
        <v>86</v>
      </c>
      <c r="AY392" s="18" t="s">
        <v>171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192</v>
      </c>
      <c r="BM392" s="239" t="s">
        <v>578</v>
      </c>
    </row>
    <row r="393" s="15" customFormat="1">
      <c r="A393" s="15"/>
      <c r="B393" s="274"/>
      <c r="C393" s="275"/>
      <c r="D393" s="241" t="s">
        <v>294</v>
      </c>
      <c r="E393" s="276" t="s">
        <v>1</v>
      </c>
      <c r="F393" s="277" t="s">
        <v>333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294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171</v>
      </c>
    </row>
    <row r="394" s="13" customFormat="1">
      <c r="A394" s="13"/>
      <c r="B394" s="252"/>
      <c r="C394" s="253"/>
      <c r="D394" s="241" t="s">
        <v>294</v>
      </c>
      <c r="E394" s="254" t="s">
        <v>1</v>
      </c>
      <c r="F394" s="255" t="s">
        <v>579</v>
      </c>
      <c r="G394" s="253"/>
      <c r="H394" s="256">
        <v>147.24000000000001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2" t="s">
        <v>294</v>
      </c>
      <c r="AU394" s="262" t="s">
        <v>86</v>
      </c>
      <c r="AV394" s="13" t="s">
        <v>86</v>
      </c>
      <c r="AW394" s="13" t="s">
        <v>32</v>
      </c>
      <c r="AX394" s="13" t="s">
        <v>77</v>
      </c>
      <c r="AY394" s="262" t="s">
        <v>171</v>
      </c>
    </row>
    <row r="395" s="13" customFormat="1">
      <c r="A395" s="13"/>
      <c r="B395" s="252"/>
      <c r="C395" s="253"/>
      <c r="D395" s="241" t="s">
        <v>294</v>
      </c>
      <c r="E395" s="254" t="s">
        <v>1</v>
      </c>
      <c r="F395" s="255" t="s">
        <v>580</v>
      </c>
      <c r="G395" s="253"/>
      <c r="H395" s="256">
        <v>25.100000000000001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294</v>
      </c>
      <c r="AU395" s="262" t="s">
        <v>86</v>
      </c>
      <c r="AV395" s="13" t="s">
        <v>86</v>
      </c>
      <c r="AW395" s="13" t="s">
        <v>32</v>
      </c>
      <c r="AX395" s="13" t="s">
        <v>77</v>
      </c>
      <c r="AY395" s="262" t="s">
        <v>171</v>
      </c>
    </row>
    <row r="396" s="15" customFormat="1">
      <c r="A396" s="15"/>
      <c r="B396" s="274"/>
      <c r="C396" s="275"/>
      <c r="D396" s="241" t="s">
        <v>294</v>
      </c>
      <c r="E396" s="276" t="s">
        <v>1</v>
      </c>
      <c r="F396" s="277" t="s">
        <v>337</v>
      </c>
      <c r="G396" s="275"/>
      <c r="H396" s="276" t="s">
        <v>1</v>
      </c>
      <c r="I396" s="278"/>
      <c r="J396" s="275"/>
      <c r="K396" s="275"/>
      <c r="L396" s="279"/>
      <c r="M396" s="280"/>
      <c r="N396" s="281"/>
      <c r="O396" s="281"/>
      <c r="P396" s="281"/>
      <c r="Q396" s="281"/>
      <c r="R396" s="281"/>
      <c r="S396" s="281"/>
      <c r="T396" s="28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3" t="s">
        <v>294</v>
      </c>
      <c r="AU396" s="283" t="s">
        <v>86</v>
      </c>
      <c r="AV396" s="15" t="s">
        <v>84</v>
      </c>
      <c r="AW396" s="15" t="s">
        <v>32</v>
      </c>
      <c r="AX396" s="15" t="s">
        <v>77</v>
      </c>
      <c r="AY396" s="283" t="s">
        <v>171</v>
      </c>
    </row>
    <row r="397" s="13" customFormat="1">
      <c r="A397" s="13"/>
      <c r="B397" s="252"/>
      <c r="C397" s="253"/>
      <c r="D397" s="241" t="s">
        <v>294</v>
      </c>
      <c r="E397" s="254" t="s">
        <v>1</v>
      </c>
      <c r="F397" s="255" t="s">
        <v>581</v>
      </c>
      <c r="G397" s="253"/>
      <c r="H397" s="256">
        <v>15.369999999999999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294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171</v>
      </c>
    </row>
    <row r="398" s="15" customFormat="1">
      <c r="A398" s="15"/>
      <c r="B398" s="274"/>
      <c r="C398" s="275"/>
      <c r="D398" s="241" t="s">
        <v>294</v>
      </c>
      <c r="E398" s="276" t="s">
        <v>1</v>
      </c>
      <c r="F398" s="277" t="s">
        <v>341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294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171</v>
      </c>
    </row>
    <row r="399" s="13" customFormat="1">
      <c r="A399" s="13"/>
      <c r="B399" s="252"/>
      <c r="C399" s="253"/>
      <c r="D399" s="241" t="s">
        <v>294</v>
      </c>
      <c r="E399" s="254" t="s">
        <v>1</v>
      </c>
      <c r="F399" s="255" t="s">
        <v>582</v>
      </c>
      <c r="G399" s="253"/>
      <c r="H399" s="256">
        <v>15.949999999999999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294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171</v>
      </c>
    </row>
    <row r="400" s="15" customFormat="1">
      <c r="A400" s="15"/>
      <c r="B400" s="274"/>
      <c r="C400" s="275"/>
      <c r="D400" s="241" t="s">
        <v>294</v>
      </c>
      <c r="E400" s="276" t="s">
        <v>1</v>
      </c>
      <c r="F400" s="277" t="s">
        <v>345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294</v>
      </c>
      <c r="AU400" s="283" t="s">
        <v>86</v>
      </c>
      <c r="AV400" s="15" t="s">
        <v>84</v>
      </c>
      <c r="AW400" s="15" t="s">
        <v>32</v>
      </c>
      <c r="AX400" s="15" t="s">
        <v>77</v>
      </c>
      <c r="AY400" s="283" t="s">
        <v>171</v>
      </c>
    </row>
    <row r="401" s="13" customFormat="1">
      <c r="A401" s="13"/>
      <c r="B401" s="252"/>
      <c r="C401" s="253"/>
      <c r="D401" s="241" t="s">
        <v>294</v>
      </c>
      <c r="E401" s="254" t="s">
        <v>1</v>
      </c>
      <c r="F401" s="255" t="s">
        <v>583</v>
      </c>
      <c r="G401" s="253"/>
      <c r="H401" s="256">
        <v>16.239999999999998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294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171</v>
      </c>
    </row>
    <row r="402" s="15" customFormat="1">
      <c r="A402" s="15"/>
      <c r="B402" s="274"/>
      <c r="C402" s="275"/>
      <c r="D402" s="241" t="s">
        <v>294</v>
      </c>
      <c r="E402" s="276" t="s">
        <v>1</v>
      </c>
      <c r="F402" s="277" t="s">
        <v>349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3" t="s">
        <v>294</v>
      </c>
      <c r="AU402" s="283" t="s">
        <v>86</v>
      </c>
      <c r="AV402" s="15" t="s">
        <v>84</v>
      </c>
      <c r="AW402" s="15" t="s">
        <v>32</v>
      </c>
      <c r="AX402" s="15" t="s">
        <v>77</v>
      </c>
      <c r="AY402" s="283" t="s">
        <v>171</v>
      </c>
    </row>
    <row r="403" s="13" customFormat="1">
      <c r="A403" s="13"/>
      <c r="B403" s="252"/>
      <c r="C403" s="253"/>
      <c r="D403" s="241" t="s">
        <v>294</v>
      </c>
      <c r="E403" s="254" t="s">
        <v>1</v>
      </c>
      <c r="F403" s="255" t="s">
        <v>584</v>
      </c>
      <c r="G403" s="253"/>
      <c r="H403" s="256">
        <v>31.620000000000001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294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171</v>
      </c>
    </row>
    <row r="404" s="13" customFormat="1">
      <c r="A404" s="13"/>
      <c r="B404" s="252"/>
      <c r="C404" s="253"/>
      <c r="D404" s="241" t="s">
        <v>294</v>
      </c>
      <c r="E404" s="254" t="s">
        <v>1</v>
      </c>
      <c r="F404" s="255" t="s">
        <v>585</v>
      </c>
      <c r="G404" s="253"/>
      <c r="H404" s="256">
        <v>68.900000000000006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294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171</v>
      </c>
    </row>
    <row r="405" s="13" customFormat="1">
      <c r="A405" s="13"/>
      <c r="B405" s="252"/>
      <c r="C405" s="253"/>
      <c r="D405" s="241" t="s">
        <v>294</v>
      </c>
      <c r="E405" s="254" t="s">
        <v>1</v>
      </c>
      <c r="F405" s="255" t="s">
        <v>586</v>
      </c>
      <c r="G405" s="253"/>
      <c r="H405" s="256">
        <v>13.44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294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171</v>
      </c>
    </row>
    <row r="406" s="13" customFormat="1">
      <c r="A406" s="13"/>
      <c r="B406" s="252"/>
      <c r="C406" s="253"/>
      <c r="D406" s="241" t="s">
        <v>294</v>
      </c>
      <c r="E406" s="254" t="s">
        <v>1</v>
      </c>
      <c r="F406" s="255" t="s">
        <v>587</v>
      </c>
      <c r="G406" s="253"/>
      <c r="H406" s="256">
        <v>47.420000000000002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294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171</v>
      </c>
    </row>
    <row r="407" s="13" customFormat="1">
      <c r="A407" s="13"/>
      <c r="B407" s="252"/>
      <c r="C407" s="253"/>
      <c r="D407" s="241" t="s">
        <v>294</v>
      </c>
      <c r="E407" s="254" t="s">
        <v>1</v>
      </c>
      <c r="F407" s="255" t="s">
        <v>588</v>
      </c>
      <c r="G407" s="253"/>
      <c r="H407" s="256">
        <v>15.66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294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171</v>
      </c>
    </row>
    <row r="408" s="13" customFormat="1">
      <c r="A408" s="13"/>
      <c r="B408" s="252"/>
      <c r="C408" s="253"/>
      <c r="D408" s="241" t="s">
        <v>294</v>
      </c>
      <c r="E408" s="254" t="s">
        <v>1</v>
      </c>
      <c r="F408" s="255" t="s">
        <v>589</v>
      </c>
      <c r="G408" s="253"/>
      <c r="H408" s="256">
        <v>39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294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171</v>
      </c>
    </row>
    <row r="409" s="14" customFormat="1">
      <c r="A409" s="14"/>
      <c r="B409" s="263"/>
      <c r="C409" s="264"/>
      <c r="D409" s="241" t="s">
        <v>294</v>
      </c>
      <c r="E409" s="265" t="s">
        <v>1</v>
      </c>
      <c r="F409" s="266" t="s">
        <v>298</v>
      </c>
      <c r="G409" s="264"/>
      <c r="H409" s="267">
        <v>435.94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294</v>
      </c>
      <c r="AU409" s="273" t="s">
        <v>86</v>
      </c>
      <c r="AV409" s="14" t="s">
        <v>192</v>
      </c>
      <c r="AW409" s="14" t="s">
        <v>32</v>
      </c>
      <c r="AX409" s="14" t="s">
        <v>84</v>
      </c>
      <c r="AY409" s="273" t="s">
        <v>171</v>
      </c>
    </row>
    <row r="410" s="2" customFormat="1" ht="37.8" customHeight="1">
      <c r="A410" s="39"/>
      <c r="B410" s="40"/>
      <c r="C410" s="228" t="s">
        <v>355</v>
      </c>
      <c r="D410" s="228" t="s">
        <v>174</v>
      </c>
      <c r="E410" s="229" t="s">
        <v>590</v>
      </c>
      <c r="F410" s="230" t="s">
        <v>591</v>
      </c>
      <c r="G410" s="231" t="s">
        <v>206</v>
      </c>
      <c r="H410" s="232">
        <v>2025.538</v>
      </c>
      <c r="I410" s="233"/>
      <c r="J410" s="234">
        <f>ROUND(I410*H410,2)</f>
        <v>0</v>
      </c>
      <c r="K410" s="230" t="s">
        <v>178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0.045999999999999999</v>
      </c>
      <c r="T410" s="238">
        <f>S410*H410</f>
        <v>93.174747999999994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192</v>
      </c>
      <c r="AT410" s="239" t="s">
        <v>174</v>
      </c>
      <c r="AU410" s="239" t="s">
        <v>86</v>
      </c>
      <c r="AY410" s="18" t="s">
        <v>171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192</v>
      </c>
      <c r="BM410" s="239" t="s">
        <v>592</v>
      </c>
    </row>
    <row r="411" s="15" customFormat="1">
      <c r="A411" s="15"/>
      <c r="B411" s="274"/>
      <c r="C411" s="275"/>
      <c r="D411" s="241" t="s">
        <v>294</v>
      </c>
      <c r="E411" s="276" t="s">
        <v>1</v>
      </c>
      <c r="F411" s="277" t="s">
        <v>333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294</v>
      </c>
      <c r="AU411" s="283" t="s">
        <v>86</v>
      </c>
      <c r="AV411" s="15" t="s">
        <v>84</v>
      </c>
      <c r="AW411" s="15" t="s">
        <v>32</v>
      </c>
      <c r="AX411" s="15" t="s">
        <v>77</v>
      </c>
      <c r="AY411" s="283" t="s">
        <v>171</v>
      </c>
    </row>
    <row r="412" s="13" customFormat="1">
      <c r="A412" s="13"/>
      <c r="B412" s="252"/>
      <c r="C412" s="253"/>
      <c r="D412" s="241" t="s">
        <v>294</v>
      </c>
      <c r="E412" s="254" t="s">
        <v>1</v>
      </c>
      <c r="F412" s="255" t="s">
        <v>593</v>
      </c>
      <c r="G412" s="253"/>
      <c r="H412" s="256">
        <v>49.914000000000001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294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171</v>
      </c>
    </row>
    <row r="413" s="13" customFormat="1">
      <c r="A413" s="13"/>
      <c r="B413" s="252"/>
      <c r="C413" s="253"/>
      <c r="D413" s="241" t="s">
        <v>294</v>
      </c>
      <c r="E413" s="254" t="s">
        <v>1</v>
      </c>
      <c r="F413" s="255" t="s">
        <v>594</v>
      </c>
      <c r="G413" s="253"/>
      <c r="H413" s="256">
        <v>29.140000000000001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294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171</v>
      </c>
    </row>
    <row r="414" s="13" customFormat="1">
      <c r="A414" s="13"/>
      <c r="B414" s="252"/>
      <c r="C414" s="253"/>
      <c r="D414" s="241" t="s">
        <v>294</v>
      </c>
      <c r="E414" s="254" t="s">
        <v>1</v>
      </c>
      <c r="F414" s="255" t="s">
        <v>595</v>
      </c>
      <c r="G414" s="253"/>
      <c r="H414" s="256">
        <v>48.409999999999997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294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171</v>
      </c>
    </row>
    <row r="415" s="13" customFormat="1">
      <c r="A415" s="13"/>
      <c r="B415" s="252"/>
      <c r="C415" s="253"/>
      <c r="D415" s="241" t="s">
        <v>294</v>
      </c>
      <c r="E415" s="254" t="s">
        <v>1</v>
      </c>
      <c r="F415" s="255" t="s">
        <v>596</v>
      </c>
      <c r="G415" s="253"/>
      <c r="H415" s="256">
        <v>27.260000000000002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294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171</v>
      </c>
    </row>
    <row r="416" s="13" customFormat="1">
      <c r="A416" s="13"/>
      <c r="B416" s="252"/>
      <c r="C416" s="253"/>
      <c r="D416" s="241" t="s">
        <v>294</v>
      </c>
      <c r="E416" s="254" t="s">
        <v>1</v>
      </c>
      <c r="F416" s="255" t="s">
        <v>597</v>
      </c>
      <c r="G416" s="253"/>
      <c r="H416" s="256">
        <v>44.274000000000001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294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171</v>
      </c>
    </row>
    <row r="417" s="13" customFormat="1">
      <c r="A417" s="13"/>
      <c r="B417" s="252"/>
      <c r="C417" s="253"/>
      <c r="D417" s="241" t="s">
        <v>294</v>
      </c>
      <c r="E417" s="254" t="s">
        <v>1</v>
      </c>
      <c r="F417" s="255" t="s">
        <v>598</v>
      </c>
      <c r="G417" s="253"/>
      <c r="H417" s="256">
        <v>43.240000000000002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294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171</v>
      </c>
    </row>
    <row r="418" s="13" customFormat="1">
      <c r="A418" s="13"/>
      <c r="B418" s="252"/>
      <c r="C418" s="253"/>
      <c r="D418" s="241" t="s">
        <v>294</v>
      </c>
      <c r="E418" s="254" t="s">
        <v>1</v>
      </c>
      <c r="F418" s="255" t="s">
        <v>599</v>
      </c>
      <c r="G418" s="253"/>
      <c r="H418" s="256">
        <v>40.420000000000002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294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171</v>
      </c>
    </row>
    <row r="419" s="13" customFormat="1">
      <c r="A419" s="13"/>
      <c r="B419" s="252"/>
      <c r="C419" s="253"/>
      <c r="D419" s="241" t="s">
        <v>294</v>
      </c>
      <c r="E419" s="254" t="s">
        <v>1</v>
      </c>
      <c r="F419" s="255" t="s">
        <v>600</v>
      </c>
      <c r="G419" s="253"/>
      <c r="H419" s="256">
        <v>40.890000000000001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2" t="s">
        <v>294</v>
      </c>
      <c r="AU419" s="262" t="s">
        <v>86</v>
      </c>
      <c r="AV419" s="13" t="s">
        <v>86</v>
      </c>
      <c r="AW419" s="13" t="s">
        <v>32</v>
      </c>
      <c r="AX419" s="13" t="s">
        <v>77</v>
      </c>
      <c r="AY419" s="262" t="s">
        <v>171</v>
      </c>
    </row>
    <row r="420" s="13" customFormat="1">
      <c r="A420" s="13"/>
      <c r="B420" s="252"/>
      <c r="C420" s="253"/>
      <c r="D420" s="241" t="s">
        <v>294</v>
      </c>
      <c r="E420" s="254" t="s">
        <v>1</v>
      </c>
      <c r="F420" s="255" t="s">
        <v>601</v>
      </c>
      <c r="G420" s="253"/>
      <c r="H420" s="256">
        <v>36.189999999999998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2" t="s">
        <v>294</v>
      </c>
      <c r="AU420" s="262" t="s">
        <v>86</v>
      </c>
      <c r="AV420" s="13" t="s">
        <v>86</v>
      </c>
      <c r="AW420" s="13" t="s">
        <v>32</v>
      </c>
      <c r="AX420" s="13" t="s">
        <v>77</v>
      </c>
      <c r="AY420" s="262" t="s">
        <v>171</v>
      </c>
    </row>
    <row r="421" s="15" customFormat="1">
      <c r="A421" s="15"/>
      <c r="B421" s="274"/>
      <c r="C421" s="275"/>
      <c r="D421" s="241" t="s">
        <v>294</v>
      </c>
      <c r="E421" s="276" t="s">
        <v>1</v>
      </c>
      <c r="F421" s="277" t="s">
        <v>337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294</v>
      </c>
      <c r="AU421" s="283" t="s">
        <v>86</v>
      </c>
      <c r="AV421" s="15" t="s">
        <v>84</v>
      </c>
      <c r="AW421" s="15" t="s">
        <v>32</v>
      </c>
      <c r="AX421" s="15" t="s">
        <v>77</v>
      </c>
      <c r="AY421" s="283" t="s">
        <v>171</v>
      </c>
    </row>
    <row r="422" s="13" customFormat="1">
      <c r="A422" s="13"/>
      <c r="B422" s="252"/>
      <c r="C422" s="253"/>
      <c r="D422" s="241" t="s">
        <v>294</v>
      </c>
      <c r="E422" s="254" t="s">
        <v>1</v>
      </c>
      <c r="F422" s="255" t="s">
        <v>602</v>
      </c>
      <c r="G422" s="253"/>
      <c r="H422" s="256">
        <v>39.960000000000001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294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171</v>
      </c>
    </row>
    <row r="423" s="13" customFormat="1">
      <c r="A423" s="13"/>
      <c r="B423" s="252"/>
      <c r="C423" s="253"/>
      <c r="D423" s="241" t="s">
        <v>294</v>
      </c>
      <c r="E423" s="254" t="s">
        <v>1</v>
      </c>
      <c r="F423" s="255" t="s">
        <v>603</v>
      </c>
      <c r="G423" s="253"/>
      <c r="H423" s="256">
        <v>111.78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294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171</v>
      </c>
    </row>
    <row r="424" s="13" customFormat="1">
      <c r="A424" s="13"/>
      <c r="B424" s="252"/>
      <c r="C424" s="253"/>
      <c r="D424" s="241" t="s">
        <v>294</v>
      </c>
      <c r="E424" s="254" t="s">
        <v>1</v>
      </c>
      <c r="F424" s="255" t="s">
        <v>604</v>
      </c>
      <c r="G424" s="253"/>
      <c r="H424" s="256">
        <v>22.960000000000001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294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171</v>
      </c>
    </row>
    <row r="425" s="13" customFormat="1">
      <c r="A425" s="13"/>
      <c r="B425" s="252"/>
      <c r="C425" s="253"/>
      <c r="D425" s="241" t="s">
        <v>294</v>
      </c>
      <c r="E425" s="254" t="s">
        <v>1</v>
      </c>
      <c r="F425" s="255" t="s">
        <v>605</v>
      </c>
      <c r="G425" s="253"/>
      <c r="H425" s="256">
        <v>89.760000000000005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294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171</v>
      </c>
    </row>
    <row r="426" s="13" customFormat="1">
      <c r="A426" s="13"/>
      <c r="B426" s="252"/>
      <c r="C426" s="253"/>
      <c r="D426" s="241" t="s">
        <v>294</v>
      </c>
      <c r="E426" s="254" t="s">
        <v>1</v>
      </c>
      <c r="F426" s="255" t="s">
        <v>606</v>
      </c>
      <c r="G426" s="253"/>
      <c r="H426" s="256">
        <v>44.200000000000003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294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171</v>
      </c>
    </row>
    <row r="427" s="13" customFormat="1">
      <c r="A427" s="13"/>
      <c r="B427" s="252"/>
      <c r="C427" s="253"/>
      <c r="D427" s="241" t="s">
        <v>294</v>
      </c>
      <c r="E427" s="254" t="s">
        <v>1</v>
      </c>
      <c r="F427" s="255" t="s">
        <v>607</v>
      </c>
      <c r="G427" s="253"/>
      <c r="H427" s="256">
        <v>142.12000000000001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294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171</v>
      </c>
    </row>
    <row r="428" s="13" customFormat="1">
      <c r="A428" s="13"/>
      <c r="B428" s="252"/>
      <c r="C428" s="253"/>
      <c r="D428" s="241" t="s">
        <v>294</v>
      </c>
      <c r="E428" s="254" t="s">
        <v>1</v>
      </c>
      <c r="F428" s="255" t="s">
        <v>608</v>
      </c>
      <c r="G428" s="253"/>
      <c r="H428" s="256">
        <v>39.479999999999997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294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171</v>
      </c>
    </row>
    <row r="429" s="13" customFormat="1">
      <c r="A429" s="13"/>
      <c r="B429" s="252"/>
      <c r="C429" s="253"/>
      <c r="D429" s="241" t="s">
        <v>294</v>
      </c>
      <c r="E429" s="254" t="s">
        <v>1</v>
      </c>
      <c r="F429" s="255" t="s">
        <v>609</v>
      </c>
      <c r="G429" s="253"/>
      <c r="H429" s="256">
        <v>32.200000000000003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294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171</v>
      </c>
    </row>
    <row r="430" s="15" customFormat="1">
      <c r="A430" s="15"/>
      <c r="B430" s="274"/>
      <c r="C430" s="275"/>
      <c r="D430" s="241" t="s">
        <v>294</v>
      </c>
      <c r="E430" s="276" t="s">
        <v>1</v>
      </c>
      <c r="F430" s="277" t="s">
        <v>341</v>
      </c>
      <c r="G430" s="275"/>
      <c r="H430" s="276" t="s">
        <v>1</v>
      </c>
      <c r="I430" s="278"/>
      <c r="J430" s="275"/>
      <c r="K430" s="275"/>
      <c r="L430" s="279"/>
      <c r="M430" s="280"/>
      <c r="N430" s="281"/>
      <c r="O430" s="281"/>
      <c r="P430" s="281"/>
      <c r="Q430" s="281"/>
      <c r="R430" s="281"/>
      <c r="S430" s="281"/>
      <c r="T430" s="282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3" t="s">
        <v>294</v>
      </c>
      <c r="AU430" s="283" t="s">
        <v>86</v>
      </c>
      <c r="AV430" s="15" t="s">
        <v>84</v>
      </c>
      <c r="AW430" s="15" t="s">
        <v>32</v>
      </c>
      <c r="AX430" s="15" t="s">
        <v>77</v>
      </c>
      <c r="AY430" s="283" t="s">
        <v>171</v>
      </c>
    </row>
    <row r="431" s="13" customFormat="1">
      <c r="A431" s="13"/>
      <c r="B431" s="252"/>
      <c r="C431" s="253"/>
      <c r="D431" s="241" t="s">
        <v>294</v>
      </c>
      <c r="E431" s="254" t="s">
        <v>1</v>
      </c>
      <c r="F431" s="255" t="s">
        <v>610</v>
      </c>
      <c r="G431" s="253"/>
      <c r="H431" s="256">
        <v>18.260000000000002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294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171</v>
      </c>
    </row>
    <row r="432" s="13" customFormat="1">
      <c r="A432" s="13"/>
      <c r="B432" s="252"/>
      <c r="C432" s="253"/>
      <c r="D432" s="241" t="s">
        <v>294</v>
      </c>
      <c r="E432" s="254" t="s">
        <v>1</v>
      </c>
      <c r="F432" s="255" t="s">
        <v>611</v>
      </c>
      <c r="G432" s="253"/>
      <c r="H432" s="256">
        <v>81.219999999999999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294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171</v>
      </c>
    </row>
    <row r="433" s="13" customFormat="1">
      <c r="A433" s="13"/>
      <c r="B433" s="252"/>
      <c r="C433" s="253"/>
      <c r="D433" s="241" t="s">
        <v>294</v>
      </c>
      <c r="E433" s="254" t="s">
        <v>1</v>
      </c>
      <c r="F433" s="255" t="s">
        <v>612</v>
      </c>
      <c r="G433" s="253"/>
      <c r="H433" s="256">
        <v>94.859999999999999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294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171</v>
      </c>
    </row>
    <row r="434" s="13" customFormat="1">
      <c r="A434" s="13"/>
      <c r="B434" s="252"/>
      <c r="C434" s="253"/>
      <c r="D434" s="241" t="s">
        <v>294</v>
      </c>
      <c r="E434" s="254" t="s">
        <v>1</v>
      </c>
      <c r="F434" s="255" t="s">
        <v>613</v>
      </c>
      <c r="G434" s="253"/>
      <c r="H434" s="256">
        <v>132.06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294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171</v>
      </c>
    </row>
    <row r="435" s="13" customFormat="1">
      <c r="A435" s="13"/>
      <c r="B435" s="252"/>
      <c r="C435" s="253"/>
      <c r="D435" s="241" t="s">
        <v>294</v>
      </c>
      <c r="E435" s="254" t="s">
        <v>1</v>
      </c>
      <c r="F435" s="255" t="s">
        <v>614</v>
      </c>
      <c r="G435" s="253"/>
      <c r="H435" s="256">
        <v>81.840000000000003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294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171</v>
      </c>
    </row>
    <row r="436" s="15" customFormat="1">
      <c r="A436" s="15"/>
      <c r="B436" s="274"/>
      <c r="C436" s="275"/>
      <c r="D436" s="241" t="s">
        <v>294</v>
      </c>
      <c r="E436" s="276" t="s">
        <v>1</v>
      </c>
      <c r="F436" s="277" t="s">
        <v>345</v>
      </c>
      <c r="G436" s="275"/>
      <c r="H436" s="276" t="s">
        <v>1</v>
      </c>
      <c r="I436" s="278"/>
      <c r="J436" s="275"/>
      <c r="K436" s="275"/>
      <c r="L436" s="279"/>
      <c r="M436" s="280"/>
      <c r="N436" s="281"/>
      <c r="O436" s="281"/>
      <c r="P436" s="281"/>
      <c r="Q436" s="281"/>
      <c r="R436" s="281"/>
      <c r="S436" s="281"/>
      <c r="T436" s="28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3" t="s">
        <v>294</v>
      </c>
      <c r="AU436" s="283" t="s">
        <v>86</v>
      </c>
      <c r="AV436" s="15" t="s">
        <v>84</v>
      </c>
      <c r="AW436" s="15" t="s">
        <v>32</v>
      </c>
      <c r="AX436" s="15" t="s">
        <v>77</v>
      </c>
      <c r="AY436" s="283" t="s">
        <v>171</v>
      </c>
    </row>
    <row r="437" s="13" customFormat="1">
      <c r="A437" s="13"/>
      <c r="B437" s="252"/>
      <c r="C437" s="253"/>
      <c r="D437" s="241" t="s">
        <v>294</v>
      </c>
      <c r="E437" s="254" t="s">
        <v>1</v>
      </c>
      <c r="F437" s="255" t="s">
        <v>615</v>
      </c>
      <c r="G437" s="253"/>
      <c r="H437" s="256">
        <v>15.300000000000001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294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171</v>
      </c>
    </row>
    <row r="438" s="13" customFormat="1">
      <c r="A438" s="13"/>
      <c r="B438" s="252"/>
      <c r="C438" s="253"/>
      <c r="D438" s="241" t="s">
        <v>294</v>
      </c>
      <c r="E438" s="254" t="s">
        <v>1</v>
      </c>
      <c r="F438" s="255" t="s">
        <v>616</v>
      </c>
      <c r="G438" s="253"/>
      <c r="H438" s="256">
        <v>75.980000000000004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294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171</v>
      </c>
    </row>
    <row r="439" s="13" customFormat="1">
      <c r="A439" s="13"/>
      <c r="B439" s="252"/>
      <c r="C439" s="253"/>
      <c r="D439" s="241" t="s">
        <v>294</v>
      </c>
      <c r="E439" s="254" t="s">
        <v>1</v>
      </c>
      <c r="F439" s="255" t="s">
        <v>617</v>
      </c>
      <c r="G439" s="253"/>
      <c r="H439" s="256">
        <v>125.28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294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171</v>
      </c>
    </row>
    <row r="440" s="13" customFormat="1">
      <c r="A440" s="13"/>
      <c r="B440" s="252"/>
      <c r="C440" s="253"/>
      <c r="D440" s="241" t="s">
        <v>294</v>
      </c>
      <c r="E440" s="254" t="s">
        <v>1</v>
      </c>
      <c r="F440" s="255" t="s">
        <v>618</v>
      </c>
      <c r="G440" s="253"/>
      <c r="H440" s="256">
        <v>109.62000000000001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294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171</v>
      </c>
    </row>
    <row r="441" s="13" customFormat="1">
      <c r="A441" s="13"/>
      <c r="B441" s="252"/>
      <c r="C441" s="253"/>
      <c r="D441" s="241" t="s">
        <v>294</v>
      </c>
      <c r="E441" s="254" t="s">
        <v>1</v>
      </c>
      <c r="F441" s="255" t="s">
        <v>619</v>
      </c>
      <c r="G441" s="253"/>
      <c r="H441" s="256">
        <v>29.579999999999998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294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171</v>
      </c>
    </row>
    <row r="442" s="15" customFormat="1">
      <c r="A442" s="15"/>
      <c r="B442" s="274"/>
      <c r="C442" s="275"/>
      <c r="D442" s="241" t="s">
        <v>294</v>
      </c>
      <c r="E442" s="276" t="s">
        <v>1</v>
      </c>
      <c r="F442" s="277" t="s">
        <v>349</v>
      </c>
      <c r="G442" s="275"/>
      <c r="H442" s="276" t="s">
        <v>1</v>
      </c>
      <c r="I442" s="278"/>
      <c r="J442" s="275"/>
      <c r="K442" s="275"/>
      <c r="L442" s="279"/>
      <c r="M442" s="280"/>
      <c r="N442" s="281"/>
      <c r="O442" s="281"/>
      <c r="P442" s="281"/>
      <c r="Q442" s="281"/>
      <c r="R442" s="281"/>
      <c r="S442" s="281"/>
      <c r="T442" s="282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3" t="s">
        <v>294</v>
      </c>
      <c r="AU442" s="283" t="s">
        <v>86</v>
      </c>
      <c r="AV442" s="15" t="s">
        <v>84</v>
      </c>
      <c r="AW442" s="15" t="s">
        <v>32</v>
      </c>
      <c r="AX442" s="15" t="s">
        <v>77</v>
      </c>
      <c r="AY442" s="283" t="s">
        <v>171</v>
      </c>
    </row>
    <row r="443" s="13" customFormat="1">
      <c r="A443" s="13"/>
      <c r="B443" s="252"/>
      <c r="C443" s="253"/>
      <c r="D443" s="241" t="s">
        <v>294</v>
      </c>
      <c r="E443" s="254" t="s">
        <v>1</v>
      </c>
      <c r="F443" s="255" t="s">
        <v>620</v>
      </c>
      <c r="G443" s="253"/>
      <c r="H443" s="256">
        <v>11.619999999999999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294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171</v>
      </c>
    </row>
    <row r="444" s="13" customFormat="1">
      <c r="A444" s="13"/>
      <c r="B444" s="252"/>
      <c r="C444" s="253"/>
      <c r="D444" s="241" t="s">
        <v>294</v>
      </c>
      <c r="E444" s="254" t="s">
        <v>1</v>
      </c>
      <c r="F444" s="255" t="s">
        <v>621</v>
      </c>
      <c r="G444" s="253"/>
      <c r="H444" s="256">
        <v>76.560000000000002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294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171</v>
      </c>
    </row>
    <row r="445" s="13" customFormat="1">
      <c r="A445" s="13"/>
      <c r="B445" s="252"/>
      <c r="C445" s="253"/>
      <c r="D445" s="241" t="s">
        <v>294</v>
      </c>
      <c r="E445" s="254" t="s">
        <v>1</v>
      </c>
      <c r="F445" s="255" t="s">
        <v>622</v>
      </c>
      <c r="G445" s="253"/>
      <c r="H445" s="256">
        <v>109.04000000000001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2" t="s">
        <v>294</v>
      </c>
      <c r="AU445" s="262" t="s">
        <v>86</v>
      </c>
      <c r="AV445" s="13" t="s">
        <v>86</v>
      </c>
      <c r="AW445" s="13" t="s">
        <v>32</v>
      </c>
      <c r="AX445" s="13" t="s">
        <v>77</v>
      </c>
      <c r="AY445" s="262" t="s">
        <v>171</v>
      </c>
    </row>
    <row r="446" s="13" customFormat="1">
      <c r="A446" s="13"/>
      <c r="B446" s="252"/>
      <c r="C446" s="253"/>
      <c r="D446" s="241" t="s">
        <v>294</v>
      </c>
      <c r="E446" s="254" t="s">
        <v>1</v>
      </c>
      <c r="F446" s="255" t="s">
        <v>619</v>
      </c>
      <c r="G446" s="253"/>
      <c r="H446" s="256">
        <v>29.579999999999998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2" t="s">
        <v>294</v>
      </c>
      <c r="AU446" s="262" t="s">
        <v>86</v>
      </c>
      <c r="AV446" s="13" t="s">
        <v>86</v>
      </c>
      <c r="AW446" s="13" t="s">
        <v>32</v>
      </c>
      <c r="AX446" s="13" t="s">
        <v>77</v>
      </c>
      <c r="AY446" s="262" t="s">
        <v>171</v>
      </c>
    </row>
    <row r="447" s="13" customFormat="1">
      <c r="A447" s="13"/>
      <c r="B447" s="252"/>
      <c r="C447" s="253"/>
      <c r="D447" s="241" t="s">
        <v>294</v>
      </c>
      <c r="E447" s="254" t="s">
        <v>1</v>
      </c>
      <c r="F447" s="255" t="s">
        <v>623</v>
      </c>
      <c r="G447" s="253"/>
      <c r="H447" s="256">
        <v>106.14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2" t="s">
        <v>294</v>
      </c>
      <c r="AU447" s="262" t="s">
        <v>86</v>
      </c>
      <c r="AV447" s="13" t="s">
        <v>86</v>
      </c>
      <c r="AW447" s="13" t="s">
        <v>32</v>
      </c>
      <c r="AX447" s="13" t="s">
        <v>77</v>
      </c>
      <c r="AY447" s="262" t="s">
        <v>171</v>
      </c>
    </row>
    <row r="448" s="13" customFormat="1">
      <c r="A448" s="13"/>
      <c r="B448" s="252"/>
      <c r="C448" s="253"/>
      <c r="D448" s="241" t="s">
        <v>294</v>
      </c>
      <c r="E448" s="254" t="s">
        <v>1</v>
      </c>
      <c r="F448" s="255" t="s">
        <v>624</v>
      </c>
      <c r="G448" s="253"/>
      <c r="H448" s="256">
        <v>46.399999999999999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294</v>
      </c>
      <c r="AU448" s="262" t="s">
        <v>86</v>
      </c>
      <c r="AV448" s="13" t="s">
        <v>86</v>
      </c>
      <c r="AW448" s="13" t="s">
        <v>32</v>
      </c>
      <c r="AX448" s="13" t="s">
        <v>77</v>
      </c>
      <c r="AY448" s="262" t="s">
        <v>171</v>
      </c>
    </row>
    <row r="449" s="14" customFormat="1">
      <c r="A449" s="14"/>
      <c r="B449" s="263"/>
      <c r="C449" s="264"/>
      <c r="D449" s="241" t="s">
        <v>294</v>
      </c>
      <c r="E449" s="265" t="s">
        <v>1</v>
      </c>
      <c r="F449" s="266" t="s">
        <v>298</v>
      </c>
      <c r="G449" s="264"/>
      <c r="H449" s="267">
        <v>2025.538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294</v>
      </c>
      <c r="AU449" s="273" t="s">
        <v>86</v>
      </c>
      <c r="AV449" s="14" t="s">
        <v>192</v>
      </c>
      <c r="AW449" s="14" t="s">
        <v>32</v>
      </c>
      <c r="AX449" s="14" t="s">
        <v>84</v>
      </c>
      <c r="AY449" s="273" t="s">
        <v>171</v>
      </c>
    </row>
    <row r="450" s="2" customFormat="1" ht="24.15" customHeight="1">
      <c r="A450" s="39"/>
      <c r="B450" s="40"/>
      <c r="C450" s="228" t="s">
        <v>625</v>
      </c>
      <c r="D450" s="228" t="s">
        <v>174</v>
      </c>
      <c r="E450" s="229" t="s">
        <v>626</v>
      </c>
      <c r="F450" s="230" t="s">
        <v>627</v>
      </c>
      <c r="G450" s="231" t="s">
        <v>206</v>
      </c>
      <c r="H450" s="232">
        <v>194.483</v>
      </c>
      <c r="I450" s="233"/>
      <c r="J450" s="234">
        <f>ROUND(I450*H450,2)</f>
        <v>0</v>
      </c>
      <c r="K450" s="230" t="s">
        <v>178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0.068000000000000005</v>
      </c>
      <c r="T450" s="238">
        <f>S450*H450</f>
        <v>13.224844000000001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192</v>
      </c>
      <c r="AT450" s="239" t="s">
        <v>174</v>
      </c>
      <c r="AU450" s="239" t="s">
        <v>86</v>
      </c>
      <c r="AY450" s="18" t="s">
        <v>171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192</v>
      </c>
      <c r="BM450" s="239" t="s">
        <v>628</v>
      </c>
    </row>
    <row r="451" s="15" customFormat="1">
      <c r="A451" s="15"/>
      <c r="B451" s="274"/>
      <c r="C451" s="275"/>
      <c r="D451" s="241" t="s">
        <v>294</v>
      </c>
      <c r="E451" s="276" t="s">
        <v>1</v>
      </c>
      <c r="F451" s="277" t="s">
        <v>337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294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171</v>
      </c>
    </row>
    <row r="452" s="13" customFormat="1">
      <c r="A452" s="13"/>
      <c r="B452" s="252"/>
      <c r="C452" s="253"/>
      <c r="D452" s="241" t="s">
        <v>294</v>
      </c>
      <c r="E452" s="254" t="s">
        <v>1</v>
      </c>
      <c r="F452" s="255" t="s">
        <v>629</v>
      </c>
      <c r="G452" s="253"/>
      <c r="H452" s="256">
        <v>32.399999999999999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294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171</v>
      </c>
    </row>
    <row r="453" s="13" customFormat="1">
      <c r="A453" s="13"/>
      <c r="B453" s="252"/>
      <c r="C453" s="253"/>
      <c r="D453" s="241" t="s">
        <v>294</v>
      </c>
      <c r="E453" s="254" t="s">
        <v>1</v>
      </c>
      <c r="F453" s="255" t="s">
        <v>630</v>
      </c>
      <c r="G453" s="253"/>
      <c r="H453" s="256">
        <v>22.82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294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171</v>
      </c>
    </row>
    <row r="454" s="13" customFormat="1">
      <c r="A454" s="13"/>
      <c r="B454" s="252"/>
      <c r="C454" s="253"/>
      <c r="D454" s="241" t="s">
        <v>294</v>
      </c>
      <c r="E454" s="254" t="s">
        <v>1</v>
      </c>
      <c r="F454" s="255" t="s">
        <v>631</v>
      </c>
      <c r="G454" s="253"/>
      <c r="H454" s="256">
        <v>13.6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294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171</v>
      </c>
    </row>
    <row r="455" s="13" customFormat="1">
      <c r="A455" s="13"/>
      <c r="B455" s="252"/>
      <c r="C455" s="253"/>
      <c r="D455" s="241" t="s">
        <v>294</v>
      </c>
      <c r="E455" s="254" t="s">
        <v>1</v>
      </c>
      <c r="F455" s="255" t="s">
        <v>632</v>
      </c>
      <c r="G455" s="253"/>
      <c r="H455" s="256">
        <v>15.6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294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171</v>
      </c>
    </row>
    <row r="456" s="13" customFormat="1">
      <c r="A456" s="13"/>
      <c r="B456" s="252"/>
      <c r="C456" s="253"/>
      <c r="D456" s="241" t="s">
        <v>294</v>
      </c>
      <c r="E456" s="254" t="s">
        <v>1</v>
      </c>
      <c r="F456" s="255" t="s">
        <v>633</v>
      </c>
      <c r="G456" s="253"/>
      <c r="H456" s="256">
        <v>3.2000000000000002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294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171</v>
      </c>
    </row>
    <row r="457" s="13" customFormat="1">
      <c r="A457" s="13"/>
      <c r="B457" s="252"/>
      <c r="C457" s="253"/>
      <c r="D457" s="241" t="s">
        <v>294</v>
      </c>
      <c r="E457" s="254" t="s">
        <v>1</v>
      </c>
      <c r="F457" s="255" t="s">
        <v>634</v>
      </c>
      <c r="G457" s="253"/>
      <c r="H457" s="256">
        <v>27.800000000000001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2" t="s">
        <v>294</v>
      </c>
      <c r="AU457" s="262" t="s">
        <v>86</v>
      </c>
      <c r="AV457" s="13" t="s">
        <v>86</v>
      </c>
      <c r="AW457" s="13" t="s">
        <v>32</v>
      </c>
      <c r="AX457" s="13" t="s">
        <v>77</v>
      </c>
      <c r="AY457" s="262" t="s">
        <v>171</v>
      </c>
    </row>
    <row r="458" s="15" customFormat="1">
      <c r="A458" s="15"/>
      <c r="B458" s="274"/>
      <c r="C458" s="275"/>
      <c r="D458" s="241" t="s">
        <v>294</v>
      </c>
      <c r="E458" s="276" t="s">
        <v>1</v>
      </c>
      <c r="F458" s="277" t="s">
        <v>341</v>
      </c>
      <c r="G458" s="275"/>
      <c r="H458" s="276" t="s">
        <v>1</v>
      </c>
      <c r="I458" s="278"/>
      <c r="J458" s="275"/>
      <c r="K458" s="275"/>
      <c r="L458" s="279"/>
      <c r="M458" s="280"/>
      <c r="N458" s="281"/>
      <c r="O458" s="281"/>
      <c r="P458" s="281"/>
      <c r="Q458" s="281"/>
      <c r="R458" s="281"/>
      <c r="S458" s="281"/>
      <c r="T458" s="28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3" t="s">
        <v>294</v>
      </c>
      <c r="AU458" s="283" t="s">
        <v>86</v>
      </c>
      <c r="AV458" s="15" t="s">
        <v>84</v>
      </c>
      <c r="AW458" s="15" t="s">
        <v>32</v>
      </c>
      <c r="AX458" s="15" t="s">
        <v>77</v>
      </c>
      <c r="AY458" s="283" t="s">
        <v>171</v>
      </c>
    </row>
    <row r="459" s="13" customFormat="1">
      <c r="A459" s="13"/>
      <c r="B459" s="252"/>
      <c r="C459" s="253"/>
      <c r="D459" s="241" t="s">
        <v>294</v>
      </c>
      <c r="E459" s="254" t="s">
        <v>1</v>
      </c>
      <c r="F459" s="255" t="s">
        <v>635</v>
      </c>
      <c r="G459" s="253"/>
      <c r="H459" s="256">
        <v>18.48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294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171</v>
      </c>
    </row>
    <row r="460" s="13" customFormat="1">
      <c r="A460" s="13"/>
      <c r="B460" s="252"/>
      <c r="C460" s="253"/>
      <c r="D460" s="241" t="s">
        <v>294</v>
      </c>
      <c r="E460" s="254" t="s">
        <v>1</v>
      </c>
      <c r="F460" s="255" t="s">
        <v>636</v>
      </c>
      <c r="G460" s="253"/>
      <c r="H460" s="256">
        <v>1.5600000000000001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294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171</v>
      </c>
    </row>
    <row r="461" s="13" customFormat="1">
      <c r="A461" s="13"/>
      <c r="B461" s="252"/>
      <c r="C461" s="253"/>
      <c r="D461" s="241" t="s">
        <v>294</v>
      </c>
      <c r="E461" s="254" t="s">
        <v>1</v>
      </c>
      <c r="F461" s="255" t="s">
        <v>637</v>
      </c>
      <c r="G461" s="253"/>
      <c r="H461" s="256">
        <v>2.1699999999999999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294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171</v>
      </c>
    </row>
    <row r="462" s="13" customFormat="1">
      <c r="A462" s="13"/>
      <c r="B462" s="252"/>
      <c r="C462" s="253"/>
      <c r="D462" s="241" t="s">
        <v>294</v>
      </c>
      <c r="E462" s="254" t="s">
        <v>1</v>
      </c>
      <c r="F462" s="255" t="s">
        <v>638</v>
      </c>
      <c r="G462" s="253"/>
      <c r="H462" s="256">
        <v>1.4730000000000001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294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171</v>
      </c>
    </row>
    <row r="463" s="13" customFormat="1">
      <c r="A463" s="13"/>
      <c r="B463" s="252"/>
      <c r="C463" s="253"/>
      <c r="D463" s="241" t="s">
        <v>294</v>
      </c>
      <c r="E463" s="254" t="s">
        <v>1</v>
      </c>
      <c r="F463" s="255" t="s">
        <v>639</v>
      </c>
      <c r="G463" s="253"/>
      <c r="H463" s="256">
        <v>1.4299999999999999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294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171</v>
      </c>
    </row>
    <row r="464" s="13" customFormat="1">
      <c r="A464" s="13"/>
      <c r="B464" s="252"/>
      <c r="C464" s="253"/>
      <c r="D464" s="241" t="s">
        <v>294</v>
      </c>
      <c r="E464" s="254" t="s">
        <v>1</v>
      </c>
      <c r="F464" s="255" t="s">
        <v>640</v>
      </c>
      <c r="G464" s="253"/>
      <c r="H464" s="256">
        <v>0.47999999999999998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2" t="s">
        <v>294</v>
      </c>
      <c r="AU464" s="262" t="s">
        <v>86</v>
      </c>
      <c r="AV464" s="13" t="s">
        <v>86</v>
      </c>
      <c r="AW464" s="13" t="s">
        <v>32</v>
      </c>
      <c r="AX464" s="13" t="s">
        <v>77</v>
      </c>
      <c r="AY464" s="262" t="s">
        <v>171</v>
      </c>
    </row>
    <row r="465" s="15" customFormat="1">
      <c r="A465" s="15"/>
      <c r="B465" s="274"/>
      <c r="C465" s="275"/>
      <c r="D465" s="241" t="s">
        <v>294</v>
      </c>
      <c r="E465" s="276" t="s">
        <v>1</v>
      </c>
      <c r="F465" s="277" t="s">
        <v>345</v>
      </c>
      <c r="G465" s="275"/>
      <c r="H465" s="276" t="s">
        <v>1</v>
      </c>
      <c r="I465" s="278"/>
      <c r="J465" s="275"/>
      <c r="K465" s="275"/>
      <c r="L465" s="279"/>
      <c r="M465" s="280"/>
      <c r="N465" s="281"/>
      <c r="O465" s="281"/>
      <c r="P465" s="281"/>
      <c r="Q465" s="281"/>
      <c r="R465" s="281"/>
      <c r="S465" s="281"/>
      <c r="T465" s="28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3" t="s">
        <v>294</v>
      </c>
      <c r="AU465" s="283" t="s">
        <v>86</v>
      </c>
      <c r="AV465" s="15" t="s">
        <v>84</v>
      </c>
      <c r="AW465" s="15" t="s">
        <v>32</v>
      </c>
      <c r="AX465" s="15" t="s">
        <v>77</v>
      </c>
      <c r="AY465" s="283" t="s">
        <v>171</v>
      </c>
    </row>
    <row r="466" s="13" customFormat="1">
      <c r="A466" s="13"/>
      <c r="B466" s="252"/>
      <c r="C466" s="253"/>
      <c r="D466" s="241" t="s">
        <v>294</v>
      </c>
      <c r="E466" s="254" t="s">
        <v>1</v>
      </c>
      <c r="F466" s="255" t="s">
        <v>615</v>
      </c>
      <c r="G466" s="253"/>
      <c r="H466" s="256">
        <v>15.300000000000001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294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171</v>
      </c>
    </row>
    <row r="467" s="13" customFormat="1">
      <c r="A467" s="13"/>
      <c r="B467" s="252"/>
      <c r="C467" s="253"/>
      <c r="D467" s="241" t="s">
        <v>294</v>
      </c>
      <c r="E467" s="254" t="s">
        <v>1</v>
      </c>
      <c r="F467" s="255" t="s">
        <v>641</v>
      </c>
      <c r="G467" s="253"/>
      <c r="H467" s="256">
        <v>0.95999999999999996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294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171</v>
      </c>
    </row>
    <row r="468" s="13" customFormat="1">
      <c r="A468" s="13"/>
      <c r="B468" s="252"/>
      <c r="C468" s="253"/>
      <c r="D468" s="241" t="s">
        <v>294</v>
      </c>
      <c r="E468" s="254" t="s">
        <v>1</v>
      </c>
      <c r="F468" s="255" t="s">
        <v>642</v>
      </c>
      <c r="G468" s="253"/>
      <c r="H468" s="256">
        <v>1.2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294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171</v>
      </c>
    </row>
    <row r="469" s="13" customFormat="1">
      <c r="A469" s="13"/>
      <c r="B469" s="252"/>
      <c r="C469" s="253"/>
      <c r="D469" s="241" t="s">
        <v>294</v>
      </c>
      <c r="E469" s="254" t="s">
        <v>1</v>
      </c>
      <c r="F469" s="255" t="s">
        <v>643</v>
      </c>
      <c r="G469" s="253"/>
      <c r="H469" s="256">
        <v>0.91000000000000003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2" t="s">
        <v>294</v>
      </c>
      <c r="AU469" s="262" t="s">
        <v>86</v>
      </c>
      <c r="AV469" s="13" t="s">
        <v>86</v>
      </c>
      <c r="AW469" s="13" t="s">
        <v>32</v>
      </c>
      <c r="AX469" s="13" t="s">
        <v>77</v>
      </c>
      <c r="AY469" s="262" t="s">
        <v>171</v>
      </c>
    </row>
    <row r="470" s="15" customFormat="1">
      <c r="A470" s="15"/>
      <c r="B470" s="274"/>
      <c r="C470" s="275"/>
      <c r="D470" s="241" t="s">
        <v>294</v>
      </c>
      <c r="E470" s="276" t="s">
        <v>1</v>
      </c>
      <c r="F470" s="277" t="s">
        <v>349</v>
      </c>
      <c r="G470" s="275"/>
      <c r="H470" s="276" t="s">
        <v>1</v>
      </c>
      <c r="I470" s="278"/>
      <c r="J470" s="275"/>
      <c r="K470" s="275"/>
      <c r="L470" s="279"/>
      <c r="M470" s="280"/>
      <c r="N470" s="281"/>
      <c r="O470" s="281"/>
      <c r="P470" s="281"/>
      <c r="Q470" s="281"/>
      <c r="R470" s="281"/>
      <c r="S470" s="281"/>
      <c r="T470" s="28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3" t="s">
        <v>294</v>
      </c>
      <c r="AU470" s="283" t="s">
        <v>86</v>
      </c>
      <c r="AV470" s="15" t="s">
        <v>84</v>
      </c>
      <c r="AW470" s="15" t="s">
        <v>32</v>
      </c>
      <c r="AX470" s="15" t="s">
        <v>77</v>
      </c>
      <c r="AY470" s="283" t="s">
        <v>171</v>
      </c>
    </row>
    <row r="471" s="13" customFormat="1">
      <c r="A471" s="13"/>
      <c r="B471" s="252"/>
      <c r="C471" s="253"/>
      <c r="D471" s="241" t="s">
        <v>294</v>
      </c>
      <c r="E471" s="254" t="s">
        <v>1</v>
      </c>
      <c r="F471" s="255" t="s">
        <v>644</v>
      </c>
      <c r="G471" s="253"/>
      <c r="H471" s="256">
        <v>33.200000000000003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294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171</v>
      </c>
    </row>
    <row r="472" s="13" customFormat="1">
      <c r="A472" s="13"/>
      <c r="B472" s="252"/>
      <c r="C472" s="253"/>
      <c r="D472" s="241" t="s">
        <v>294</v>
      </c>
      <c r="E472" s="254" t="s">
        <v>1</v>
      </c>
      <c r="F472" s="255" t="s">
        <v>645</v>
      </c>
      <c r="G472" s="253"/>
      <c r="H472" s="256">
        <v>1.8999999999999999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294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171</v>
      </c>
    </row>
    <row r="473" s="14" customFormat="1">
      <c r="A473" s="14"/>
      <c r="B473" s="263"/>
      <c r="C473" s="264"/>
      <c r="D473" s="241" t="s">
        <v>294</v>
      </c>
      <c r="E473" s="265" t="s">
        <v>1</v>
      </c>
      <c r="F473" s="266" t="s">
        <v>298</v>
      </c>
      <c r="G473" s="264"/>
      <c r="H473" s="267">
        <v>194.483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3" t="s">
        <v>294</v>
      </c>
      <c r="AU473" s="273" t="s">
        <v>86</v>
      </c>
      <c r="AV473" s="14" t="s">
        <v>192</v>
      </c>
      <c r="AW473" s="14" t="s">
        <v>32</v>
      </c>
      <c r="AX473" s="14" t="s">
        <v>84</v>
      </c>
      <c r="AY473" s="273" t="s">
        <v>171</v>
      </c>
    </row>
    <row r="474" s="2" customFormat="1" ht="16.5" customHeight="1">
      <c r="A474" s="39"/>
      <c r="B474" s="40"/>
      <c r="C474" s="228" t="s">
        <v>646</v>
      </c>
      <c r="D474" s="228" t="s">
        <v>174</v>
      </c>
      <c r="E474" s="229" t="s">
        <v>647</v>
      </c>
      <c r="F474" s="230" t="s">
        <v>648</v>
      </c>
      <c r="G474" s="231" t="s">
        <v>177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0.80000000000000004</v>
      </c>
      <c r="T474" s="238">
        <f>S474*H474</f>
        <v>0.80000000000000004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192</v>
      </c>
      <c r="AT474" s="239" t="s">
        <v>174</v>
      </c>
      <c r="AU474" s="239" t="s">
        <v>86</v>
      </c>
      <c r="AY474" s="18" t="s">
        <v>171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192</v>
      </c>
      <c r="BM474" s="239" t="s">
        <v>649</v>
      </c>
    </row>
    <row r="475" s="2" customFormat="1" ht="24.15" customHeight="1">
      <c r="A475" s="39"/>
      <c r="B475" s="40"/>
      <c r="C475" s="228" t="s">
        <v>650</v>
      </c>
      <c r="D475" s="228" t="s">
        <v>174</v>
      </c>
      <c r="E475" s="229" t="s">
        <v>651</v>
      </c>
      <c r="F475" s="230" t="s">
        <v>652</v>
      </c>
      <c r="G475" s="231" t="s">
        <v>177</v>
      </c>
      <c r="H475" s="232">
        <v>1</v>
      </c>
      <c r="I475" s="233"/>
      <c r="J475" s="234">
        <f>ROUND(I475*H475,2)</f>
        <v>0</v>
      </c>
      <c r="K475" s="230" t="s">
        <v>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192</v>
      </c>
      <c r="AT475" s="239" t="s">
        <v>174</v>
      </c>
      <c r="AU475" s="239" t="s">
        <v>86</v>
      </c>
      <c r="AY475" s="18" t="s">
        <v>171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84</v>
      </c>
      <c r="BK475" s="240">
        <f>ROUND(I475*H475,2)</f>
        <v>0</v>
      </c>
      <c r="BL475" s="18" t="s">
        <v>192</v>
      </c>
      <c r="BM475" s="239" t="s">
        <v>653</v>
      </c>
    </row>
    <row r="476" s="2" customFormat="1">
      <c r="A476" s="39"/>
      <c r="B476" s="40"/>
      <c r="C476" s="41"/>
      <c r="D476" s="241" t="s">
        <v>181</v>
      </c>
      <c r="E476" s="41"/>
      <c r="F476" s="242" t="s">
        <v>654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181</v>
      </c>
      <c r="AU476" s="18" t="s">
        <v>86</v>
      </c>
    </row>
    <row r="477" s="12" customFormat="1" ht="22.8" customHeight="1">
      <c r="A477" s="12"/>
      <c r="B477" s="212"/>
      <c r="C477" s="213"/>
      <c r="D477" s="214" t="s">
        <v>76</v>
      </c>
      <c r="E477" s="226" t="s">
        <v>655</v>
      </c>
      <c r="F477" s="226" t="s">
        <v>656</v>
      </c>
      <c r="G477" s="213"/>
      <c r="H477" s="213"/>
      <c r="I477" s="216"/>
      <c r="J477" s="227">
        <f>BK477</f>
        <v>0</v>
      </c>
      <c r="K477" s="213"/>
      <c r="L477" s="218"/>
      <c r="M477" s="219"/>
      <c r="N477" s="220"/>
      <c r="O477" s="220"/>
      <c r="P477" s="221">
        <f>SUM(P478:P483)</f>
        <v>0</v>
      </c>
      <c r="Q477" s="220"/>
      <c r="R477" s="221">
        <f>SUM(R478:R483)</f>
        <v>0</v>
      </c>
      <c r="S477" s="220"/>
      <c r="T477" s="222">
        <f>SUM(T478:T483)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3" t="s">
        <v>84</v>
      </c>
      <c r="AT477" s="224" t="s">
        <v>76</v>
      </c>
      <c r="AU477" s="224" t="s">
        <v>84</v>
      </c>
      <c r="AY477" s="223" t="s">
        <v>171</v>
      </c>
      <c r="BK477" s="225">
        <f>SUM(BK478:BK483)</f>
        <v>0</v>
      </c>
    </row>
    <row r="478" s="2" customFormat="1" ht="33" customHeight="1">
      <c r="A478" s="39"/>
      <c r="B478" s="40"/>
      <c r="C478" s="228" t="s">
        <v>657</v>
      </c>
      <c r="D478" s="228" t="s">
        <v>174</v>
      </c>
      <c r="E478" s="229" t="s">
        <v>658</v>
      </c>
      <c r="F478" s="230" t="s">
        <v>659</v>
      </c>
      <c r="G478" s="231" t="s">
        <v>314</v>
      </c>
      <c r="H478" s="232">
        <v>763.15200000000004</v>
      </c>
      <c r="I478" s="233"/>
      <c r="J478" s="234">
        <f>ROUND(I478*H478,2)</f>
        <v>0</v>
      </c>
      <c r="K478" s="230" t="s">
        <v>178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192</v>
      </c>
      <c r="AT478" s="239" t="s">
        <v>174</v>
      </c>
      <c r="AU478" s="239" t="s">
        <v>86</v>
      </c>
      <c r="AY478" s="18" t="s">
        <v>171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192</v>
      </c>
      <c r="BM478" s="239" t="s">
        <v>660</v>
      </c>
    </row>
    <row r="479" s="2" customFormat="1" ht="24.15" customHeight="1">
      <c r="A479" s="39"/>
      <c r="B479" s="40"/>
      <c r="C479" s="228" t="s">
        <v>661</v>
      </c>
      <c r="D479" s="228" t="s">
        <v>174</v>
      </c>
      <c r="E479" s="229" t="s">
        <v>662</v>
      </c>
      <c r="F479" s="230" t="s">
        <v>663</v>
      </c>
      <c r="G479" s="231" t="s">
        <v>314</v>
      </c>
      <c r="H479" s="232">
        <v>763.15200000000004</v>
      </c>
      <c r="I479" s="233"/>
      <c r="J479" s="234">
        <f>ROUND(I479*H479,2)</f>
        <v>0</v>
      </c>
      <c r="K479" s="230" t="s">
        <v>178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192</v>
      </c>
      <c r="AT479" s="239" t="s">
        <v>174</v>
      </c>
      <c r="AU479" s="239" t="s">
        <v>86</v>
      </c>
      <c r="AY479" s="18" t="s">
        <v>171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192</v>
      </c>
      <c r="BM479" s="239" t="s">
        <v>664</v>
      </c>
    </row>
    <row r="480" s="2" customFormat="1" ht="24.15" customHeight="1">
      <c r="A480" s="39"/>
      <c r="B480" s="40"/>
      <c r="C480" s="228" t="s">
        <v>665</v>
      </c>
      <c r="D480" s="228" t="s">
        <v>174</v>
      </c>
      <c r="E480" s="229" t="s">
        <v>666</v>
      </c>
      <c r="F480" s="230" t="s">
        <v>667</v>
      </c>
      <c r="G480" s="231" t="s">
        <v>314</v>
      </c>
      <c r="H480" s="232">
        <v>6105.2160000000003</v>
      </c>
      <c r="I480" s="233"/>
      <c r="J480" s="234">
        <f>ROUND(I480*H480,2)</f>
        <v>0</v>
      </c>
      <c r="K480" s="230" t="s">
        <v>178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192</v>
      </c>
      <c r="AT480" s="239" t="s">
        <v>174</v>
      </c>
      <c r="AU480" s="239" t="s">
        <v>86</v>
      </c>
      <c r="AY480" s="18" t="s">
        <v>171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192</v>
      </c>
      <c r="BM480" s="239" t="s">
        <v>668</v>
      </c>
    </row>
    <row r="481" s="2" customFormat="1">
      <c r="A481" s="39"/>
      <c r="B481" s="40"/>
      <c r="C481" s="41"/>
      <c r="D481" s="241" t="s">
        <v>181</v>
      </c>
      <c r="E481" s="41"/>
      <c r="F481" s="242" t="s">
        <v>669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181</v>
      </c>
      <c r="AU481" s="18" t="s">
        <v>86</v>
      </c>
    </row>
    <row r="482" s="13" customFormat="1">
      <c r="A482" s="13"/>
      <c r="B482" s="252"/>
      <c r="C482" s="253"/>
      <c r="D482" s="241" t="s">
        <v>294</v>
      </c>
      <c r="E482" s="253"/>
      <c r="F482" s="255" t="s">
        <v>670</v>
      </c>
      <c r="G482" s="253"/>
      <c r="H482" s="256">
        <v>6105.2160000000003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294</v>
      </c>
      <c r="AU482" s="262" t="s">
        <v>86</v>
      </c>
      <c r="AV482" s="13" t="s">
        <v>86</v>
      </c>
      <c r="AW482" s="13" t="s">
        <v>4</v>
      </c>
      <c r="AX482" s="13" t="s">
        <v>84</v>
      </c>
      <c r="AY482" s="262" t="s">
        <v>171</v>
      </c>
    </row>
    <row r="483" s="2" customFormat="1" ht="24.15" customHeight="1">
      <c r="A483" s="39"/>
      <c r="B483" s="40"/>
      <c r="C483" s="228" t="s">
        <v>589</v>
      </c>
      <c r="D483" s="228" t="s">
        <v>174</v>
      </c>
      <c r="E483" s="229" t="s">
        <v>671</v>
      </c>
      <c r="F483" s="230" t="s">
        <v>672</v>
      </c>
      <c r="G483" s="231" t="s">
        <v>314</v>
      </c>
      <c r="H483" s="232">
        <v>763.15200000000004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192</v>
      </c>
      <c r="AT483" s="239" t="s">
        <v>174</v>
      </c>
      <c r="AU483" s="239" t="s">
        <v>86</v>
      </c>
      <c r="AY483" s="18" t="s">
        <v>171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192</v>
      </c>
      <c r="BM483" s="239" t="s">
        <v>673</v>
      </c>
    </row>
    <row r="484" s="12" customFormat="1" ht="25.92" customHeight="1">
      <c r="A484" s="12"/>
      <c r="B484" s="212"/>
      <c r="C484" s="213"/>
      <c r="D484" s="214" t="s">
        <v>76</v>
      </c>
      <c r="E484" s="215" t="s">
        <v>674</v>
      </c>
      <c r="F484" s="215" t="s">
        <v>675</v>
      </c>
      <c r="G484" s="213"/>
      <c r="H484" s="213"/>
      <c r="I484" s="216"/>
      <c r="J484" s="217">
        <f>BK484</f>
        <v>0</v>
      </c>
      <c r="K484" s="213"/>
      <c r="L484" s="218"/>
      <c r="M484" s="219"/>
      <c r="N484" s="220"/>
      <c r="O484" s="220"/>
      <c r="P484" s="221">
        <f>P485+P493+P502+P508+P543+P557+P564+P576+P582+P585</f>
        <v>0</v>
      </c>
      <c r="Q484" s="220"/>
      <c r="R484" s="221">
        <f>R485+R493+R502+R508+R543+R557+R564+R576+R582+R585</f>
        <v>0</v>
      </c>
      <c r="S484" s="220"/>
      <c r="T484" s="222">
        <f>T485+T493+T502+T508+T543+T557+T564+T576+T582+T585</f>
        <v>102.52636376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3" t="s">
        <v>86</v>
      </c>
      <c r="AT484" s="224" t="s">
        <v>76</v>
      </c>
      <c r="AU484" s="224" t="s">
        <v>77</v>
      </c>
      <c r="AY484" s="223" t="s">
        <v>171</v>
      </c>
      <c r="BK484" s="225">
        <f>BK485+BK493+BK502+BK508+BK543+BK557+BK564+BK576+BK582+BK585</f>
        <v>0</v>
      </c>
    </row>
    <row r="485" s="12" customFormat="1" ht="22.8" customHeight="1">
      <c r="A485" s="12"/>
      <c r="B485" s="212"/>
      <c r="C485" s="213"/>
      <c r="D485" s="214" t="s">
        <v>76</v>
      </c>
      <c r="E485" s="226" t="s">
        <v>676</v>
      </c>
      <c r="F485" s="226" t="s">
        <v>677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SUM(P486:P492)</f>
        <v>0</v>
      </c>
      <c r="Q485" s="220"/>
      <c r="R485" s="221">
        <f>SUM(R486:R492)</f>
        <v>0</v>
      </c>
      <c r="S485" s="220"/>
      <c r="T485" s="222">
        <f>SUM(T486:T492)</f>
        <v>0.85604000000000002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86</v>
      </c>
      <c r="AT485" s="224" t="s">
        <v>76</v>
      </c>
      <c r="AU485" s="224" t="s">
        <v>84</v>
      </c>
      <c r="AY485" s="223" t="s">
        <v>171</v>
      </c>
      <c r="BK485" s="225">
        <f>SUM(BK486:BK492)</f>
        <v>0</v>
      </c>
    </row>
    <row r="486" s="2" customFormat="1" ht="16.5" customHeight="1">
      <c r="A486" s="39"/>
      <c r="B486" s="40"/>
      <c r="C486" s="228" t="s">
        <v>678</v>
      </c>
      <c r="D486" s="228" t="s">
        <v>174</v>
      </c>
      <c r="E486" s="229" t="s">
        <v>679</v>
      </c>
      <c r="F486" s="230" t="s">
        <v>680</v>
      </c>
      <c r="G486" s="231" t="s">
        <v>206</v>
      </c>
      <c r="H486" s="232">
        <v>214.00999999999999</v>
      </c>
      <c r="I486" s="233"/>
      <c r="J486" s="234">
        <f>ROUND(I486*H486,2)</f>
        <v>0</v>
      </c>
      <c r="K486" s="230" t="s">
        <v>178</v>
      </c>
      <c r="L486" s="45"/>
      <c r="M486" s="235" t="s">
        <v>1</v>
      </c>
      <c r="N486" s="236" t="s">
        <v>42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0.0040000000000000001</v>
      </c>
      <c r="T486" s="238">
        <f>S486*H486</f>
        <v>0.85604000000000002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440</v>
      </c>
      <c r="AT486" s="239" t="s">
        <v>174</v>
      </c>
      <c r="AU486" s="239" t="s">
        <v>86</v>
      </c>
      <c r="AY486" s="18" t="s">
        <v>171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84</v>
      </c>
      <c r="BK486" s="240">
        <f>ROUND(I486*H486,2)</f>
        <v>0</v>
      </c>
      <c r="BL486" s="18" t="s">
        <v>440</v>
      </c>
      <c r="BM486" s="239" t="s">
        <v>681</v>
      </c>
    </row>
    <row r="487" s="13" customFormat="1">
      <c r="A487" s="13"/>
      <c r="B487" s="252"/>
      <c r="C487" s="253"/>
      <c r="D487" s="241" t="s">
        <v>294</v>
      </c>
      <c r="E487" s="254" t="s">
        <v>1</v>
      </c>
      <c r="F487" s="255" t="s">
        <v>682</v>
      </c>
      <c r="G487" s="253"/>
      <c r="H487" s="256">
        <v>142.49000000000001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294</v>
      </c>
      <c r="AU487" s="262" t="s">
        <v>86</v>
      </c>
      <c r="AV487" s="13" t="s">
        <v>86</v>
      </c>
      <c r="AW487" s="13" t="s">
        <v>32</v>
      </c>
      <c r="AX487" s="13" t="s">
        <v>77</v>
      </c>
      <c r="AY487" s="262" t="s">
        <v>171</v>
      </c>
    </row>
    <row r="488" s="13" customFormat="1">
      <c r="A488" s="13"/>
      <c r="B488" s="252"/>
      <c r="C488" s="253"/>
      <c r="D488" s="241" t="s">
        <v>294</v>
      </c>
      <c r="E488" s="254" t="s">
        <v>1</v>
      </c>
      <c r="F488" s="255" t="s">
        <v>683</v>
      </c>
      <c r="G488" s="253"/>
      <c r="H488" s="256">
        <v>25.600000000000001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2" t="s">
        <v>294</v>
      </c>
      <c r="AU488" s="262" t="s">
        <v>86</v>
      </c>
      <c r="AV488" s="13" t="s">
        <v>86</v>
      </c>
      <c r="AW488" s="13" t="s">
        <v>32</v>
      </c>
      <c r="AX488" s="13" t="s">
        <v>77</v>
      </c>
      <c r="AY488" s="262" t="s">
        <v>171</v>
      </c>
    </row>
    <row r="489" s="13" customFormat="1">
      <c r="A489" s="13"/>
      <c r="B489" s="252"/>
      <c r="C489" s="253"/>
      <c r="D489" s="241" t="s">
        <v>294</v>
      </c>
      <c r="E489" s="254" t="s">
        <v>1</v>
      </c>
      <c r="F489" s="255" t="s">
        <v>241</v>
      </c>
      <c r="G489" s="253"/>
      <c r="H489" s="256">
        <v>15.4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2" t="s">
        <v>294</v>
      </c>
      <c r="AU489" s="262" t="s">
        <v>86</v>
      </c>
      <c r="AV489" s="13" t="s">
        <v>86</v>
      </c>
      <c r="AW489" s="13" t="s">
        <v>32</v>
      </c>
      <c r="AX489" s="13" t="s">
        <v>77</v>
      </c>
      <c r="AY489" s="262" t="s">
        <v>171</v>
      </c>
    </row>
    <row r="490" s="13" customFormat="1">
      <c r="A490" s="13"/>
      <c r="B490" s="252"/>
      <c r="C490" s="253"/>
      <c r="D490" s="241" t="s">
        <v>294</v>
      </c>
      <c r="E490" s="254" t="s">
        <v>1</v>
      </c>
      <c r="F490" s="255" t="s">
        <v>251</v>
      </c>
      <c r="G490" s="253"/>
      <c r="H490" s="256">
        <v>15.4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294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171</v>
      </c>
    </row>
    <row r="491" s="13" customFormat="1">
      <c r="A491" s="13"/>
      <c r="B491" s="252"/>
      <c r="C491" s="253"/>
      <c r="D491" s="241" t="s">
        <v>294</v>
      </c>
      <c r="E491" s="254" t="s">
        <v>1</v>
      </c>
      <c r="F491" s="255" t="s">
        <v>262</v>
      </c>
      <c r="G491" s="253"/>
      <c r="H491" s="256">
        <v>15.119999999999999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294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171</v>
      </c>
    </row>
    <row r="492" s="14" customFormat="1">
      <c r="A492" s="14"/>
      <c r="B492" s="263"/>
      <c r="C492" s="264"/>
      <c r="D492" s="241" t="s">
        <v>294</v>
      </c>
      <c r="E492" s="265" t="s">
        <v>1</v>
      </c>
      <c r="F492" s="266" t="s">
        <v>298</v>
      </c>
      <c r="G492" s="264"/>
      <c r="H492" s="267">
        <v>214.00999999999999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294</v>
      </c>
      <c r="AU492" s="273" t="s">
        <v>86</v>
      </c>
      <c r="AV492" s="14" t="s">
        <v>192</v>
      </c>
      <c r="AW492" s="14" t="s">
        <v>32</v>
      </c>
      <c r="AX492" s="14" t="s">
        <v>84</v>
      </c>
      <c r="AY492" s="273" t="s">
        <v>171</v>
      </c>
    </row>
    <row r="493" s="12" customFormat="1" ht="22.8" customHeight="1">
      <c r="A493" s="12"/>
      <c r="B493" s="212"/>
      <c r="C493" s="213"/>
      <c r="D493" s="214" t="s">
        <v>76</v>
      </c>
      <c r="E493" s="226" t="s">
        <v>684</v>
      </c>
      <c r="F493" s="226" t="s">
        <v>685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SUM(P494:P501)</f>
        <v>0</v>
      </c>
      <c r="Q493" s="220"/>
      <c r="R493" s="221">
        <f>SUM(R494:R501)</f>
        <v>0</v>
      </c>
      <c r="S493" s="220"/>
      <c r="T493" s="222">
        <f>SUM(T494:T501)</f>
        <v>0.66329999999999989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86</v>
      </c>
      <c r="AT493" s="224" t="s">
        <v>76</v>
      </c>
      <c r="AU493" s="224" t="s">
        <v>84</v>
      </c>
      <c r="AY493" s="223" t="s">
        <v>171</v>
      </c>
      <c r="BK493" s="225">
        <f>SUM(BK494:BK501)</f>
        <v>0</v>
      </c>
    </row>
    <row r="494" s="2" customFormat="1" ht="24.15" customHeight="1">
      <c r="A494" s="39"/>
      <c r="B494" s="40"/>
      <c r="C494" s="228" t="s">
        <v>686</v>
      </c>
      <c r="D494" s="228" t="s">
        <v>174</v>
      </c>
      <c r="E494" s="229" t="s">
        <v>687</v>
      </c>
      <c r="F494" s="230" t="s">
        <v>688</v>
      </c>
      <c r="G494" s="231" t="s">
        <v>206</v>
      </c>
      <c r="H494" s="232">
        <v>60.299999999999997</v>
      </c>
      <c r="I494" s="233"/>
      <c r="J494" s="234">
        <f>ROUND(I494*H494,2)</f>
        <v>0</v>
      </c>
      <c r="K494" s="230" t="s">
        <v>178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</v>
      </c>
      <c r="R494" s="237">
        <f>Q494*H494</f>
        <v>0</v>
      </c>
      <c r="S494" s="237">
        <v>0.010999999999999999</v>
      </c>
      <c r="T494" s="238">
        <f>S494*H494</f>
        <v>0.66329999999999989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440</v>
      </c>
      <c r="AT494" s="239" t="s">
        <v>174</v>
      </c>
      <c r="AU494" s="239" t="s">
        <v>86</v>
      </c>
      <c r="AY494" s="18" t="s">
        <v>171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84</v>
      </c>
      <c r="BK494" s="240">
        <f>ROUND(I494*H494,2)</f>
        <v>0</v>
      </c>
      <c r="BL494" s="18" t="s">
        <v>440</v>
      </c>
      <c r="BM494" s="239" t="s">
        <v>689</v>
      </c>
    </row>
    <row r="495" s="15" customFormat="1">
      <c r="A495" s="15"/>
      <c r="B495" s="274"/>
      <c r="C495" s="275"/>
      <c r="D495" s="241" t="s">
        <v>294</v>
      </c>
      <c r="E495" s="276" t="s">
        <v>1</v>
      </c>
      <c r="F495" s="277" t="s">
        <v>690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294</v>
      </c>
      <c r="AU495" s="283" t="s">
        <v>86</v>
      </c>
      <c r="AV495" s="15" t="s">
        <v>84</v>
      </c>
      <c r="AW495" s="15" t="s">
        <v>32</v>
      </c>
      <c r="AX495" s="15" t="s">
        <v>77</v>
      </c>
      <c r="AY495" s="283" t="s">
        <v>171</v>
      </c>
    </row>
    <row r="496" s="13" customFormat="1">
      <c r="A496" s="13"/>
      <c r="B496" s="252"/>
      <c r="C496" s="253"/>
      <c r="D496" s="241" t="s">
        <v>294</v>
      </c>
      <c r="E496" s="254" t="s">
        <v>1</v>
      </c>
      <c r="F496" s="255" t="s">
        <v>691</v>
      </c>
      <c r="G496" s="253"/>
      <c r="H496" s="256">
        <v>19.600000000000001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294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171</v>
      </c>
    </row>
    <row r="497" s="15" customFormat="1">
      <c r="A497" s="15"/>
      <c r="B497" s="274"/>
      <c r="C497" s="275"/>
      <c r="D497" s="241" t="s">
        <v>294</v>
      </c>
      <c r="E497" s="276" t="s">
        <v>1</v>
      </c>
      <c r="F497" s="277" t="s">
        <v>692</v>
      </c>
      <c r="G497" s="275"/>
      <c r="H497" s="276" t="s">
        <v>1</v>
      </c>
      <c r="I497" s="278"/>
      <c r="J497" s="275"/>
      <c r="K497" s="275"/>
      <c r="L497" s="279"/>
      <c r="M497" s="280"/>
      <c r="N497" s="281"/>
      <c r="O497" s="281"/>
      <c r="P497" s="281"/>
      <c r="Q497" s="281"/>
      <c r="R497" s="281"/>
      <c r="S497" s="281"/>
      <c r="T497" s="28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3" t="s">
        <v>294</v>
      </c>
      <c r="AU497" s="283" t="s">
        <v>86</v>
      </c>
      <c r="AV497" s="15" t="s">
        <v>84</v>
      </c>
      <c r="AW497" s="15" t="s">
        <v>32</v>
      </c>
      <c r="AX497" s="15" t="s">
        <v>77</v>
      </c>
      <c r="AY497" s="283" t="s">
        <v>171</v>
      </c>
    </row>
    <row r="498" s="13" customFormat="1">
      <c r="A498" s="13"/>
      <c r="B498" s="252"/>
      <c r="C498" s="253"/>
      <c r="D498" s="241" t="s">
        <v>294</v>
      </c>
      <c r="E498" s="254" t="s">
        <v>1</v>
      </c>
      <c r="F498" s="255" t="s">
        <v>693</v>
      </c>
      <c r="G498" s="253"/>
      <c r="H498" s="256">
        <v>24.5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2" t="s">
        <v>294</v>
      </c>
      <c r="AU498" s="262" t="s">
        <v>86</v>
      </c>
      <c r="AV498" s="13" t="s">
        <v>86</v>
      </c>
      <c r="AW498" s="13" t="s">
        <v>32</v>
      </c>
      <c r="AX498" s="13" t="s">
        <v>77</v>
      </c>
      <c r="AY498" s="262" t="s">
        <v>171</v>
      </c>
    </row>
    <row r="499" s="15" customFormat="1">
      <c r="A499" s="15"/>
      <c r="B499" s="274"/>
      <c r="C499" s="275"/>
      <c r="D499" s="241" t="s">
        <v>294</v>
      </c>
      <c r="E499" s="276" t="s">
        <v>1</v>
      </c>
      <c r="F499" s="277" t="s">
        <v>694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294</v>
      </c>
      <c r="AU499" s="283" t="s">
        <v>86</v>
      </c>
      <c r="AV499" s="15" t="s">
        <v>84</v>
      </c>
      <c r="AW499" s="15" t="s">
        <v>32</v>
      </c>
      <c r="AX499" s="15" t="s">
        <v>77</v>
      </c>
      <c r="AY499" s="283" t="s">
        <v>171</v>
      </c>
    </row>
    <row r="500" s="13" customFormat="1">
      <c r="A500" s="13"/>
      <c r="B500" s="252"/>
      <c r="C500" s="253"/>
      <c r="D500" s="241" t="s">
        <v>294</v>
      </c>
      <c r="E500" s="254" t="s">
        <v>1</v>
      </c>
      <c r="F500" s="255" t="s">
        <v>695</v>
      </c>
      <c r="G500" s="253"/>
      <c r="H500" s="256">
        <v>16.199999999999999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2" t="s">
        <v>294</v>
      </c>
      <c r="AU500" s="262" t="s">
        <v>86</v>
      </c>
      <c r="AV500" s="13" t="s">
        <v>86</v>
      </c>
      <c r="AW500" s="13" t="s">
        <v>32</v>
      </c>
      <c r="AX500" s="13" t="s">
        <v>77</v>
      </c>
      <c r="AY500" s="262" t="s">
        <v>171</v>
      </c>
    </row>
    <row r="501" s="14" customFormat="1">
      <c r="A501" s="14"/>
      <c r="B501" s="263"/>
      <c r="C501" s="264"/>
      <c r="D501" s="241" t="s">
        <v>294</v>
      </c>
      <c r="E501" s="265" t="s">
        <v>1</v>
      </c>
      <c r="F501" s="266" t="s">
        <v>298</v>
      </c>
      <c r="G501" s="264"/>
      <c r="H501" s="267">
        <v>60.299999999999997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294</v>
      </c>
      <c r="AU501" s="273" t="s">
        <v>86</v>
      </c>
      <c r="AV501" s="14" t="s">
        <v>192</v>
      </c>
      <c r="AW501" s="14" t="s">
        <v>32</v>
      </c>
      <c r="AX501" s="14" t="s">
        <v>84</v>
      </c>
      <c r="AY501" s="273" t="s">
        <v>171</v>
      </c>
    </row>
    <row r="502" s="12" customFormat="1" ht="22.8" customHeight="1">
      <c r="A502" s="12"/>
      <c r="B502" s="212"/>
      <c r="C502" s="213"/>
      <c r="D502" s="214" t="s">
        <v>76</v>
      </c>
      <c r="E502" s="226" t="s">
        <v>696</v>
      </c>
      <c r="F502" s="226" t="s">
        <v>697</v>
      </c>
      <c r="G502" s="213"/>
      <c r="H502" s="213"/>
      <c r="I502" s="216"/>
      <c r="J502" s="227">
        <f>BK502</f>
        <v>0</v>
      </c>
      <c r="K502" s="213"/>
      <c r="L502" s="218"/>
      <c r="M502" s="219"/>
      <c r="N502" s="220"/>
      <c r="O502" s="220"/>
      <c r="P502" s="221">
        <f>SUM(P503:P507)</f>
        <v>0</v>
      </c>
      <c r="Q502" s="220"/>
      <c r="R502" s="221">
        <f>SUM(R503:R507)</f>
        <v>0</v>
      </c>
      <c r="S502" s="220"/>
      <c r="T502" s="222">
        <f>SUM(T503:T507)</f>
        <v>0.41236619999999996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3" t="s">
        <v>86</v>
      </c>
      <c r="AT502" s="224" t="s">
        <v>76</v>
      </c>
      <c r="AU502" s="224" t="s">
        <v>84</v>
      </c>
      <c r="AY502" s="223" t="s">
        <v>171</v>
      </c>
      <c r="BK502" s="225">
        <f>SUM(BK503:BK507)</f>
        <v>0</v>
      </c>
    </row>
    <row r="503" s="2" customFormat="1" ht="24.15" customHeight="1">
      <c r="A503" s="39"/>
      <c r="B503" s="40"/>
      <c r="C503" s="228" t="s">
        <v>698</v>
      </c>
      <c r="D503" s="228" t="s">
        <v>174</v>
      </c>
      <c r="E503" s="229" t="s">
        <v>699</v>
      </c>
      <c r="F503" s="230" t="s">
        <v>700</v>
      </c>
      <c r="G503" s="231" t="s">
        <v>206</v>
      </c>
      <c r="H503" s="232">
        <v>56.109999999999999</v>
      </c>
      <c r="I503" s="233"/>
      <c r="J503" s="234">
        <f>ROUND(I503*H503,2)</f>
        <v>0</v>
      </c>
      <c r="K503" s="230" t="s">
        <v>178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</v>
      </c>
      <c r="R503" s="237">
        <f>Q503*H503</f>
        <v>0</v>
      </c>
      <c r="S503" s="237">
        <v>0.00042000000000000002</v>
      </c>
      <c r="T503" s="238">
        <f>S503*H503</f>
        <v>0.023566200000000002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440</v>
      </c>
      <c r="AT503" s="239" t="s">
        <v>174</v>
      </c>
      <c r="AU503" s="239" t="s">
        <v>86</v>
      </c>
      <c r="AY503" s="18" t="s">
        <v>171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84</v>
      </c>
      <c r="BK503" s="240">
        <f>ROUND(I503*H503,2)</f>
        <v>0</v>
      </c>
      <c r="BL503" s="18" t="s">
        <v>440</v>
      </c>
      <c r="BM503" s="239" t="s">
        <v>701</v>
      </c>
    </row>
    <row r="504" s="13" customFormat="1">
      <c r="A504" s="13"/>
      <c r="B504" s="252"/>
      <c r="C504" s="253"/>
      <c r="D504" s="241" t="s">
        <v>294</v>
      </c>
      <c r="E504" s="254" t="s">
        <v>1</v>
      </c>
      <c r="F504" s="255" t="s">
        <v>254</v>
      </c>
      <c r="G504" s="253"/>
      <c r="H504" s="256">
        <v>56.109999999999999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294</v>
      </c>
      <c r="AU504" s="262" t="s">
        <v>86</v>
      </c>
      <c r="AV504" s="13" t="s">
        <v>86</v>
      </c>
      <c r="AW504" s="13" t="s">
        <v>32</v>
      </c>
      <c r="AX504" s="13" t="s">
        <v>84</v>
      </c>
      <c r="AY504" s="262" t="s">
        <v>171</v>
      </c>
    </row>
    <row r="505" s="2" customFormat="1" ht="33" customHeight="1">
      <c r="A505" s="39"/>
      <c r="B505" s="40"/>
      <c r="C505" s="228" t="s">
        <v>702</v>
      </c>
      <c r="D505" s="228" t="s">
        <v>174</v>
      </c>
      <c r="E505" s="229" t="s">
        <v>703</v>
      </c>
      <c r="F505" s="230" t="s">
        <v>704</v>
      </c>
      <c r="G505" s="231" t="s">
        <v>206</v>
      </c>
      <c r="H505" s="232">
        <v>16.199999999999999</v>
      </c>
      <c r="I505" s="233"/>
      <c r="J505" s="234">
        <f>ROUND(I505*H505,2)</f>
        <v>0</v>
      </c>
      <c r="K505" s="230" t="s">
        <v>178</v>
      </c>
      <c r="L505" s="45"/>
      <c r="M505" s="235" t="s">
        <v>1</v>
      </c>
      <c r="N505" s="236" t="s">
        <v>42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0.024</v>
      </c>
      <c r="T505" s="238">
        <f>S505*H505</f>
        <v>0.38879999999999998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440</v>
      </c>
      <c r="AT505" s="239" t="s">
        <v>174</v>
      </c>
      <c r="AU505" s="239" t="s">
        <v>86</v>
      </c>
      <c r="AY505" s="18" t="s">
        <v>171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84</v>
      </c>
      <c r="BK505" s="240">
        <f>ROUND(I505*H505,2)</f>
        <v>0</v>
      </c>
      <c r="BL505" s="18" t="s">
        <v>440</v>
      </c>
      <c r="BM505" s="239" t="s">
        <v>705</v>
      </c>
    </row>
    <row r="506" s="15" customFormat="1">
      <c r="A506" s="15"/>
      <c r="B506" s="274"/>
      <c r="C506" s="275"/>
      <c r="D506" s="241" t="s">
        <v>294</v>
      </c>
      <c r="E506" s="276" t="s">
        <v>1</v>
      </c>
      <c r="F506" s="277" t="s">
        <v>408</v>
      </c>
      <c r="G506" s="275"/>
      <c r="H506" s="276" t="s">
        <v>1</v>
      </c>
      <c r="I506" s="278"/>
      <c r="J506" s="275"/>
      <c r="K506" s="275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294</v>
      </c>
      <c r="AU506" s="283" t="s">
        <v>86</v>
      </c>
      <c r="AV506" s="15" t="s">
        <v>84</v>
      </c>
      <c r="AW506" s="15" t="s">
        <v>32</v>
      </c>
      <c r="AX506" s="15" t="s">
        <v>77</v>
      </c>
      <c r="AY506" s="283" t="s">
        <v>171</v>
      </c>
    </row>
    <row r="507" s="13" customFormat="1">
      <c r="A507" s="13"/>
      <c r="B507" s="252"/>
      <c r="C507" s="253"/>
      <c r="D507" s="241" t="s">
        <v>294</v>
      </c>
      <c r="E507" s="254" t="s">
        <v>1</v>
      </c>
      <c r="F507" s="255" t="s">
        <v>695</v>
      </c>
      <c r="G507" s="253"/>
      <c r="H507" s="256">
        <v>16.199999999999999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294</v>
      </c>
      <c r="AU507" s="262" t="s">
        <v>86</v>
      </c>
      <c r="AV507" s="13" t="s">
        <v>86</v>
      </c>
      <c r="AW507" s="13" t="s">
        <v>32</v>
      </c>
      <c r="AX507" s="13" t="s">
        <v>84</v>
      </c>
      <c r="AY507" s="262" t="s">
        <v>171</v>
      </c>
    </row>
    <row r="508" s="12" customFormat="1" ht="22.8" customHeight="1">
      <c r="A508" s="12"/>
      <c r="B508" s="212"/>
      <c r="C508" s="213"/>
      <c r="D508" s="214" t="s">
        <v>76</v>
      </c>
      <c r="E508" s="226" t="s">
        <v>706</v>
      </c>
      <c r="F508" s="226" t="s">
        <v>707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SUM(P509:P542)</f>
        <v>0</v>
      </c>
      <c r="Q508" s="220"/>
      <c r="R508" s="221">
        <f>SUM(R509:R542)</f>
        <v>0</v>
      </c>
      <c r="S508" s="220"/>
      <c r="T508" s="222">
        <f>SUM(T509:T542)</f>
        <v>88.587344999999999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86</v>
      </c>
      <c r="AT508" s="224" t="s">
        <v>76</v>
      </c>
      <c r="AU508" s="224" t="s">
        <v>84</v>
      </c>
      <c r="AY508" s="223" t="s">
        <v>171</v>
      </c>
      <c r="BK508" s="225">
        <f>SUM(BK509:BK542)</f>
        <v>0</v>
      </c>
    </row>
    <row r="509" s="2" customFormat="1" ht="24.15" customHeight="1">
      <c r="A509" s="39"/>
      <c r="B509" s="40"/>
      <c r="C509" s="228" t="s">
        <v>708</v>
      </c>
      <c r="D509" s="228" t="s">
        <v>174</v>
      </c>
      <c r="E509" s="229" t="s">
        <v>709</v>
      </c>
      <c r="F509" s="230" t="s">
        <v>710</v>
      </c>
      <c r="G509" s="231" t="s">
        <v>419</v>
      </c>
      <c r="H509" s="232">
        <v>18</v>
      </c>
      <c r="I509" s="233"/>
      <c r="J509" s="234">
        <f>ROUND(I509*H509,2)</f>
        <v>0</v>
      </c>
      <c r="K509" s="230" t="s">
        <v>178</v>
      </c>
      <c r="L509" s="45"/>
      <c r="M509" s="235" t="s">
        <v>1</v>
      </c>
      <c r="N509" s="236" t="s">
        <v>42</v>
      </c>
      <c r="O509" s="92"/>
      <c r="P509" s="237">
        <f>O509*H509</f>
        <v>0</v>
      </c>
      <c r="Q509" s="237">
        <v>0</v>
      </c>
      <c r="R509" s="237">
        <f>Q509*H509</f>
        <v>0</v>
      </c>
      <c r="S509" s="237">
        <v>0.024</v>
      </c>
      <c r="T509" s="238">
        <f>S509*H509</f>
        <v>0.432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440</v>
      </c>
      <c r="AT509" s="239" t="s">
        <v>174</v>
      </c>
      <c r="AU509" s="239" t="s">
        <v>86</v>
      </c>
      <c r="AY509" s="18" t="s">
        <v>171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84</v>
      </c>
      <c r="BK509" s="240">
        <f>ROUND(I509*H509,2)</f>
        <v>0</v>
      </c>
      <c r="BL509" s="18" t="s">
        <v>440</v>
      </c>
      <c r="BM509" s="239" t="s">
        <v>711</v>
      </c>
    </row>
    <row r="510" s="15" customFormat="1">
      <c r="A510" s="15"/>
      <c r="B510" s="274"/>
      <c r="C510" s="275"/>
      <c r="D510" s="241" t="s">
        <v>294</v>
      </c>
      <c r="E510" s="276" t="s">
        <v>1</v>
      </c>
      <c r="F510" s="277" t="s">
        <v>408</v>
      </c>
      <c r="G510" s="275"/>
      <c r="H510" s="276" t="s">
        <v>1</v>
      </c>
      <c r="I510" s="278"/>
      <c r="J510" s="275"/>
      <c r="K510" s="275"/>
      <c r="L510" s="279"/>
      <c r="M510" s="280"/>
      <c r="N510" s="281"/>
      <c r="O510" s="281"/>
      <c r="P510" s="281"/>
      <c r="Q510" s="281"/>
      <c r="R510" s="281"/>
      <c r="S510" s="281"/>
      <c r="T510" s="28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3" t="s">
        <v>294</v>
      </c>
      <c r="AU510" s="283" t="s">
        <v>86</v>
      </c>
      <c r="AV510" s="15" t="s">
        <v>84</v>
      </c>
      <c r="AW510" s="15" t="s">
        <v>32</v>
      </c>
      <c r="AX510" s="15" t="s">
        <v>77</v>
      </c>
      <c r="AY510" s="283" t="s">
        <v>171</v>
      </c>
    </row>
    <row r="511" s="13" customFormat="1">
      <c r="A511" s="13"/>
      <c r="B511" s="252"/>
      <c r="C511" s="253"/>
      <c r="D511" s="241" t="s">
        <v>294</v>
      </c>
      <c r="E511" s="254" t="s">
        <v>1</v>
      </c>
      <c r="F511" s="255" t="s">
        <v>456</v>
      </c>
      <c r="G511" s="253"/>
      <c r="H511" s="256">
        <v>18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294</v>
      </c>
      <c r="AU511" s="262" t="s">
        <v>86</v>
      </c>
      <c r="AV511" s="13" t="s">
        <v>86</v>
      </c>
      <c r="AW511" s="13" t="s">
        <v>32</v>
      </c>
      <c r="AX511" s="13" t="s">
        <v>84</v>
      </c>
      <c r="AY511" s="262" t="s">
        <v>171</v>
      </c>
    </row>
    <row r="512" s="2" customFormat="1" ht="16.5" customHeight="1">
      <c r="A512" s="39"/>
      <c r="B512" s="40"/>
      <c r="C512" s="228" t="s">
        <v>712</v>
      </c>
      <c r="D512" s="228" t="s">
        <v>174</v>
      </c>
      <c r="E512" s="229" t="s">
        <v>713</v>
      </c>
      <c r="F512" s="230" t="s">
        <v>714</v>
      </c>
      <c r="G512" s="231" t="s">
        <v>206</v>
      </c>
      <c r="H512" s="232">
        <v>16.199999999999999</v>
      </c>
      <c r="I512" s="233"/>
      <c r="J512" s="234">
        <f>ROUND(I512*H512,2)</f>
        <v>0</v>
      </c>
      <c r="K512" s="230" t="s">
        <v>178</v>
      </c>
      <c r="L512" s="45"/>
      <c r="M512" s="235" t="s">
        <v>1</v>
      </c>
      <c r="N512" s="236" t="s">
        <v>42</v>
      </c>
      <c r="O512" s="92"/>
      <c r="P512" s="237">
        <f>O512*H512</f>
        <v>0</v>
      </c>
      <c r="Q512" s="237">
        <v>0</v>
      </c>
      <c r="R512" s="237">
        <f>Q512*H512</f>
        <v>0</v>
      </c>
      <c r="S512" s="237">
        <v>0.014999999999999999</v>
      </c>
      <c r="T512" s="238">
        <f>S512*H512</f>
        <v>0.24299999999999999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440</v>
      </c>
      <c r="AT512" s="239" t="s">
        <v>174</v>
      </c>
      <c r="AU512" s="239" t="s">
        <v>86</v>
      </c>
      <c r="AY512" s="18" t="s">
        <v>171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84</v>
      </c>
      <c r="BK512" s="240">
        <f>ROUND(I512*H512,2)</f>
        <v>0</v>
      </c>
      <c r="BL512" s="18" t="s">
        <v>440</v>
      </c>
      <c r="BM512" s="239" t="s">
        <v>715</v>
      </c>
    </row>
    <row r="513" s="15" customFormat="1">
      <c r="A513" s="15"/>
      <c r="B513" s="274"/>
      <c r="C513" s="275"/>
      <c r="D513" s="241" t="s">
        <v>294</v>
      </c>
      <c r="E513" s="276" t="s">
        <v>1</v>
      </c>
      <c r="F513" s="277" t="s">
        <v>408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294</v>
      </c>
      <c r="AU513" s="283" t="s">
        <v>86</v>
      </c>
      <c r="AV513" s="15" t="s">
        <v>84</v>
      </c>
      <c r="AW513" s="15" t="s">
        <v>32</v>
      </c>
      <c r="AX513" s="15" t="s">
        <v>77</v>
      </c>
      <c r="AY513" s="283" t="s">
        <v>171</v>
      </c>
    </row>
    <row r="514" s="13" customFormat="1">
      <c r="A514" s="13"/>
      <c r="B514" s="252"/>
      <c r="C514" s="253"/>
      <c r="D514" s="241" t="s">
        <v>294</v>
      </c>
      <c r="E514" s="254" t="s">
        <v>1</v>
      </c>
      <c r="F514" s="255" t="s">
        <v>695</v>
      </c>
      <c r="G514" s="253"/>
      <c r="H514" s="256">
        <v>16.199999999999999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294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171</v>
      </c>
    </row>
    <row r="515" s="2" customFormat="1" ht="16.5" customHeight="1">
      <c r="A515" s="39"/>
      <c r="B515" s="40"/>
      <c r="C515" s="228" t="s">
        <v>716</v>
      </c>
      <c r="D515" s="228" t="s">
        <v>174</v>
      </c>
      <c r="E515" s="229" t="s">
        <v>717</v>
      </c>
      <c r="F515" s="230" t="s">
        <v>718</v>
      </c>
      <c r="G515" s="231" t="s">
        <v>206</v>
      </c>
      <c r="H515" s="232">
        <v>66.435000000000002</v>
      </c>
      <c r="I515" s="233"/>
      <c r="J515" s="234">
        <f>ROUND(I515*H515,2)</f>
        <v>0</v>
      </c>
      <c r="K515" s="230" t="s">
        <v>1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</v>
      </c>
      <c r="R515" s="237">
        <f>Q515*H515</f>
        <v>0</v>
      </c>
      <c r="S515" s="237">
        <v>0.0080000000000000002</v>
      </c>
      <c r="T515" s="238">
        <f>S515*H515</f>
        <v>0.53148000000000006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440</v>
      </c>
      <c r="AT515" s="239" t="s">
        <v>174</v>
      </c>
      <c r="AU515" s="239" t="s">
        <v>86</v>
      </c>
      <c r="AY515" s="18" t="s">
        <v>171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84</v>
      </c>
      <c r="BK515" s="240">
        <f>ROUND(I515*H515,2)</f>
        <v>0</v>
      </c>
      <c r="BL515" s="18" t="s">
        <v>440</v>
      </c>
      <c r="BM515" s="239" t="s">
        <v>719</v>
      </c>
    </row>
    <row r="516" s="13" customFormat="1">
      <c r="A516" s="13"/>
      <c r="B516" s="252"/>
      <c r="C516" s="253"/>
      <c r="D516" s="241" t="s">
        <v>294</v>
      </c>
      <c r="E516" s="254" t="s">
        <v>1</v>
      </c>
      <c r="F516" s="255" t="s">
        <v>720</v>
      </c>
      <c r="G516" s="253"/>
      <c r="H516" s="256">
        <v>66.435000000000002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2" t="s">
        <v>294</v>
      </c>
      <c r="AU516" s="262" t="s">
        <v>86</v>
      </c>
      <c r="AV516" s="13" t="s">
        <v>86</v>
      </c>
      <c r="AW516" s="13" t="s">
        <v>32</v>
      </c>
      <c r="AX516" s="13" t="s">
        <v>84</v>
      </c>
      <c r="AY516" s="262" t="s">
        <v>171</v>
      </c>
    </row>
    <row r="517" s="2" customFormat="1" ht="21.75" customHeight="1">
      <c r="A517" s="39"/>
      <c r="B517" s="40"/>
      <c r="C517" s="228" t="s">
        <v>721</v>
      </c>
      <c r="D517" s="228" t="s">
        <v>174</v>
      </c>
      <c r="E517" s="229" t="s">
        <v>722</v>
      </c>
      <c r="F517" s="230" t="s">
        <v>723</v>
      </c>
      <c r="G517" s="231" t="s">
        <v>206</v>
      </c>
      <c r="H517" s="232">
        <v>385.88499999999999</v>
      </c>
      <c r="I517" s="233"/>
      <c r="J517" s="234">
        <f>ROUND(I517*H517,2)</f>
        <v>0</v>
      </c>
      <c r="K517" s="230" t="s">
        <v>178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0.017999999999999999</v>
      </c>
      <c r="T517" s="238">
        <f>S517*H517</f>
        <v>6.9459299999999997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440</v>
      </c>
      <c r="AT517" s="239" t="s">
        <v>174</v>
      </c>
      <c r="AU517" s="239" t="s">
        <v>86</v>
      </c>
      <c r="AY517" s="18" t="s">
        <v>171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84</v>
      </c>
      <c r="BK517" s="240">
        <f>ROUND(I517*H517,2)</f>
        <v>0</v>
      </c>
      <c r="BL517" s="18" t="s">
        <v>440</v>
      </c>
      <c r="BM517" s="239" t="s">
        <v>724</v>
      </c>
    </row>
    <row r="518" s="13" customFormat="1">
      <c r="A518" s="13"/>
      <c r="B518" s="252"/>
      <c r="C518" s="253"/>
      <c r="D518" s="241" t="s">
        <v>294</v>
      </c>
      <c r="E518" s="254" t="s">
        <v>1</v>
      </c>
      <c r="F518" s="255" t="s">
        <v>239</v>
      </c>
      <c r="G518" s="253"/>
      <c r="H518" s="256">
        <v>159.98500000000001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294</v>
      </c>
      <c r="AU518" s="262" t="s">
        <v>86</v>
      </c>
      <c r="AV518" s="13" t="s">
        <v>86</v>
      </c>
      <c r="AW518" s="13" t="s">
        <v>32</v>
      </c>
      <c r="AX518" s="13" t="s">
        <v>77</v>
      </c>
      <c r="AY518" s="262" t="s">
        <v>171</v>
      </c>
    </row>
    <row r="519" s="13" customFormat="1">
      <c r="A519" s="13"/>
      <c r="B519" s="252"/>
      <c r="C519" s="253"/>
      <c r="D519" s="241" t="s">
        <v>294</v>
      </c>
      <c r="E519" s="254" t="s">
        <v>1</v>
      </c>
      <c r="F519" s="255" t="s">
        <v>249</v>
      </c>
      <c r="G519" s="253"/>
      <c r="H519" s="256">
        <v>160.97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2" t="s">
        <v>294</v>
      </c>
      <c r="AU519" s="262" t="s">
        <v>86</v>
      </c>
      <c r="AV519" s="13" t="s">
        <v>86</v>
      </c>
      <c r="AW519" s="13" t="s">
        <v>32</v>
      </c>
      <c r="AX519" s="13" t="s">
        <v>77</v>
      </c>
      <c r="AY519" s="262" t="s">
        <v>171</v>
      </c>
    </row>
    <row r="520" s="13" customFormat="1">
      <c r="A520" s="13"/>
      <c r="B520" s="252"/>
      <c r="C520" s="253"/>
      <c r="D520" s="241" t="s">
        <v>294</v>
      </c>
      <c r="E520" s="254" t="s">
        <v>1</v>
      </c>
      <c r="F520" s="255" t="s">
        <v>266</v>
      </c>
      <c r="G520" s="253"/>
      <c r="H520" s="256">
        <v>64.930000000000007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294</v>
      </c>
      <c r="AU520" s="262" t="s">
        <v>86</v>
      </c>
      <c r="AV520" s="13" t="s">
        <v>86</v>
      </c>
      <c r="AW520" s="13" t="s">
        <v>32</v>
      </c>
      <c r="AX520" s="13" t="s">
        <v>77</v>
      </c>
      <c r="AY520" s="262" t="s">
        <v>171</v>
      </c>
    </row>
    <row r="521" s="14" customFormat="1">
      <c r="A521" s="14"/>
      <c r="B521" s="263"/>
      <c r="C521" s="264"/>
      <c r="D521" s="241" t="s">
        <v>294</v>
      </c>
      <c r="E521" s="265" t="s">
        <v>1</v>
      </c>
      <c r="F521" s="266" t="s">
        <v>298</v>
      </c>
      <c r="G521" s="264"/>
      <c r="H521" s="267">
        <v>385.88499999999999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294</v>
      </c>
      <c r="AU521" s="273" t="s">
        <v>86</v>
      </c>
      <c r="AV521" s="14" t="s">
        <v>192</v>
      </c>
      <c r="AW521" s="14" t="s">
        <v>32</v>
      </c>
      <c r="AX521" s="14" t="s">
        <v>84</v>
      </c>
      <c r="AY521" s="273" t="s">
        <v>171</v>
      </c>
    </row>
    <row r="522" s="2" customFormat="1" ht="24.15" customHeight="1">
      <c r="A522" s="39"/>
      <c r="B522" s="40"/>
      <c r="C522" s="228" t="s">
        <v>725</v>
      </c>
      <c r="D522" s="228" t="s">
        <v>174</v>
      </c>
      <c r="E522" s="229" t="s">
        <v>726</v>
      </c>
      <c r="F522" s="230" t="s">
        <v>727</v>
      </c>
      <c r="G522" s="231" t="s">
        <v>206</v>
      </c>
      <c r="H522" s="232">
        <v>602.02999999999997</v>
      </c>
      <c r="I522" s="233"/>
      <c r="J522" s="234">
        <f>ROUND(I522*H522,2)</f>
        <v>0</v>
      </c>
      <c r="K522" s="230" t="s">
        <v>178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0.029999999999999999</v>
      </c>
      <c r="T522" s="238">
        <f>S522*H522</f>
        <v>18.0609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440</v>
      </c>
      <c r="AT522" s="239" t="s">
        <v>174</v>
      </c>
      <c r="AU522" s="239" t="s">
        <v>86</v>
      </c>
      <c r="AY522" s="18" t="s">
        <v>171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440</v>
      </c>
      <c r="BM522" s="239" t="s">
        <v>728</v>
      </c>
    </row>
    <row r="523" s="13" customFormat="1">
      <c r="A523" s="13"/>
      <c r="B523" s="252"/>
      <c r="C523" s="253"/>
      <c r="D523" s="241" t="s">
        <v>294</v>
      </c>
      <c r="E523" s="254" t="s">
        <v>1</v>
      </c>
      <c r="F523" s="255" t="s">
        <v>720</v>
      </c>
      <c r="G523" s="253"/>
      <c r="H523" s="256">
        <v>66.435000000000002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294</v>
      </c>
      <c r="AU523" s="262" t="s">
        <v>86</v>
      </c>
      <c r="AV523" s="13" t="s">
        <v>86</v>
      </c>
      <c r="AW523" s="13" t="s">
        <v>32</v>
      </c>
      <c r="AX523" s="13" t="s">
        <v>77</v>
      </c>
      <c r="AY523" s="262" t="s">
        <v>171</v>
      </c>
    </row>
    <row r="524" s="13" customFormat="1">
      <c r="A524" s="13"/>
      <c r="B524" s="252"/>
      <c r="C524" s="253"/>
      <c r="D524" s="241" t="s">
        <v>294</v>
      </c>
      <c r="E524" s="254" t="s">
        <v>1</v>
      </c>
      <c r="F524" s="255" t="s">
        <v>239</v>
      </c>
      <c r="G524" s="253"/>
      <c r="H524" s="256">
        <v>159.98500000000001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294</v>
      </c>
      <c r="AU524" s="262" t="s">
        <v>86</v>
      </c>
      <c r="AV524" s="13" t="s">
        <v>86</v>
      </c>
      <c r="AW524" s="13" t="s">
        <v>32</v>
      </c>
      <c r="AX524" s="13" t="s">
        <v>77</v>
      </c>
      <c r="AY524" s="262" t="s">
        <v>171</v>
      </c>
    </row>
    <row r="525" s="13" customFormat="1">
      <c r="A525" s="13"/>
      <c r="B525" s="252"/>
      <c r="C525" s="253"/>
      <c r="D525" s="241" t="s">
        <v>294</v>
      </c>
      <c r="E525" s="254" t="s">
        <v>1</v>
      </c>
      <c r="F525" s="255" t="s">
        <v>729</v>
      </c>
      <c r="G525" s="253"/>
      <c r="H525" s="256">
        <v>310.68000000000001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2" t="s">
        <v>294</v>
      </c>
      <c r="AU525" s="262" t="s">
        <v>86</v>
      </c>
      <c r="AV525" s="13" t="s">
        <v>86</v>
      </c>
      <c r="AW525" s="13" t="s">
        <v>32</v>
      </c>
      <c r="AX525" s="13" t="s">
        <v>77</v>
      </c>
      <c r="AY525" s="262" t="s">
        <v>171</v>
      </c>
    </row>
    <row r="526" s="13" customFormat="1">
      <c r="A526" s="13"/>
      <c r="B526" s="252"/>
      <c r="C526" s="253"/>
      <c r="D526" s="241" t="s">
        <v>294</v>
      </c>
      <c r="E526" s="254" t="s">
        <v>1</v>
      </c>
      <c r="F526" s="255" t="s">
        <v>266</v>
      </c>
      <c r="G526" s="253"/>
      <c r="H526" s="256">
        <v>64.930000000000007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294</v>
      </c>
      <c r="AU526" s="262" t="s">
        <v>86</v>
      </c>
      <c r="AV526" s="13" t="s">
        <v>86</v>
      </c>
      <c r="AW526" s="13" t="s">
        <v>32</v>
      </c>
      <c r="AX526" s="13" t="s">
        <v>77</v>
      </c>
      <c r="AY526" s="262" t="s">
        <v>171</v>
      </c>
    </row>
    <row r="527" s="14" customFormat="1">
      <c r="A527" s="14"/>
      <c r="B527" s="263"/>
      <c r="C527" s="264"/>
      <c r="D527" s="241" t="s">
        <v>294</v>
      </c>
      <c r="E527" s="265" t="s">
        <v>1</v>
      </c>
      <c r="F527" s="266" t="s">
        <v>298</v>
      </c>
      <c r="G527" s="264"/>
      <c r="H527" s="267">
        <v>602.02999999999997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294</v>
      </c>
      <c r="AU527" s="273" t="s">
        <v>86</v>
      </c>
      <c r="AV527" s="14" t="s">
        <v>192</v>
      </c>
      <c r="AW527" s="14" t="s">
        <v>32</v>
      </c>
      <c r="AX527" s="14" t="s">
        <v>84</v>
      </c>
      <c r="AY527" s="273" t="s">
        <v>171</v>
      </c>
    </row>
    <row r="528" s="2" customFormat="1" ht="21.75" customHeight="1">
      <c r="A528" s="39"/>
      <c r="B528" s="40"/>
      <c r="C528" s="228" t="s">
        <v>730</v>
      </c>
      <c r="D528" s="228" t="s">
        <v>174</v>
      </c>
      <c r="E528" s="229" t="s">
        <v>731</v>
      </c>
      <c r="F528" s="230" t="s">
        <v>732</v>
      </c>
      <c r="G528" s="231" t="s">
        <v>206</v>
      </c>
      <c r="H528" s="232">
        <v>830.26499999999999</v>
      </c>
      <c r="I528" s="233"/>
      <c r="J528" s="234">
        <f>ROUND(I528*H528,2)</f>
        <v>0</v>
      </c>
      <c r="K528" s="230" t="s">
        <v>178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0</v>
      </c>
      <c r="R528" s="237">
        <f>Q528*H528</f>
        <v>0</v>
      </c>
      <c r="S528" s="237">
        <v>0.014</v>
      </c>
      <c r="T528" s="238">
        <f>S528*H528</f>
        <v>11.623710000000001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440</v>
      </c>
      <c r="AT528" s="239" t="s">
        <v>174</v>
      </c>
      <c r="AU528" s="239" t="s">
        <v>86</v>
      </c>
      <c r="AY528" s="18" t="s">
        <v>171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440</v>
      </c>
      <c r="BM528" s="239" t="s">
        <v>733</v>
      </c>
    </row>
    <row r="529" s="13" customFormat="1">
      <c r="A529" s="13"/>
      <c r="B529" s="252"/>
      <c r="C529" s="253"/>
      <c r="D529" s="241" t="s">
        <v>294</v>
      </c>
      <c r="E529" s="254" t="s">
        <v>1</v>
      </c>
      <c r="F529" s="255" t="s">
        <v>239</v>
      </c>
      <c r="G529" s="253"/>
      <c r="H529" s="256">
        <v>159.98500000000001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294</v>
      </c>
      <c r="AU529" s="262" t="s">
        <v>86</v>
      </c>
      <c r="AV529" s="13" t="s">
        <v>86</v>
      </c>
      <c r="AW529" s="13" t="s">
        <v>32</v>
      </c>
      <c r="AX529" s="13" t="s">
        <v>77</v>
      </c>
      <c r="AY529" s="262" t="s">
        <v>171</v>
      </c>
    </row>
    <row r="530" s="13" customFormat="1">
      <c r="A530" s="13"/>
      <c r="B530" s="252"/>
      <c r="C530" s="253"/>
      <c r="D530" s="241" t="s">
        <v>294</v>
      </c>
      <c r="E530" s="254" t="s">
        <v>1</v>
      </c>
      <c r="F530" s="255" t="s">
        <v>734</v>
      </c>
      <c r="G530" s="253"/>
      <c r="H530" s="256">
        <v>321.94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294</v>
      </c>
      <c r="AU530" s="262" t="s">
        <v>86</v>
      </c>
      <c r="AV530" s="13" t="s">
        <v>86</v>
      </c>
      <c r="AW530" s="13" t="s">
        <v>32</v>
      </c>
      <c r="AX530" s="13" t="s">
        <v>77</v>
      </c>
      <c r="AY530" s="262" t="s">
        <v>171</v>
      </c>
    </row>
    <row r="531" s="13" customFormat="1">
      <c r="A531" s="13"/>
      <c r="B531" s="252"/>
      <c r="C531" s="253"/>
      <c r="D531" s="241" t="s">
        <v>294</v>
      </c>
      <c r="E531" s="254" t="s">
        <v>1</v>
      </c>
      <c r="F531" s="255" t="s">
        <v>735</v>
      </c>
      <c r="G531" s="253"/>
      <c r="H531" s="256">
        <v>348.33999999999997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2" t="s">
        <v>294</v>
      </c>
      <c r="AU531" s="262" t="s">
        <v>86</v>
      </c>
      <c r="AV531" s="13" t="s">
        <v>86</v>
      </c>
      <c r="AW531" s="13" t="s">
        <v>32</v>
      </c>
      <c r="AX531" s="13" t="s">
        <v>77</v>
      </c>
      <c r="AY531" s="262" t="s">
        <v>171</v>
      </c>
    </row>
    <row r="532" s="14" customFormat="1">
      <c r="A532" s="14"/>
      <c r="B532" s="263"/>
      <c r="C532" s="264"/>
      <c r="D532" s="241" t="s">
        <v>294</v>
      </c>
      <c r="E532" s="265" t="s">
        <v>1</v>
      </c>
      <c r="F532" s="266" t="s">
        <v>298</v>
      </c>
      <c r="G532" s="264"/>
      <c r="H532" s="267">
        <v>830.26499999999999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294</v>
      </c>
      <c r="AU532" s="273" t="s">
        <v>86</v>
      </c>
      <c r="AV532" s="14" t="s">
        <v>192</v>
      </c>
      <c r="AW532" s="14" t="s">
        <v>32</v>
      </c>
      <c r="AX532" s="14" t="s">
        <v>84</v>
      </c>
      <c r="AY532" s="273" t="s">
        <v>171</v>
      </c>
    </row>
    <row r="533" s="2" customFormat="1" ht="24.15" customHeight="1">
      <c r="A533" s="39"/>
      <c r="B533" s="40"/>
      <c r="C533" s="228" t="s">
        <v>736</v>
      </c>
      <c r="D533" s="228" t="s">
        <v>174</v>
      </c>
      <c r="E533" s="229" t="s">
        <v>737</v>
      </c>
      <c r="F533" s="230" t="s">
        <v>738</v>
      </c>
      <c r="G533" s="231" t="s">
        <v>419</v>
      </c>
      <c r="H533" s="232">
        <v>1237.8130000000001</v>
      </c>
      <c r="I533" s="233"/>
      <c r="J533" s="234">
        <f>ROUND(I533*H533,2)</f>
        <v>0</v>
      </c>
      <c r="K533" s="230" t="s">
        <v>178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0.025000000000000001</v>
      </c>
      <c r="T533" s="238">
        <f>S533*H533</f>
        <v>30.945325000000004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440</v>
      </c>
      <c r="AT533" s="239" t="s">
        <v>174</v>
      </c>
      <c r="AU533" s="239" t="s">
        <v>86</v>
      </c>
      <c r="AY533" s="18" t="s">
        <v>171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84</v>
      </c>
      <c r="BK533" s="240">
        <f>ROUND(I533*H533,2)</f>
        <v>0</v>
      </c>
      <c r="BL533" s="18" t="s">
        <v>440</v>
      </c>
      <c r="BM533" s="239" t="s">
        <v>739</v>
      </c>
    </row>
    <row r="534" s="13" customFormat="1">
      <c r="A534" s="13"/>
      <c r="B534" s="252"/>
      <c r="C534" s="253"/>
      <c r="D534" s="241" t="s">
        <v>294</v>
      </c>
      <c r="E534" s="254" t="s">
        <v>1</v>
      </c>
      <c r="F534" s="255" t="s">
        <v>740</v>
      </c>
      <c r="G534" s="253"/>
      <c r="H534" s="256">
        <v>399.96300000000002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2" t="s">
        <v>294</v>
      </c>
      <c r="AU534" s="262" t="s">
        <v>86</v>
      </c>
      <c r="AV534" s="13" t="s">
        <v>86</v>
      </c>
      <c r="AW534" s="13" t="s">
        <v>32</v>
      </c>
      <c r="AX534" s="13" t="s">
        <v>77</v>
      </c>
      <c r="AY534" s="262" t="s">
        <v>171</v>
      </c>
    </row>
    <row r="535" s="13" customFormat="1">
      <c r="A535" s="13"/>
      <c r="B535" s="252"/>
      <c r="C535" s="253"/>
      <c r="D535" s="241" t="s">
        <v>294</v>
      </c>
      <c r="E535" s="254" t="s">
        <v>1</v>
      </c>
      <c r="F535" s="255" t="s">
        <v>741</v>
      </c>
      <c r="G535" s="253"/>
      <c r="H535" s="256">
        <v>402.42500000000001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294</v>
      </c>
      <c r="AU535" s="262" t="s">
        <v>86</v>
      </c>
      <c r="AV535" s="13" t="s">
        <v>86</v>
      </c>
      <c r="AW535" s="13" t="s">
        <v>32</v>
      </c>
      <c r="AX535" s="13" t="s">
        <v>77</v>
      </c>
      <c r="AY535" s="262" t="s">
        <v>171</v>
      </c>
    </row>
    <row r="536" s="13" customFormat="1">
      <c r="A536" s="13"/>
      <c r="B536" s="252"/>
      <c r="C536" s="253"/>
      <c r="D536" s="241" t="s">
        <v>294</v>
      </c>
      <c r="E536" s="254" t="s">
        <v>1</v>
      </c>
      <c r="F536" s="255" t="s">
        <v>742</v>
      </c>
      <c r="G536" s="253"/>
      <c r="H536" s="256">
        <v>435.42500000000001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294</v>
      </c>
      <c r="AU536" s="262" t="s">
        <v>86</v>
      </c>
      <c r="AV536" s="13" t="s">
        <v>86</v>
      </c>
      <c r="AW536" s="13" t="s">
        <v>32</v>
      </c>
      <c r="AX536" s="13" t="s">
        <v>77</v>
      </c>
      <c r="AY536" s="262" t="s">
        <v>171</v>
      </c>
    </row>
    <row r="537" s="14" customFormat="1">
      <c r="A537" s="14"/>
      <c r="B537" s="263"/>
      <c r="C537" s="264"/>
      <c r="D537" s="241" t="s">
        <v>294</v>
      </c>
      <c r="E537" s="265" t="s">
        <v>1</v>
      </c>
      <c r="F537" s="266" t="s">
        <v>298</v>
      </c>
      <c r="G537" s="264"/>
      <c r="H537" s="267">
        <v>1237.8130000000001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3" t="s">
        <v>294</v>
      </c>
      <c r="AU537" s="273" t="s">
        <v>86</v>
      </c>
      <c r="AV537" s="14" t="s">
        <v>192</v>
      </c>
      <c r="AW537" s="14" t="s">
        <v>32</v>
      </c>
      <c r="AX537" s="14" t="s">
        <v>84</v>
      </c>
      <c r="AY537" s="273" t="s">
        <v>171</v>
      </c>
    </row>
    <row r="538" s="2" customFormat="1" ht="24.15" customHeight="1">
      <c r="A538" s="39"/>
      <c r="B538" s="40"/>
      <c r="C538" s="228" t="s">
        <v>743</v>
      </c>
      <c r="D538" s="228" t="s">
        <v>174</v>
      </c>
      <c r="E538" s="229" t="s">
        <v>744</v>
      </c>
      <c r="F538" s="230" t="s">
        <v>745</v>
      </c>
      <c r="G538" s="231" t="s">
        <v>206</v>
      </c>
      <c r="H538" s="232">
        <v>495.125</v>
      </c>
      <c r="I538" s="233"/>
      <c r="J538" s="234">
        <f>ROUND(I538*H538,2)</f>
        <v>0</v>
      </c>
      <c r="K538" s="230" t="s">
        <v>178</v>
      </c>
      <c r="L538" s="45"/>
      <c r="M538" s="235" t="s">
        <v>1</v>
      </c>
      <c r="N538" s="236" t="s">
        <v>42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0.040000000000000001</v>
      </c>
      <c r="T538" s="238">
        <f>S538*H538</f>
        <v>19.805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440</v>
      </c>
      <c r="AT538" s="239" t="s">
        <v>174</v>
      </c>
      <c r="AU538" s="239" t="s">
        <v>86</v>
      </c>
      <c r="AY538" s="18" t="s">
        <v>171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84</v>
      </c>
      <c r="BK538" s="240">
        <f>ROUND(I538*H538,2)</f>
        <v>0</v>
      </c>
      <c r="BL538" s="18" t="s">
        <v>440</v>
      </c>
      <c r="BM538" s="239" t="s">
        <v>746</v>
      </c>
    </row>
    <row r="539" s="13" customFormat="1">
      <c r="A539" s="13"/>
      <c r="B539" s="252"/>
      <c r="C539" s="253"/>
      <c r="D539" s="241" t="s">
        <v>294</v>
      </c>
      <c r="E539" s="254" t="s">
        <v>1</v>
      </c>
      <c r="F539" s="255" t="s">
        <v>239</v>
      </c>
      <c r="G539" s="253"/>
      <c r="H539" s="256">
        <v>159.98500000000001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294</v>
      </c>
      <c r="AU539" s="262" t="s">
        <v>86</v>
      </c>
      <c r="AV539" s="13" t="s">
        <v>86</v>
      </c>
      <c r="AW539" s="13" t="s">
        <v>32</v>
      </c>
      <c r="AX539" s="13" t="s">
        <v>77</v>
      </c>
      <c r="AY539" s="262" t="s">
        <v>171</v>
      </c>
    </row>
    <row r="540" s="13" customFormat="1">
      <c r="A540" s="13"/>
      <c r="B540" s="252"/>
      <c r="C540" s="253"/>
      <c r="D540" s="241" t="s">
        <v>294</v>
      </c>
      <c r="E540" s="254" t="s">
        <v>1</v>
      </c>
      <c r="F540" s="255" t="s">
        <v>249</v>
      </c>
      <c r="G540" s="253"/>
      <c r="H540" s="256">
        <v>160.97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2" t="s">
        <v>294</v>
      </c>
      <c r="AU540" s="262" t="s">
        <v>86</v>
      </c>
      <c r="AV540" s="13" t="s">
        <v>86</v>
      </c>
      <c r="AW540" s="13" t="s">
        <v>32</v>
      </c>
      <c r="AX540" s="13" t="s">
        <v>77</v>
      </c>
      <c r="AY540" s="262" t="s">
        <v>171</v>
      </c>
    </row>
    <row r="541" s="13" customFormat="1">
      <c r="A541" s="13"/>
      <c r="B541" s="252"/>
      <c r="C541" s="253"/>
      <c r="D541" s="241" t="s">
        <v>294</v>
      </c>
      <c r="E541" s="254" t="s">
        <v>1</v>
      </c>
      <c r="F541" s="255" t="s">
        <v>747</v>
      </c>
      <c r="G541" s="253"/>
      <c r="H541" s="256">
        <v>174.16999999999999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294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171</v>
      </c>
    </row>
    <row r="542" s="14" customFormat="1">
      <c r="A542" s="14"/>
      <c r="B542" s="263"/>
      <c r="C542" s="264"/>
      <c r="D542" s="241" t="s">
        <v>294</v>
      </c>
      <c r="E542" s="265" t="s">
        <v>1</v>
      </c>
      <c r="F542" s="266" t="s">
        <v>298</v>
      </c>
      <c r="G542" s="264"/>
      <c r="H542" s="267">
        <v>495.125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294</v>
      </c>
      <c r="AU542" s="273" t="s">
        <v>86</v>
      </c>
      <c r="AV542" s="14" t="s">
        <v>192</v>
      </c>
      <c r="AW542" s="14" t="s">
        <v>32</v>
      </c>
      <c r="AX542" s="14" t="s">
        <v>84</v>
      </c>
      <c r="AY542" s="273" t="s">
        <v>171</v>
      </c>
    </row>
    <row r="543" s="12" customFormat="1" ht="22.8" customHeight="1">
      <c r="A543" s="12"/>
      <c r="B543" s="212"/>
      <c r="C543" s="213"/>
      <c r="D543" s="214" t="s">
        <v>76</v>
      </c>
      <c r="E543" s="226" t="s">
        <v>748</v>
      </c>
      <c r="F543" s="226" t="s">
        <v>749</v>
      </c>
      <c r="G543" s="213"/>
      <c r="H543" s="213"/>
      <c r="I543" s="216"/>
      <c r="J543" s="227">
        <f>BK543</f>
        <v>0</v>
      </c>
      <c r="K543" s="213"/>
      <c r="L543" s="218"/>
      <c r="M543" s="219"/>
      <c r="N543" s="220"/>
      <c r="O543" s="220"/>
      <c r="P543" s="221">
        <f>SUM(P544:P556)</f>
        <v>0</v>
      </c>
      <c r="Q543" s="220"/>
      <c r="R543" s="221">
        <f>SUM(R544:R556)</f>
        <v>0</v>
      </c>
      <c r="S543" s="220"/>
      <c r="T543" s="222">
        <f>SUM(T544:T556)</f>
        <v>4.7475506000000003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3" t="s">
        <v>86</v>
      </c>
      <c r="AT543" s="224" t="s">
        <v>76</v>
      </c>
      <c r="AU543" s="224" t="s">
        <v>84</v>
      </c>
      <c r="AY543" s="223" t="s">
        <v>171</v>
      </c>
      <c r="BK543" s="225">
        <f>SUM(BK544:BK556)</f>
        <v>0</v>
      </c>
    </row>
    <row r="544" s="2" customFormat="1" ht="24.15" customHeight="1">
      <c r="A544" s="39"/>
      <c r="B544" s="40"/>
      <c r="C544" s="228" t="s">
        <v>750</v>
      </c>
      <c r="D544" s="228" t="s">
        <v>174</v>
      </c>
      <c r="E544" s="229" t="s">
        <v>751</v>
      </c>
      <c r="F544" s="230" t="s">
        <v>752</v>
      </c>
      <c r="G544" s="231" t="s">
        <v>206</v>
      </c>
      <c r="H544" s="232">
        <v>275.86000000000001</v>
      </c>
      <c r="I544" s="233"/>
      <c r="J544" s="234">
        <f>ROUND(I544*H544,2)</f>
        <v>0</v>
      </c>
      <c r="K544" s="230" t="s">
        <v>178</v>
      </c>
      <c r="L544" s="45"/>
      <c r="M544" s="235" t="s">
        <v>1</v>
      </c>
      <c r="N544" s="236" t="s">
        <v>42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0.01721</v>
      </c>
      <c r="T544" s="238">
        <f>S544*H544</f>
        <v>4.7475506000000003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440</v>
      </c>
      <c r="AT544" s="239" t="s">
        <v>174</v>
      </c>
      <c r="AU544" s="239" t="s">
        <v>86</v>
      </c>
      <c r="AY544" s="18" t="s">
        <v>171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84</v>
      </c>
      <c r="BK544" s="240">
        <f>ROUND(I544*H544,2)</f>
        <v>0</v>
      </c>
      <c r="BL544" s="18" t="s">
        <v>440</v>
      </c>
      <c r="BM544" s="239" t="s">
        <v>753</v>
      </c>
    </row>
    <row r="545" s="15" customFormat="1">
      <c r="A545" s="15"/>
      <c r="B545" s="274"/>
      <c r="C545" s="275"/>
      <c r="D545" s="241" t="s">
        <v>294</v>
      </c>
      <c r="E545" s="276" t="s">
        <v>1</v>
      </c>
      <c r="F545" s="277" t="s">
        <v>337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294</v>
      </c>
      <c r="AU545" s="283" t="s">
        <v>86</v>
      </c>
      <c r="AV545" s="15" t="s">
        <v>84</v>
      </c>
      <c r="AW545" s="15" t="s">
        <v>32</v>
      </c>
      <c r="AX545" s="15" t="s">
        <v>77</v>
      </c>
      <c r="AY545" s="283" t="s">
        <v>171</v>
      </c>
    </row>
    <row r="546" s="13" customFormat="1">
      <c r="A546" s="13"/>
      <c r="B546" s="252"/>
      <c r="C546" s="253"/>
      <c r="D546" s="241" t="s">
        <v>294</v>
      </c>
      <c r="E546" s="254" t="s">
        <v>1</v>
      </c>
      <c r="F546" s="255" t="s">
        <v>754</v>
      </c>
      <c r="G546" s="253"/>
      <c r="H546" s="256">
        <v>29.25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2" t="s">
        <v>294</v>
      </c>
      <c r="AU546" s="262" t="s">
        <v>86</v>
      </c>
      <c r="AV546" s="13" t="s">
        <v>86</v>
      </c>
      <c r="AW546" s="13" t="s">
        <v>32</v>
      </c>
      <c r="AX546" s="13" t="s">
        <v>77</v>
      </c>
      <c r="AY546" s="262" t="s">
        <v>171</v>
      </c>
    </row>
    <row r="547" s="13" customFormat="1">
      <c r="A547" s="13"/>
      <c r="B547" s="252"/>
      <c r="C547" s="253"/>
      <c r="D547" s="241" t="s">
        <v>294</v>
      </c>
      <c r="E547" s="254" t="s">
        <v>1</v>
      </c>
      <c r="F547" s="255" t="s">
        <v>755</v>
      </c>
      <c r="G547" s="253"/>
      <c r="H547" s="256">
        <v>45.5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294</v>
      </c>
      <c r="AU547" s="262" t="s">
        <v>86</v>
      </c>
      <c r="AV547" s="13" t="s">
        <v>86</v>
      </c>
      <c r="AW547" s="13" t="s">
        <v>32</v>
      </c>
      <c r="AX547" s="13" t="s">
        <v>77</v>
      </c>
      <c r="AY547" s="262" t="s">
        <v>171</v>
      </c>
    </row>
    <row r="548" s="13" customFormat="1">
      <c r="A548" s="13"/>
      <c r="B548" s="252"/>
      <c r="C548" s="253"/>
      <c r="D548" s="241" t="s">
        <v>294</v>
      </c>
      <c r="E548" s="254" t="s">
        <v>1</v>
      </c>
      <c r="F548" s="255" t="s">
        <v>756</v>
      </c>
      <c r="G548" s="253"/>
      <c r="H548" s="256">
        <v>7.4100000000000001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2" t="s">
        <v>294</v>
      </c>
      <c r="AU548" s="262" t="s">
        <v>86</v>
      </c>
      <c r="AV548" s="13" t="s">
        <v>86</v>
      </c>
      <c r="AW548" s="13" t="s">
        <v>32</v>
      </c>
      <c r="AX548" s="13" t="s">
        <v>77</v>
      </c>
      <c r="AY548" s="262" t="s">
        <v>171</v>
      </c>
    </row>
    <row r="549" s="15" customFormat="1">
      <c r="A549" s="15"/>
      <c r="B549" s="274"/>
      <c r="C549" s="275"/>
      <c r="D549" s="241" t="s">
        <v>294</v>
      </c>
      <c r="E549" s="276" t="s">
        <v>1</v>
      </c>
      <c r="F549" s="277" t="s">
        <v>341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294</v>
      </c>
      <c r="AU549" s="283" t="s">
        <v>86</v>
      </c>
      <c r="AV549" s="15" t="s">
        <v>84</v>
      </c>
      <c r="AW549" s="15" t="s">
        <v>32</v>
      </c>
      <c r="AX549" s="15" t="s">
        <v>77</v>
      </c>
      <c r="AY549" s="283" t="s">
        <v>171</v>
      </c>
    </row>
    <row r="550" s="13" customFormat="1">
      <c r="A550" s="13"/>
      <c r="B550" s="252"/>
      <c r="C550" s="253"/>
      <c r="D550" s="241" t="s">
        <v>294</v>
      </c>
      <c r="E550" s="254" t="s">
        <v>1</v>
      </c>
      <c r="F550" s="255" t="s">
        <v>757</v>
      </c>
      <c r="G550" s="253"/>
      <c r="H550" s="256">
        <v>28.800000000000001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2" t="s">
        <v>294</v>
      </c>
      <c r="AU550" s="262" t="s">
        <v>86</v>
      </c>
      <c r="AV550" s="13" t="s">
        <v>86</v>
      </c>
      <c r="AW550" s="13" t="s">
        <v>32</v>
      </c>
      <c r="AX550" s="13" t="s">
        <v>77</v>
      </c>
      <c r="AY550" s="262" t="s">
        <v>171</v>
      </c>
    </row>
    <row r="551" s="13" customFormat="1">
      <c r="A551" s="13"/>
      <c r="B551" s="252"/>
      <c r="C551" s="253"/>
      <c r="D551" s="241" t="s">
        <v>294</v>
      </c>
      <c r="E551" s="254" t="s">
        <v>1</v>
      </c>
      <c r="F551" s="255" t="s">
        <v>758</v>
      </c>
      <c r="G551" s="253"/>
      <c r="H551" s="256">
        <v>32.299999999999997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294</v>
      </c>
      <c r="AU551" s="262" t="s">
        <v>86</v>
      </c>
      <c r="AV551" s="13" t="s">
        <v>86</v>
      </c>
      <c r="AW551" s="13" t="s">
        <v>32</v>
      </c>
      <c r="AX551" s="13" t="s">
        <v>77</v>
      </c>
      <c r="AY551" s="262" t="s">
        <v>171</v>
      </c>
    </row>
    <row r="552" s="15" customFormat="1">
      <c r="A552" s="15"/>
      <c r="B552" s="274"/>
      <c r="C552" s="275"/>
      <c r="D552" s="241" t="s">
        <v>294</v>
      </c>
      <c r="E552" s="276" t="s">
        <v>1</v>
      </c>
      <c r="F552" s="277" t="s">
        <v>345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294</v>
      </c>
      <c r="AU552" s="283" t="s">
        <v>86</v>
      </c>
      <c r="AV552" s="15" t="s">
        <v>84</v>
      </c>
      <c r="AW552" s="15" t="s">
        <v>32</v>
      </c>
      <c r="AX552" s="15" t="s">
        <v>77</v>
      </c>
      <c r="AY552" s="283" t="s">
        <v>171</v>
      </c>
    </row>
    <row r="553" s="13" customFormat="1">
      <c r="A553" s="13"/>
      <c r="B553" s="252"/>
      <c r="C553" s="253"/>
      <c r="D553" s="241" t="s">
        <v>294</v>
      </c>
      <c r="E553" s="254" t="s">
        <v>1</v>
      </c>
      <c r="F553" s="255" t="s">
        <v>759</v>
      </c>
      <c r="G553" s="253"/>
      <c r="H553" s="256">
        <v>29.899999999999999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294</v>
      </c>
      <c r="AU553" s="262" t="s">
        <v>86</v>
      </c>
      <c r="AV553" s="13" t="s">
        <v>86</v>
      </c>
      <c r="AW553" s="13" t="s">
        <v>32</v>
      </c>
      <c r="AX553" s="13" t="s">
        <v>77</v>
      </c>
      <c r="AY553" s="262" t="s">
        <v>171</v>
      </c>
    </row>
    <row r="554" s="13" customFormat="1">
      <c r="A554" s="13"/>
      <c r="B554" s="252"/>
      <c r="C554" s="253"/>
      <c r="D554" s="241" t="s">
        <v>294</v>
      </c>
      <c r="E554" s="254" t="s">
        <v>1</v>
      </c>
      <c r="F554" s="255" t="s">
        <v>760</v>
      </c>
      <c r="G554" s="253"/>
      <c r="H554" s="256">
        <v>92.299999999999997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2" t="s">
        <v>294</v>
      </c>
      <c r="AU554" s="262" t="s">
        <v>86</v>
      </c>
      <c r="AV554" s="13" t="s">
        <v>86</v>
      </c>
      <c r="AW554" s="13" t="s">
        <v>32</v>
      </c>
      <c r="AX554" s="13" t="s">
        <v>77</v>
      </c>
      <c r="AY554" s="262" t="s">
        <v>171</v>
      </c>
    </row>
    <row r="555" s="13" customFormat="1">
      <c r="A555" s="13"/>
      <c r="B555" s="252"/>
      <c r="C555" s="253"/>
      <c r="D555" s="241" t="s">
        <v>294</v>
      </c>
      <c r="E555" s="254" t="s">
        <v>1</v>
      </c>
      <c r="F555" s="255" t="s">
        <v>761</v>
      </c>
      <c r="G555" s="253"/>
      <c r="H555" s="256">
        <v>10.4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294</v>
      </c>
      <c r="AU555" s="262" t="s">
        <v>86</v>
      </c>
      <c r="AV555" s="13" t="s">
        <v>86</v>
      </c>
      <c r="AW555" s="13" t="s">
        <v>32</v>
      </c>
      <c r="AX555" s="13" t="s">
        <v>77</v>
      </c>
      <c r="AY555" s="262" t="s">
        <v>171</v>
      </c>
    </row>
    <row r="556" s="14" customFormat="1">
      <c r="A556" s="14"/>
      <c r="B556" s="263"/>
      <c r="C556" s="264"/>
      <c r="D556" s="241" t="s">
        <v>294</v>
      </c>
      <c r="E556" s="265" t="s">
        <v>1</v>
      </c>
      <c r="F556" s="266" t="s">
        <v>298</v>
      </c>
      <c r="G556" s="264"/>
      <c r="H556" s="267">
        <v>275.86000000000001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3" t="s">
        <v>294</v>
      </c>
      <c r="AU556" s="273" t="s">
        <v>86</v>
      </c>
      <c r="AV556" s="14" t="s">
        <v>192</v>
      </c>
      <c r="AW556" s="14" t="s">
        <v>32</v>
      </c>
      <c r="AX556" s="14" t="s">
        <v>84</v>
      </c>
      <c r="AY556" s="273" t="s">
        <v>171</v>
      </c>
    </row>
    <row r="557" s="12" customFormat="1" ht="22.8" customHeight="1">
      <c r="A557" s="12"/>
      <c r="B557" s="212"/>
      <c r="C557" s="213"/>
      <c r="D557" s="214" t="s">
        <v>76</v>
      </c>
      <c r="E557" s="226" t="s">
        <v>762</v>
      </c>
      <c r="F557" s="226" t="s">
        <v>763</v>
      </c>
      <c r="G557" s="213"/>
      <c r="H557" s="213"/>
      <c r="I557" s="216"/>
      <c r="J557" s="227">
        <f>BK557</f>
        <v>0</v>
      </c>
      <c r="K557" s="213"/>
      <c r="L557" s="218"/>
      <c r="M557" s="219"/>
      <c r="N557" s="220"/>
      <c r="O557" s="220"/>
      <c r="P557" s="221">
        <f>SUM(P558:P563)</f>
        <v>0</v>
      </c>
      <c r="Q557" s="220"/>
      <c r="R557" s="221">
        <f>SUM(R558:R563)</f>
        <v>0</v>
      </c>
      <c r="S557" s="220"/>
      <c r="T557" s="222">
        <f>SUM(T558:T563)</f>
        <v>0.053742000000000005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3" t="s">
        <v>86</v>
      </c>
      <c r="AT557" s="224" t="s">
        <v>76</v>
      </c>
      <c r="AU557" s="224" t="s">
        <v>84</v>
      </c>
      <c r="AY557" s="223" t="s">
        <v>171</v>
      </c>
      <c r="BK557" s="225">
        <f>SUM(BK558:BK563)</f>
        <v>0</v>
      </c>
    </row>
    <row r="558" s="2" customFormat="1" ht="16.5" customHeight="1">
      <c r="A558" s="39"/>
      <c r="B558" s="40"/>
      <c r="C558" s="228" t="s">
        <v>764</v>
      </c>
      <c r="D558" s="228" t="s">
        <v>174</v>
      </c>
      <c r="E558" s="229" t="s">
        <v>765</v>
      </c>
      <c r="F558" s="230" t="s">
        <v>766</v>
      </c>
      <c r="G558" s="231" t="s">
        <v>419</v>
      </c>
      <c r="H558" s="232">
        <v>10.1</v>
      </c>
      <c r="I558" s="233"/>
      <c r="J558" s="234">
        <f>ROUND(I558*H558,2)</f>
        <v>0</v>
      </c>
      <c r="K558" s="230" t="s">
        <v>178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</v>
      </c>
      <c r="R558" s="237">
        <f>Q558*H558</f>
        <v>0</v>
      </c>
      <c r="S558" s="237">
        <v>0.00167</v>
      </c>
      <c r="T558" s="238">
        <f>S558*H558</f>
        <v>0.016867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440</v>
      </c>
      <c r="AT558" s="239" t="s">
        <v>174</v>
      </c>
      <c r="AU558" s="239" t="s">
        <v>86</v>
      </c>
      <c r="AY558" s="18" t="s">
        <v>171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440</v>
      </c>
      <c r="BM558" s="239" t="s">
        <v>767</v>
      </c>
    </row>
    <row r="559" s="13" customFormat="1">
      <c r="A559" s="13"/>
      <c r="B559" s="252"/>
      <c r="C559" s="253"/>
      <c r="D559" s="241" t="s">
        <v>294</v>
      </c>
      <c r="E559" s="254" t="s">
        <v>1</v>
      </c>
      <c r="F559" s="255" t="s">
        <v>768</v>
      </c>
      <c r="G559" s="253"/>
      <c r="H559" s="256">
        <v>10.1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2" t="s">
        <v>294</v>
      </c>
      <c r="AU559" s="262" t="s">
        <v>86</v>
      </c>
      <c r="AV559" s="13" t="s">
        <v>86</v>
      </c>
      <c r="AW559" s="13" t="s">
        <v>32</v>
      </c>
      <c r="AX559" s="13" t="s">
        <v>84</v>
      </c>
      <c r="AY559" s="262" t="s">
        <v>171</v>
      </c>
    </row>
    <row r="560" s="2" customFormat="1" ht="16.5" customHeight="1">
      <c r="A560" s="39"/>
      <c r="B560" s="40"/>
      <c r="C560" s="228" t="s">
        <v>769</v>
      </c>
      <c r="D560" s="228" t="s">
        <v>174</v>
      </c>
      <c r="E560" s="229" t="s">
        <v>770</v>
      </c>
      <c r="F560" s="230" t="s">
        <v>771</v>
      </c>
      <c r="G560" s="231" t="s">
        <v>419</v>
      </c>
      <c r="H560" s="232">
        <v>12.9</v>
      </c>
      <c r="I560" s="233"/>
      <c r="J560" s="234">
        <f>ROUND(I560*H560,2)</f>
        <v>0</v>
      </c>
      <c r="K560" s="230" t="s">
        <v>178</v>
      </c>
      <c r="L560" s="45"/>
      <c r="M560" s="235" t="s">
        <v>1</v>
      </c>
      <c r="N560" s="236" t="s">
        <v>42</v>
      </c>
      <c r="O560" s="92"/>
      <c r="P560" s="237">
        <f>O560*H560</f>
        <v>0</v>
      </c>
      <c r="Q560" s="237">
        <v>0</v>
      </c>
      <c r="R560" s="237">
        <f>Q560*H560</f>
        <v>0</v>
      </c>
      <c r="S560" s="237">
        <v>0.00175</v>
      </c>
      <c r="T560" s="238">
        <f>S560*H560</f>
        <v>0.022575000000000001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440</v>
      </c>
      <c r="AT560" s="239" t="s">
        <v>174</v>
      </c>
      <c r="AU560" s="239" t="s">
        <v>86</v>
      </c>
      <c r="AY560" s="18" t="s">
        <v>171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84</v>
      </c>
      <c r="BK560" s="240">
        <f>ROUND(I560*H560,2)</f>
        <v>0</v>
      </c>
      <c r="BL560" s="18" t="s">
        <v>440</v>
      </c>
      <c r="BM560" s="239" t="s">
        <v>772</v>
      </c>
    </row>
    <row r="561" s="13" customFormat="1">
      <c r="A561" s="13"/>
      <c r="B561" s="252"/>
      <c r="C561" s="253"/>
      <c r="D561" s="241" t="s">
        <v>294</v>
      </c>
      <c r="E561" s="254" t="s">
        <v>1</v>
      </c>
      <c r="F561" s="255" t="s">
        <v>773</v>
      </c>
      <c r="G561" s="253"/>
      <c r="H561" s="256">
        <v>12.9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2" t="s">
        <v>294</v>
      </c>
      <c r="AU561" s="262" t="s">
        <v>86</v>
      </c>
      <c r="AV561" s="13" t="s">
        <v>86</v>
      </c>
      <c r="AW561" s="13" t="s">
        <v>32</v>
      </c>
      <c r="AX561" s="13" t="s">
        <v>84</v>
      </c>
      <c r="AY561" s="262" t="s">
        <v>171</v>
      </c>
    </row>
    <row r="562" s="2" customFormat="1" ht="16.5" customHeight="1">
      <c r="A562" s="39"/>
      <c r="B562" s="40"/>
      <c r="C562" s="228" t="s">
        <v>774</v>
      </c>
      <c r="D562" s="228" t="s">
        <v>174</v>
      </c>
      <c r="E562" s="229" t="s">
        <v>775</v>
      </c>
      <c r="F562" s="230" t="s">
        <v>776</v>
      </c>
      <c r="G562" s="231" t="s">
        <v>419</v>
      </c>
      <c r="H562" s="232">
        <v>5.5</v>
      </c>
      <c r="I562" s="233"/>
      <c r="J562" s="234">
        <f>ROUND(I562*H562,2)</f>
        <v>0</v>
      </c>
      <c r="K562" s="230" t="s">
        <v>178</v>
      </c>
      <c r="L562" s="45"/>
      <c r="M562" s="235" t="s">
        <v>1</v>
      </c>
      <c r="N562" s="236" t="s">
        <v>42</v>
      </c>
      <c r="O562" s="92"/>
      <c r="P562" s="237">
        <f>O562*H562</f>
        <v>0</v>
      </c>
      <c r="Q562" s="237">
        <v>0</v>
      </c>
      <c r="R562" s="237">
        <f>Q562*H562</f>
        <v>0</v>
      </c>
      <c r="S562" s="237">
        <v>0.0025999999999999999</v>
      </c>
      <c r="T562" s="238">
        <f>S562*H562</f>
        <v>0.0143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192</v>
      </c>
      <c r="AT562" s="239" t="s">
        <v>174</v>
      </c>
      <c r="AU562" s="239" t="s">
        <v>86</v>
      </c>
      <c r="AY562" s="18" t="s">
        <v>171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84</v>
      </c>
      <c r="BK562" s="240">
        <f>ROUND(I562*H562,2)</f>
        <v>0</v>
      </c>
      <c r="BL562" s="18" t="s">
        <v>192</v>
      </c>
      <c r="BM562" s="239" t="s">
        <v>777</v>
      </c>
    </row>
    <row r="563" s="13" customFormat="1">
      <c r="A563" s="13"/>
      <c r="B563" s="252"/>
      <c r="C563" s="253"/>
      <c r="D563" s="241" t="s">
        <v>294</v>
      </c>
      <c r="E563" s="254" t="s">
        <v>1</v>
      </c>
      <c r="F563" s="255" t="s">
        <v>778</v>
      </c>
      <c r="G563" s="253"/>
      <c r="H563" s="256">
        <v>5.5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294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171</v>
      </c>
    </row>
    <row r="564" s="12" customFormat="1" ht="22.8" customHeight="1">
      <c r="A564" s="12"/>
      <c r="B564" s="212"/>
      <c r="C564" s="213"/>
      <c r="D564" s="214" t="s">
        <v>76</v>
      </c>
      <c r="E564" s="226" t="s">
        <v>779</v>
      </c>
      <c r="F564" s="226" t="s">
        <v>780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SUM(P565:P575)</f>
        <v>0</v>
      </c>
      <c r="Q564" s="220"/>
      <c r="R564" s="221">
        <f>SUM(R565:R575)</f>
        <v>0</v>
      </c>
      <c r="S564" s="220"/>
      <c r="T564" s="222">
        <f>SUM(T565:T575)</f>
        <v>1.6392199600000001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86</v>
      </c>
      <c r="AT564" s="224" t="s">
        <v>76</v>
      </c>
      <c r="AU564" s="224" t="s">
        <v>84</v>
      </c>
      <c r="AY564" s="223" t="s">
        <v>171</v>
      </c>
      <c r="BK564" s="225">
        <f>SUM(BK565:BK575)</f>
        <v>0</v>
      </c>
    </row>
    <row r="565" s="2" customFormat="1" ht="16.5" customHeight="1">
      <c r="A565" s="39"/>
      <c r="B565" s="40"/>
      <c r="C565" s="228" t="s">
        <v>781</v>
      </c>
      <c r="D565" s="228" t="s">
        <v>174</v>
      </c>
      <c r="E565" s="229" t="s">
        <v>782</v>
      </c>
      <c r="F565" s="230" t="s">
        <v>783</v>
      </c>
      <c r="G565" s="231" t="s">
        <v>419</v>
      </c>
      <c r="H565" s="232">
        <v>30.300000000000001</v>
      </c>
      <c r="I565" s="233"/>
      <c r="J565" s="234">
        <f>ROUND(I565*H565,2)</f>
        <v>0</v>
      </c>
      <c r="K565" s="230" t="s">
        <v>178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0.019650000000000001</v>
      </c>
      <c r="T565" s="238">
        <f>S565*H565</f>
        <v>0.59539500000000001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192</v>
      </c>
      <c r="AT565" s="239" t="s">
        <v>174</v>
      </c>
      <c r="AU565" s="239" t="s">
        <v>86</v>
      </c>
      <c r="AY565" s="18" t="s">
        <v>171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84</v>
      </c>
      <c r="BK565" s="240">
        <f>ROUND(I565*H565,2)</f>
        <v>0</v>
      </c>
      <c r="BL565" s="18" t="s">
        <v>192</v>
      </c>
      <c r="BM565" s="239" t="s">
        <v>784</v>
      </c>
    </row>
    <row r="566" s="13" customFormat="1">
      <c r="A566" s="13"/>
      <c r="B566" s="252"/>
      <c r="C566" s="253"/>
      <c r="D566" s="241" t="s">
        <v>294</v>
      </c>
      <c r="E566" s="254" t="s">
        <v>1</v>
      </c>
      <c r="F566" s="255" t="s">
        <v>785</v>
      </c>
      <c r="G566" s="253"/>
      <c r="H566" s="256">
        <v>30.300000000000001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2" t="s">
        <v>294</v>
      </c>
      <c r="AU566" s="262" t="s">
        <v>86</v>
      </c>
      <c r="AV566" s="13" t="s">
        <v>86</v>
      </c>
      <c r="AW566" s="13" t="s">
        <v>32</v>
      </c>
      <c r="AX566" s="13" t="s">
        <v>84</v>
      </c>
      <c r="AY566" s="262" t="s">
        <v>171</v>
      </c>
    </row>
    <row r="567" s="2" customFormat="1" ht="16.5" customHeight="1">
      <c r="A567" s="39"/>
      <c r="B567" s="40"/>
      <c r="C567" s="228" t="s">
        <v>786</v>
      </c>
      <c r="D567" s="228" t="s">
        <v>174</v>
      </c>
      <c r="E567" s="229" t="s">
        <v>787</v>
      </c>
      <c r="F567" s="230" t="s">
        <v>788</v>
      </c>
      <c r="G567" s="231" t="s">
        <v>206</v>
      </c>
      <c r="H567" s="232">
        <v>53.152000000000001</v>
      </c>
      <c r="I567" s="233"/>
      <c r="J567" s="234">
        <f>ROUND(I567*H567,2)</f>
        <v>0</v>
      </c>
      <c r="K567" s="230" t="s">
        <v>178</v>
      </c>
      <c r="L567" s="45"/>
      <c r="M567" s="235" t="s">
        <v>1</v>
      </c>
      <c r="N567" s="236" t="s">
        <v>42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0.01098</v>
      </c>
      <c r="T567" s="238">
        <f>S567*H567</f>
        <v>0.58360896000000007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440</v>
      </c>
      <c r="AT567" s="239" t="s">
        <v>174</v>
      </c>
      <c r="AU567" s="239" t="s">
        <v>86</v>
      </c>
      <c r="AY567" s="18" t="s">
        <v>171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84</v>
      </c>
      <c r="BK567" s="240">
        <f>ROUND(I567*H567,2)</f>
        <v>0</v>
      </c>
      <c r="BL567" s="18" t="s">
        <v>440</v>
      </c>
      <c r="BM567" s="239" t="s">
        <v>789</v>
      </c>
    </row>
    <row r="568" s="15" customFormat="1">
      <c r="A568" s="15"/>
      <c r="B568" s="274"/>
      <c r="C568" s="275"/>
      <c r="D568" s="241" t="s">
        <v>294</v>
      </c>
      <c r="E568" s="276" t="s">
        <v>1</v>
      </c>
      <c r="F568" s="277" t="s">
        <v>337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294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171</v>
      </c>
    </row>
    <row r="569" s="13" customFormat="1">
      <c r="A569" s="13"/>
      <c r="B569" s="252"/>
      <c r="C569" s="253"/>
      <c r="D569" s="241" t="s">
        <v>294</v>
      </c>
      <c r="E569" s="254" t="s">
        <v>1</v>
      </c>
      <c r="F569" s="255" t="s">
        <v>790</v>
      </c>
      <c r="G569" s="253"/>
      <c r="H569" s="256">
        <v>9.1809999999999992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294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171</v>
      </c>
    </row>
    <row r="570" s="13" customFormat="1">
      <c r="A570" s="13"/>
      <c r="B570" s="252"/>
      <c r="C570" s="253"/>
      <c r="D570" s="241" t="s">
        <v>294</v>
      </c>
      <c r="E570" s="254" t="s">
        <v>1</v>
      </c>
      <c r="F570" s="255" t="s">
        <v>791</v>
      </c>
      <c r="G570" s="253"/>
      <c r="H570" s="256">
        <v>27.670999999999999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2" t="s">
        <v>294</v>
      </c>
      <c r="AU570" s="262" t="s">
        <v>86</v>
      </c>
      <c r="AV570" s="13" t="s">
        <v>86</v>
      </c>
      <c r="AW570" s="13" t="s">
        <v>32</v>
      </c>
      <c r="AX570" s="13" t="s">
        <v>77</v>
      </c>
      <c r="AY570" s="262" t="s">
        <v>171</v>
      </c>
    </row>
    <row r="571" s="13" customFormat="1">
      <c r="A571" s="13"/>
      <c r="B571" s="252"/>
      <c r="C571" s="253"/>
      <c r="D571" s="241" t="s">
        <v>294</v>
      </c>
      <c r="E571" s="254" t="s">
        <v>1</v>
      </c>
      <c r="F571" s="255" t="s">
        <v>792</v>
      </c>
      <c r="G571" s="253"/>
      <c r="H571" s="256">
        <v>5.4000000000000004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2" t="s">
        <v>294</v>
      </c>
      <c r="AU571" s="262" t="s">
        <v>86</v>
      </c>
      <c r="AV571" s="13" t="s">
        <v>86</v>
      </c>
      <c r="AW571" s="13" t="s">
        <v>32</v>
      </c>
      <c r="AX571" s="13" t="s">
        <v>77</v>
      </c>
      <c r="AY571" s="262" t="s">
        <v>171</v>
      </c>
    </row>
    <row r="572" s="13" customFormat="1">
      <c r="A572" s="13"/>
      <c r="B572" s="252"/>
      <c r="C572" s="253"/>
      <c r="D572" s="241" t="s">
        <v>294</v>
      </c>
      <c r="E572" s="254" t="s">
        <v>1</v>
      </c>
      <c r="F572" s="255" t="s">
        <v>793</v>
      </c>
      <c r="G572" s="253"/>
      <c r="H572" s="256">
        <v>10.9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2" t="s">
        <v>294</v>
      </c>
      <c r="AU572" s="262" t="s">
        <v>86</v>
      </c>
      <c r="AV572" s="13" t="s">
        <v>86</v>
      </c>
      <c r="AW572" s="13" t="s">
        <v>32</v>
      </c>
      <c r="AX572" s="13" t="s">
        <v>77</v>
      </c>
      <c r="AY572" s="262" t="s">
        <v>171</v>
      </c>
    </row>
    <row r="573" s="14" customFormat="1">
      <c r="A573" s="14"/>
      <c r="B573" s="263"/>
      <c r="C573" s="264"/>
      <c r="D573" s="241" t="s">
        <v>294</v>
      </c>
      <c r="E573" s="265" t="s">
        <v>1</v>
      </c>
      <c r="F573" s="266" t="s">
        <v>298</v>
      </c>
      <c r="G573" s="264"/>
      <c r="H573" s="267">
        <v>53.152000000000001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3" t="s">
        <v>294</v>
      </c>
      <c r="AU573" s="273" t="s">
        <v>86</v>
      </c>
      <c r="AV573" s="14" t="s">
        <v>192</v>
      </c>
      <c r="AW573" s="14" t="s">
        <v>32</v>
      </c>
      <c r="AX573" s="14" t="s">
        <v>84</v>
      </c>
      <c r="AY573" s="273" t="s">
        <v>171</v>
      </c>
    </row>
    <row r="574" s="2" customFormat="1" ht="24.15" customHeight="1">
      <c r="A574" s="39"/>
      <c r="B574" s="40"/>
      <c r="C574" s="228" t="s">
        <v>794</v>
      </c>
      <c r="D574" s="228" t="s">
        <v>174</v>
      </c>
      <c r="E574" s="229" t="s">
        <v>795</v>
      </c>
      <c r="F574" s="230" t="s">
        <v>796</v>
      </c>
      <c r="G574" s="231" t="s">
        <v>206</v>
      </c>
      <c r="H574" s="232">
        <v>53.152000000000001</v>
      </c>
      <c r="I574" s="233"/>
      <c r="J574" s="234">
        <f>ROUND(I574*H574,2)</f>
        <v>0</v>
      </c>
      <c r="K574" s="230" t="s">
        <v>178</v>
      </c>
      <c r="L574" s="45"/>
      <c r="M574" s="235" t="s">
        <v>1</v>
      </c>
      <c r="N574" s="236" t="s">
        <v>42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0.0080000000000000002</v>
      </c>
      <c r="T574" s="238">
        <f>S574*H574</f>
        <v>0.42521600000000004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440</v>
      </c>
      <c r="AT574" s="239" t="s">
        <v>174</v>
      </c>
      <c r="AU574" s="239" t="s">
        <v>86</v>
      </c>
      <c r="AY574" s="18" t="s">
        <v>171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84</v>
      </c>
      <c r="BK574" s="240">
        <f>ROUND(I574*H574,2)</f>
        <v>0</v>
      </c>
      <c r="BL574" s="18" t="s">
        <v>440</v>
      </c>
      <c r="BM574" s="239" t="s">
        <v>797</v>
      </c>
    </row>
    <row r="575" s="2" customFormat="1" ht="33" customHeight="1">
      <c r="A575" s="39"/>
      <c r="B575" s="40"/>
      <c r="C575" s="228" t="s">
        <v>798</v>
      </c>
      <c r="D575" s="228" t="s">
        <v>174</v>
      </c>
      <c r="E575" s="229" t="s">
        <v>799</v>
      </c>
      <c r="F575" s="230" t="s">
        <v>800</v>
      </c>
      <c r="G575" s="231" t="s">
        <v>801</v>
      </c>
      <c r="H575" s="232">
        <v>7</v>
      </c>
      <c r="I575" s="233"/>
      <c r="J575" s="234">
        <f>ROUND(I575*H575,2)</f>
        <v>0</v>
      </c>
      <c r="K575" s="230" t="s">
        <v>178</v>
      </c>
      <c r="L575" s="45"/>
      <c r="M575" s="235" t="s">
        <v>1</v>
      </c>
      <c r="N575" s="236" t="s">
        <v>42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0.0050000000000000001</v>
      </c>
      <c r="T575" s="238">
        <f>S575*H575</f>
        <v>0.035000000000000003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440</v>
      </c>
      <c r="AT575" s="239" t="s">
        <v>174</v>
      </c>
      <c r="AU575" s="239" t="s">
        <v>86</v>
      </c>
      <c r="AY575" s="18" t="s">
        <v>171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84</v>
      </c>
      <c r="BK575" s="240">
        <f>ROUND(I575*H575,2)</f>
        <v>0</v>
      </c>
      <c r="BL575" s="18" t="s">
        <v>440</v>
      </c>
      <c r="BM575" s="239" t="s">
        <v>802</v>
      </c>
    </row>
    <row r="576" s="12" customFormat="1" ht="22.8" customHeight="1">
      <c r="A576" s="12"/>
      <c r="B576" s="212"/>
      <c r="C576" s="213"/>
      <c r="D576" s="214" t="s">
        <v>76</v>
      </c>
      <c r="E576" s="226" t="s">
        <v>803</v>
      </c>
      <c r="F576" s="226" t="s">
        <v>804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SUM(P577:P581)</f>
        <v>0</v>
      </c>
      <c r="Q576" s="220"/>
      <c r="R576" s="221">
        <f>SUM(R577:R581)</f>
        <v>0</v>
      </c>
      <c r="S576" s="220"/>
      <c r="T576" s="222">
        <f>SUM(T577:T581)</f>
        <v>1.0523100000000001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86</v>
      </c>
      <c r="AT576" s="224" t="s">
        <v>76</v>
      </c>
      <c r="AU576" s="224" t="s">
        <v>84</v>
      </c>
      <c r="AY576" s="223" t="s">
        <v>171</v>
      </c>
      <c r="BK576" s="225">
        <f>SUM(BK577:BK581)</f>
        <v>0</v>
      </c>
    </row>
    <row r="577" s="2" customFormat="1" ht="24.15" customHeight="1">
      <c r="A577" s="39"/>
      <c r="B577" s="40"/>
      <c r="C577" s="228" t="s">
        <v>805</v>
      </c>
      <c r="D577" s="228" t="s">
        <v>174</v>
      </c>
      <c r="E577" s="229" t="s">
        <v>806</v>
      </c>
      <c r="F577" s="230" t="s">
        <v>807</v>
      </c>
      <c r="G577" s="231" t="s">
        <v>419</v>
      </c>
      <c r="H577" s="232">
        <v>21</v>
      </c>
      <c r="I577" s="233"/>
      <c r="J577" s="234">
        <f>ROUND(I577*H577,2)</f>
        <v>0</v>
      </c>
      <c r="K577" s="230" t="s">
        <v>178</v>
      </c>
      <c r="L577" s="45"/>
      <c r="M577" s="235" t="s">
        <v>1</v>
      </c>
      <c r="N577" s="236" t="s">
        <v>42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0.02911</v>
      </c>
      <c r="T577" s="238">
        <f>S577*H577</f>
        <v>0.61131000000000002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440</v>
      </c>
      <c r="AT577" s="239" t="s">
        <v>174</v>
      </c>
      <c r="AU577" s="239" t="s">
        <v>86</v>
      </c>
      <c r="AY577" s="18" t="s">
        <v>171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84</v>
      </c>
      <c r="BK577" s="240">
        <f>ROUND(I577*H577,2)</f>
        <v>0</v>
      </c>
      <c r="BL577" s="18" t="s">
        <v>440</v>
      </c>
      <c r="BM577" s="239" t="s">
        <v>808</v>
      </c>
    </row>
    <row r="578" s="13" customFormat="1">
      <c r="A578" s="13"/>
      <c r="B578" s="252"/>
      <c r="C578" s="253"/>
      <c r="D578" s="241" t="s">
        <v>294</v>
      </c>
      <c r="E578" s="254" t="s">
        <v>1</v>
      </c>
      <c r="F578" s="255" t="s">
        <v>809</v>
      </c>
      <c r="G578" s="253"/>
      <c r="H578" s="256">
        <v>11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294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171</v>
      </c>
    </row>
    <row r="579" s="13" customFormat="1">
      <c r="A579" s="13"/>
      <c r="B579" s="252"/>
      <c r="C579" s="253"/>
      <c r="D579" s="241" t="s">
        <v>294</v>
      </c>
      <c r="E579" s="254" t="s">
        <v>1</v>
      </c>
      <c r="F579" s="255" t="s">
        <v>810</v>
      </c>
      <c r="G579" s="253"/>
      <c r="H579" s="256">
        <v>10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294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171</v>
      </c>
    </row>
    <row r="580" s="14" customFormat="1">
      <c r="A580" s="14"/>
      <c r="B580" s="263"/>
      <c r="C580" s="264"/>
      <c r="D580" s="241" t="s">
        <v>294</v>
      </c>
      <c r="E580" s="265" t="s">
        <v>1</v>
      </c>
      <c r="F580" s="266" t="s">
        <v>298</v>
      </c>
      <c r="G580" s="264"/>
      <c r="H580" s="267">
        <v>21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3" t="s">
        <v>294</v>
      </c>
      <c r="AU580" s="273" t="s">
        <v>86</v>
      </c>
      <c r="AV580" s="14" t="s">
        <v>192</v>
      </c>
      <c r="AW580" s="14" t="s">
        <v>32</v>
      </c>
      <c r="AX580" s="14" t="s">
        <v>84</v>
      </c>
      <c r="AY580" s="273" t="s">
        <v>171</v>
      </c>
    </row>
    <row r="581" s="2" customFormat="1" ht="24.15" customHeight="1">
      <c r="A581" s="39"/>
      <c r="B581" s="40"/>
      <c r="C581" s="228" t="s">
        <v>811</v>
      </c>
      <c r="D581" s="228" t="s">
        <v>174</v>
      </c>
      <c r="E581" s="229" t="s">
        <v>812</v>
      </c>
      <c r="F581" s="230" t="s">
        <v>813</v>
      </c>
      <c r="G581" s="231" t="s">
        <v>419</v>
      </c>
      <c r="H581" s="232">
        <v>21</v>
      </c>
      <c r="I581" s="233"/>
      <c r="J581" s="234">
        <f>ROUND(I581*H581,2)</f>
        <v>0</v>
      </c>
      <c r="K581" s="230" t="s">
        <v>178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0.021000000000000001</v>
      </c>
      <c r="T581" s="238">
        <f>S581*H581</f>
        <v>0.441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440</v>
      </c>
      <c r="AT581" s="239" t="s">
        <v>174</v>
      </c>
      <c r="AU581" s="239" t="s">
        <v>86</v>
      </c>
      <c r="AY581" s="18" t="s">
        <v>171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84</v>
      </c>
      <c r="BK581" s="240">
        <f>ROUND(I581*H581,2)</f>
        <v>0</v>
      </c>
      <c r="BL581" s="18" t="s">
        <v>440</v>
      </c>
      <c r="BM581" s="239" t="s">
        <v>814</v>
      </c>
    </row>
    <row r="582" s="12" customFormat="1" ht="22.8" customHeight="1">
      <c r="A582" s="12"/>
      <c r="B582" s="212"/>
      <c r="C582" s="213"/>
      <c r="D582" s="214" t="s">
        <v>76</v>
      </c>
      <c r="E582" s="226" t="s">
        <v>815</v>
      </c>
      <c r="F582" s="226" t="s">
        <v>816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SUM(P583:P584)</f>
        <v>0</v>
      </c>
      <c r="Q582" s="220"/>
      <c r="R582" s="221">
        <f>SUM(R583:R584)</f>
        <v>0</v>
      </c>
      <c r="S582" s="220"/>
      <c r="T582" s="222">
        <f>SUM(T583:T584)</f>
        <v>1.3017000000000001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86</v>
      </c>
      <c r="AT582" s="224" t="s">
        <v>76</v>
      </c>
      <c r="AU582" s="224" t="s">
        <v>84</v>
      </c>
      <c r="AY582" s="223" t="s">
        <v>171</v>
      </c>
      <c r="BK582" s="225">
        <f>SUM(BK583:BK584)</f>
        <v>0</v>
      </c>
    </row>
    <row r="583" s="2" customFormat="1" ht="21.75" customHeight="1">
      <c r="A583" s="39"/>
      <c r="B583" s="40"/>
      <c r="C583" s="228" t="s">
        <v>817</v>
      </c>
      <c r="D583" s="228" t="s">
        <v>174</v>
      </c>
      <c r="E583" s="229" t="s">
        <v>818</v>
      </c>
      <c r="F583" s="230" t="s">
        <v>819</v>
      </c>
      <c r="G583" s="231" t="s">
        <v>206</v>
      </c>
      <c r="H583" s="232">
        <v>86.780000000000001</v>
      </c>
      <c r="I583" s="233"/>
      <c r="J583" s="234">
        <f>ROUND(I583*H583,2)</f>
        <v>0</v>
      </c>
      <c r="K583" s="230" t="s">
        <v>178</v>
      </c>
      <c r="L583" s="45"/>
      <c r="M583" s="235" t="s">
        <v>1</v>
      </c>
      <c r="N583" s="236" t="s">
        <v>42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0.014999999999999999</v>
      </c>
      <c r="T583" s="238">
        <f>S583*H583</f>
        <v>1.3017000000000001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440</v>
      </c>
      <c r="AT583" s="239" t="s">
        <v>174</v>
      </c>
      <c r="AU583" s="239" t="s">
        <v>86</v>
      </c>
      <c r="AY583" s="18" t="s">
        <v>171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84</v>
      </c>
      <c r="BK583" s="240">
        <f>ROUND(I583*H583,2)</f>
        <v>0</v>
      </c>
      <c r="BL583" s="18" t="s">
        <v>440</v>
      </c>
      <c r="BM583" s="239" t="s">
        <v>820</v>
      </c>
    </row>
    <row r="584" s="13" customFormat="1">
      <c r="A584" s="13"/>
      <c r="B584" s="252"/>
      <c r="C584" s="253"/>
      <c r="D584" s="241" t="s">
        <v>294</v>
      </c>
      <c r="E584" s="254" t="s">
        <v>1</v>
      </c>
      <c r="F584" s="255" t="s">
        <v>245</v>
      </c>
      <c r="G584" s="253"/>
      <c r="H584" s="256">
        <v>86.780000000000001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294</v>
      </c>
      <c r="AU584" s="262" t="s">
        <v>86</v>
      </c>
      <c r="AV584" s="13" t="s">
        <v>86</v>
      </c>
      <c r="AW584" s="13" t="s">
        <v>32</v>
      </c>
      <c r="AX584" s="13" t="s">
        <v>84</v>
      </c>
      <c r="AY584" s="262" t="s">
        <v>171</v>
      </c>
    </row>
    <row r="585" s="12" customFormat="1" ht="22.8" customHeight="1">
      <c r="A585" s="12"/>
      <c r="B585" s="212"/>
      <c r="C585" s="213"/>
      <c r="D585" s="214" t="s">
        <v>76</v>
      </c>
      <c r="E585" s="226" t="s">
        <v>821</v>
      </c>
      <c r="F585" s="226" t="s">
        <v>822</v>
      </c>
      <c r="G585" s="213"/>
      <c r="H585" s="213"/>
      <c r="I585" s="216"/>
      <c r="J585" s="227">
        <f>BK585</f>
        <v>0</v>
      </c>
      <c r="K585" s="213"/>
      <c r="L585" s="218"/>
      <c r="M585" s="219"/>
      <c r="N585" s="220"/>
      <c r="O585" s="220"/>
      <c r="P585" s="221">
        <f>SUM(P586:P596)</f>
        <v>0</v>
      </c>
      <c r="Q585" s="220"/>
      <c r="R585" s="221">
        <f>SUM(R586:R596)</f>
        <v>0</v>
      </c>
      <c r="S585" s="220"/>
      <c r="T585" s="222">
        <f>SUM(T586:T596)</f>
        <v>3.21279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23" t="s">
        <v>86</v>
      </c>
      <c r="AT585" s="224" t="s">
        <v>76</v>
      </c>
      <c r="AU585" s="224" t="s">
        <v>84</v>
      </c>
      <c r="AY585" s="223" t="s">
        <v>171</v>
      </c>
      <c r="BK585" s="225">
        <f>SUM(BK586:BK596)</f>
        <v>0</v>
      </c>
    </row>
    <row r="586" s="2" customFormat="1" ht="24.15" customHeight="1">
      <c r="A586" s="39"/>
      <c r="B586" s="40"/>
      <c r="C586" s="228" t="s">
        <v>823</v>
      </c>
      <c r="D586" s="228" t="s">
        <v>174</v>
      </c>
      <c r="E586" s="229" t="s">
        <v>824</v>
      </c>
      <c r="F586" s="230" t="s">
        <v>825</v>
      </c>
      <c r="G586" s="231" t="s">
        <v>206</v>
      </c>
      <c r="H586" s="232">
        <v>1073.576</v>
      </c>
      <c r="I586" s="233"/>
      <c r="J586" s="234">
        <f>ROUND(I586*H586,2)</f>
        <v>0</v>
      </c>
      <c r="K586" s="230" t="s">
        <v>178</v>
      </c>
      <c r="L586" s="45"/>
      <c r="M586" s="235" t="s">
        <v>1</v>
      </c>
      <c r="N586" s="236" t="s">
        <v>42</v>
      </c>
      <c r="O586" s="92"/>
      <c r="P586" s="237">
        <f>O586*H586</f>
        <v>0</v>
      </c>
      <c r="Q586" s="237">
        <v>0</v>
      </c>
      <c r="R586" s="237">
        <f>Q586*H586</f>
        <v>0</v>
      </c>
      <c r="S586" s="237">
        <v>0.0025000000000000001</v>
      </c>
      <c r="T586" s="238">
        <f>S586*H586</f>
        <v>2.6839400000000002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440</v>
      </c>
      <c r="AT586" s="239" t="s">
        <v>174</v>
      </c>
      <c r="AU586" s="239" t="s">
        <v>86</v>
      </c>
      <c r="AY586" s="18" t="s">
        <v>171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84</v>
      </c>
      <c r="BK586" s="240">
        <f>ROUND(I586*H586,2)</f>
        <v>0</v>
      </c>
      <c r="BL586" s="18" t="s">
        <v>440</v>
      </c>
      <c r="BM586" s="239" t="s">
        <v>826</v>
      </c>
    </row>
    <row r="587" s="13" customFormat="1">
      <c r="A587" s="13"/>
      <c r="B587" s="252"/>
      <c r="C587" s="253"/>
      <c r="D587" s="241" t="s">
        <v>294</v>
      </c>
      <c r="E587" s="254" t="s">
        <v>1</v>
      </c>
      <c r="F587" s="255" t="s">
        <v>205</v>
      </c>
      <c r="G587" s="253"/>
      <c r="H587" s="256">
        <v>12.74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294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171</v>
      </c>
    </row>
    <row r="588" s="13" customFormat="1">
      <c r="A588" s="13"/>
      <c r="B588" s="252"/>
      <c r="C588" s="253"/>
      <c r="D588" s="241" t="s">
        <v>294</v>
      </c>
      <c r="E588" s="254" t="s">
        <v>1</v>
      </c>
      <c r="F588" s="255" t="s">
        <v>827</v>
      </c>
      <c r="G588" s="253"/>
      <c r="H588" s="256">
        <v>153.61099999999999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294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171</v>
      </c>
    </row>
    <row r="589" s="13" customFormat="1">
      <c r="A589" s="13"/>
      <c r="B589" s="252"/>
      <c r="C589" s="253"/>
      <c r="D589" s="241" t="s">
        <v>294</v>
      </c>
      <c r="E589" s="254" t="s">
        <v>1</v>
      </c>
      <c r="F589" s="255" t="s">
        <v>828</v>
      </c>
      <c r="G589" s="253"/>
      <c r="H589" s="256">
        <v>304.625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294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171</v>
      </c>
    </row>
    <row r="590" s="13" customFormat="1">
      <c r="A590" s="13"/>
      <c r="B590" s="252"/>
      <c r="C590" s="253"/>
      <c r="D590" s="241" t="s">
        <v>294</v>
      </c>
      <c r="E590" s="254" t="s">
        <v>1</v>
      </c>
      <c r="F590" s="255" t="s">
        <v>829</v>
      </c>
      <c r="G590" s="253"/>
      <c r="H590" s="256">
        <v>434.18000000000001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2" t="s">
        <v>294</v>
      </c>
      <c r="AU590" s="262" t="s">
        <v>86</v>
      </c>
      <c r="AV590" s="13" t="s">
        <v>86</v>
      </c>
      <c r="AW590" s="13" t="s">
        <v>32</v>
      </c>
      <c r="AX590" s="13" t="s">
        <v>77</v>
      </c>
      <c r="AY590" s="262" t="s">
        <v>171</v>
      </c>
    </row>
    <row r="591" s="13" customFormat="1">
      <c r="A591" s="13"/>
      <c r="B591" s="252"/>
      <c r="C591" s="253"/>
      <c r="D591" s="241" t="s">
        <v>294</v>
      </c>
      <c r="E591" s="254" t="s">
        <v>1</v>
      </c>
      <c r="F591" s="255" t="s">
        <v>830</v>
      </c>
      <c r="G591" s="253"/>
      <c r="H591" s="256">
        <v>168.41999999999999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2" t="s">
        <v>294</v>
      </c>
      <c r="AU591" s="262" t="s">
        <v>86</v>
      </c>
      <c r="AV591" s="13" t="s">
        <v>86</v>
      </c>
      <c r="AW591" s="13" t="s">
        <v>32</v>
      </c>
      <c r="AX591" s="13" t="s">
        <v>77</v>
      </c>
      <c r="AY591" s="262" t="s">
        <v>171</v>
      </c>
    </row>
    <row r="592" s="14" customFormat="1">
      <c r="A592" s="14"/>
      <c r="B592" s="263"/>
      <c r="C592" s="264"/>
      <c r="D592" s="241" t="s">
        <v>294</v>
      </c>
      <c r="E592" s="265" t="s">
        <v>1</v>
      </c>
      <c r="F592" s="266" t="s">
        <v>298</v>
      </c>
      <c r="G592" s="264"/>
      <c r="H592" s="267">
        <v>1073.576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3" t="s">
        <v>294</v>
      </c>
      <c r="AU592" s="273" t="s">
        <v>86</v>
      </c>
      <c r="AV592" s="14" t="s">
        <v>192</v>
      </c>
      <c r="AW592" s="14" t="s">
        <v>32</v>
      </c>
      <c r="AX592" s="14" t="s">
        <v>84</v>
      </c>
      <c r="AY592" s="273" t="s">
        <v>171</v>
      </c>
    </row>
    <row r="593" s="2" customFormat="1" ht="24.15" customHeight="1">
      <c r="A593" s="39"/>
      <c r="B593" s="40"/>
      <c r="C593" s="228" t="s">
        <v>831</v>
      </c>
      <c r="D593" s="228" t="s">
        <v>174</v>
      </c>
      <c r="E593" s="229" t="s">
        <v>832</v>
      </c>
      <c r="F593" s="230" t="s">
        <v>833</v>
      </c>
      <c r="G593" s="231" t="s">
        <v>419</v>
      </c>
      <c r="H593" s="232">
        <v>20</v>
      </c>
      <c r="I593" s="233"/>
      <c r="J593" s="234">
        <f>ROUND(I593*H593,2)</f>
        <v>0</v>
      </c>
      <c r="K593" s="230" t="s">
        <v>178</v>
      </c>
      <c r="L593" s="45"/>
      <c r="M593" s="235" t="s">
        <v>1</v>
      </c>
      <c r="N593" s="236" t="s">
        <v>42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0.0023</v>
      </c>
      <c r="T593" s="238">
        <f>S593*H593</f>
        <v>0.045999999999999999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440</v>
      </c>
      <c r="AT593" s="239" t="s">
        <v>174</v>
      </c>
      <c r="AU593" s="239" t="s">
        <v>86</v>
      </c>
      <c r="AY593" s="18" t="s">
        <v>171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84</v>
      </c>
      <c r="BK593" s="240">
        <f>ROUND(I593*H593,2)</f>
        <v>0</v>
      </c>
      <c r="BL593" s="18" t="s">
        <v>440</v>
      </c>
      <c r="BM593" s="239" t="s">
        <v>834</v>
      </c>
    </row>
    <row r="594" s="13" customFormat="1">
      <c r="A594" s="13"/>
      <c r="B594" s="252"/>
      <c r="C594" s="253"/>
      <c r="D594" s="241" t="s">
        <v>294</v>
      </c>
      <c r="E594" s="254" t="s">
        <v>1</v>
      </c>
      <c r="F594" s="255" t="s">
        <v>835</v>
      </c>
      <c r="G594" s="253"/>
      <c r="H594" s="256">
        <v>20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2" t="s">
        <v>294</v>
      </c>
      <c r="AU594" s="262" t="s">
        <v>86</v>
      </c>
      <c r="AV594" s="13" t="s">
        <v>86</v>
      </c>
      <c r="AW594" s="13" t="s">
        <v>32</v>
      </c>
      <c r="AX594" s="13" t="s">
        <v>84</v>
      </c>
      <c r="AY594" s="262" t="s">
        <v>171</v>
      </c>
    </row>
    <row r="595" s="2" customFormat="1" ht="21.75" customHeight="1">
      <c r="A595" s="39"/>
      <c r="B595" s="40"/>
      <c r="C595" s="228" t="s">
        <v>836</v>
      </c>
      <c r="D595" s="228" t="s">
        <v>174</v>
      </c>
      <c r="E595" s="229" t="s">
        <v>837</v>
      </c>
      <c r="F595" s="230" t="s">
        <v>838</v>
      </c>
      <c r="G595" s="231" t="s">
        <v>419</v>
      </c>
      <c r="H595" s="232">
        <v>1609.5</v>
      </c>
      <c r="I595" s="233"/>
      <c r="J595" s="234">
        <f>ROUND(I595*H595,2)</f>
        <v>0</v>
      </c>
      <c r="K595" s="230" t="s">
        <v>178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0.00029999999999999997</v>
      </c>
      <c r="T595" s="238">
        <f>S595*H595</f>
        <v>0.48284999999999995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440</v>
      </c>
      <c r="AT595" s="239" t="s">
        <v>174</v>
      </c>
      <c r="AU595" s="239" t="s">
        <v>86</v>
      </c>
      <c r="AY595" s="18" t="s">
        <v>171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84</v>
      </c>
      <c r="BK595" s="240">
        <f>ROUND(I595*H595,2)</f>
        <v>0</v>
      </c>
      <c r="BL595" s="18" t="s">
        <v>440</v>
      </c>
      <c r="BM595" s="239" t="s">
        <v>839</v>
      </c>
    </row>
    <row r="596" s="13" customFormat="1">
      <c r="A596" s="13"/>
      <c r="B596" s="252"/>
      <c r="C596" s="253"/>
      <c r="D596" s="241" t="s">
        <v>294</v>
      </c>
      <c r="E596" s="254" t="s">
        <v>1</v>
      </c>
      <c r="F596" s="255" t="s">
        <v>840</v>
      </c>
      <c r="G596" s="253"/>
      <c r="H596" s="256">
        <v>1609.5</v>
      </c>
      <c r="I596" s="257"/>
      <c r="J596" s="253"/>
      <c r="K596" s="253"/>
      <c r="L596" s="258"/>
      <c r="M596" s="284"/>
      <c r="N596" s="285"/>
      <c r="O596" s="285"/>
      <c r="P596" s="285"/>
      <c r="Q596" s="285"/>
      <c r="R596" s="285"/>
      <c r="S596" s="285"/>
      <c r="T596" s="28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294</v>
      </c>
      <c r="AU596" s="262" t="s">
        <v>86</v>
      </c>
      <c r="AV596" s="13" t="s">
        <v>86</v>
      </c>
      <c r="AW596" s="13" t="s">
        <v>32</v>
      </c>
      <c r="AX596" s="13" t="s">
        <v>84</v>
      </c>
      <c r="AY596" s="262" t="s">
        <v>171</v>
      </c>
    </row>
    <row r="597" s="2" customFormat="1" ht="6.96" customHeight="1">
      <c r="A597" s="39"/>
      <c r="B597" s="67"/>
      <c r="C597" s="68"/>
      <c r="D597" s="68"/>
      <c r="E597" s="68"/>
      <c r="F597" s="68"/>
      <c r="G597" s="68"/>
      <c r="H597" s="68"/>
      <c r="I597" s="68"/>
      <c r="J597" s="68"/>
      <c r="K597" s="68"/>
      <c r="L597" s="45"/>
      <c r="M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</sheetData>
  <sheetProtection sheet="1" autoFilter="0" formatColumns="0" formatRows="0" objects="1" scenarios="1" spinCount="100000" saltValue="J6r+OrWfYN7I5s00FXLdz/hWly74BFzrkyVVP7jciuJcOsgvJ6h8xhKoczAl7N5/WUzgtPxjMvThN85U7BLeuw==" hashValue="jRnT34TTXStmwaSvvTOFK6UbprvFyhY0aUBpC37ZOzL6PJd196fUBIbb7R1XMl5zTKHUQYIH80ACND4xzG7rvQ==" algorithmName="SHA-512" password="CC35"/>
  <autoFilter ref="C134:K5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250" t="s">
        <v>841</v>
      </c>
      <c r="BA2" s="250" t="s">
        <v>842</v>
      </c>
      <c r="BB2" s="250" t="s">
        <v>206</v>
      </c>
      <c r="BC2" s="250" t="s">
        <v>843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844</v>
      </c>
      <c r="BA3" s="250" t="s">
        <v>842</v>
      </c>
      <c r="BB3" s="250" t="s">
        <v>206</v>
      </c>
      <c r="BC3" s="250" t="s">
        <v>845</v>
      </c>
      <c r="BD3" s="250" t="s">
        <v>106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  <c r="AZ4" s="250" t="s">
        <v>846</v>
      </c>
      <c r="BA4" s="250" t="s">
        <v>1</v>
      </c>
      <c r="BB4" s="250" t="s">
        <v>1</v>
      </c>
      <c r="BC4" s="250" t="s">
        <v>847</v>
      </c>
      <c r="BD4" s="250" t="s">
        <v>86</v>
      </c>
    </row>
    <row r="5" s="1" customFormat="1" ht="6.96" customHeight="1">
      <c r="B5" s="21"/>
      <c r="L5" s="21"/>
      <c r="AZ5" s="250" t="s">
        <v>848</v>
      </c>
      <c r="BA5" s="250" t="s">
        <v>849</v>
      </c>
      <c r="BB5" s="250" t="s">
        <v>206</v>
      </c>
      <c r="BC5" s="250" t="s">
        <v>850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851</v>
      </c>
      <c r="BA6" s="250" t="s">
        <v>849</v>
      </c>
      <c r="BB6" s="250" t="s">
        <v>206</v>
      </c>
      <c r="BC6" s="250" t="s">
        <v>852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  <c r="AZ7" s="250" t="s">
        <v>853</v>
      </c>
      <c r="BA7" s="250" t="s">
        <v>842</v>
      </c>
      <c r="BB7" s="250" t="s">
        <v>206</v>
      </c>
      <c r="BC7" s="250" t="s">
        <v>845</v>
      </c>
      <c r="BD7" s="250" t="s">
        <v>106</v>
      </c>
    </row>
    <row r="8" s="1" customFormat="1" ht="12" customHeight="1">
      <c r="B8" s="21"/>
      <c r="D8" s="152" t="s">
        <v>142</v>
      </c>
      <c r="L8" s="21"/>
      <c r="AZ8" s="250" t="s">
        <v>854</v>
      </c>
      <c r="BA8" s="250" t="s">
        <v>1</v>
      </c>
      <c r="BB8" s="250" t="s">
        <v>1</v>
      </c>
      <c r="BC8" s="250" t="s">
        <v>855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856</v>
      </c>
      <c r="BA9" s="250" t="s">
        <v>1</v>
      </c>
      <c r="BB9" s="250" t="s">
        <v>1</v>
      </c>
      <c r="BC9" s="250" t="s">
        <v>857</v>
      </c>
      <c r="BD9" s="250" t="s">
        <v>86</v>
      </c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858</v>
      </c>
      <c r="BA10" s="250" t="s">
        <v>1</v>
      </c>
      <c r="BB10" s="250" t="s">
        <v>1</v>
      </c>
      <c r="BC10" s="250" t="s">
        <v>859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860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861</v>
      </c>
      <c r="BA11" s="250" t="s">
        <v>1</v>
      </c>
      <c r="BB11" s="250" t="s">
        <v>1</v>
      </c>
      <c r="BC11" s="250" t="s">
        <v>862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863</v>
      </c>
      <c r="BA12" s="250" t="s">
        <v>1</v>
      </c>
      <c r="BB12" s="250" t="s">
        <v>1</v>
      </c>
      <c r="BC12" s="250" t="s">
        <v>864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865</v>
      </c>
      <c r="BA13" s="250" t="s">
        <v>1</v>
      </c>
      <c r="BB13" s="250" t="s">
        <v>1</v>
      </c>
      <c r="BC13" s="250" t="s">
        <v>866</v>
      </c>
      <c r="BD13" s="250" t="s">
        <v>86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867</v>
      </c>
      <c r="BA14" s="250" t="s">
        <v>1</v>
      </c>
      <c r="BB14" s="250" t="s">
        <v>1</v>
      </c>
      <c r="BC14" s="250" t="s">
        <v>868</v>
      </c>
      <c r="BD14" s="250" t="s">
        <v>86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869</v>
      </c>
      <c r="BA15" s="250" t="s">
        <v>1</v>
      </c>
      <c r="BB15" s="250" t="s">
        <v>1</v>
      </c>
      <c r="BC15" s="250" t="s">
        <v>870</v>
      </c>
      <c r="BD15" s="250" t="s">
        <v>86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871</v>
      </c>
      <c r="BA16" s="250" t="s">
        <v>1</v>
      </c>
      <c r="BB16" s="250" t="s">
        <v>1</v>
      </c>
      <c r="BC16" s="250" t="s">
        <v>872</v>
      </c>
      <c r="BD16" s="250" t="s">
        <v>86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873</v>
      </c>
      <c r="BA17" s="250" t="s">
        <v>1</v>
      </c>
      <c r="BB17" s="250" t="s">
        <v>1</v>
      </c>
      <c r="BC17" s="250" t="s">
        <v>874</v>
      </c>
      <c r="BD17" s="250" t="s">
        <v>86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875</v>
      </c>
      <c r="BA18" s="250" t="s">
        <v>1</v>
      </c>
      <c r="BB18" s="250" t="s">
        <v>1</v>
      </c>
      <c r="BC18" s="250" t="s">
        <v>876</v>
      </c>
      <c r="BD18" s="250" t="s">
        <v>86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877</v>
      </c>
      <c r="BA19" s="250" t="s">
        <v>1</v>
      </c>
      <c r="BB19" s="250" t="s">
        <v>1</v>
      </c>
      <c r="BC19" s="250" t="s">
        <v>878</v>
      </c>
      <c r="BD19" s="250" t="s">
        <v>86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201</v>
      </c>
      <c r="BA20" s="250" t="s">
        <v>1</v>
      </c>
      <c r="BB20" s="250" t="s">
        <v>1</v>
      </c>
      <c r="BC20" s="250" t="s">
        <v>879</v>
      </c>
      <c r="BD20" s="250" t="s">
        <v>86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203</v>
      </c>
      <c r="BA21" s="250" t="s">
        <v>1</v>
      </c>
      <c r="BB21" s="250" t="s">
        <v>1</v>
      </c>
      <c r="BC21" s="250" t="s">
        <v>880</v>
      </c>
      <c r="BD21" s="250" t="s">
        <v>86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205</v>
      </c>
      <c r="BA22" s="250" t="s">
        <v>881</v>
      </c>
      <c r="BB22" s="250" t="s">
        <v>206</v>
      </c>
      <c r="BC22" s="250" t="s">
        <v>882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208</v>
      </c>
      <c r="BA23" s="250" t="s">
        <v>881</v>
      </c>
      <c r="BB23" s="250" t="s">
        <v>206</v>
      </c>
      <c r="BC23" s="250" t="s">
        <v>883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212</v>
      </c>
      <c r="BA24" s="250" t="s">
        <v>881</v>
      </c>
      <c r="BB24" s="250" t="s">
        <v>206</v>
      </c>
      <c r="BC24" s="250" t="s">
        <v>884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214</v>
      </c>
      <c r="BA25" s="250" t="s">
        <v>881</v>
      </c>
      <c r="BB25" s="250" t="s">
        <v>206</v>
      </c>
      <c r="BC25" s="250" t="s">
        <v>885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216</v>
      </c>
      <c r="BA26" s="250" t="s">
        <v>881</v>
      </c>
      <c r="BB26" s="250" t="s">
        <v>206</v>
      </c>
      <c r="BC26" s="250" t="s">
        <v>886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887</v>
      </c>
      <c r="BA27" s="250" t="s">
        <v>881</v>
      </c>
      <c r="BB27" s="250" t="s">
        <v>206</v>
      </c>
      <c r="BC27" s="250" t="s">
        <v>888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889</v>
      </c>
      <c r="BA28" s="250" t="s">
        <v>881</v>
      </c>
      <c r="BB28" s="250" t="s">
        <v>206</v>
      </c>
      <c r="BC28" s="250" t="s">
        <v>890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891</v>
      </c>
      <c r="BA29" s="251" t="s">
        <v>881</v>
      </c>
      <c r="BB29" s="251" t="s">
        <v>206</v>
      </c>
      <c r="BC29" s="251" t="s">
        <v>892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893</v>
      </c>
      <c r="BA30" s="250" t="s">
        <v>881</v>
      </c>
      <c r="BB30" s="250" t="s">
        <v>1</v>
      </c>
      <c r="BC30" s="250" t="s">
        <v>894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895</v>
      </c>
      <c r="BA31" s="250" t="s">
        <v>881</v>
      </c>
      <c r="BB31" s="250" t="s">
        <v>206</v>
      </c>
      <c r="BC31" s="250" t="s">
        <v>896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897</v>
      </c>
      <c r="BA32" s="250" t="s">
        <v>1</v>
      </c>
      <c r="BB32" s="250" t="s">
        <v>1</v>
      </c>
      <c r="BC32" s="250" t="s">
        <v>898</v>
      </c>
      <c r="BD32" s="250" t="s">
        <v>86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899</v>
      </c>
      <c r="BA33" s="250" t="s">
        <v>1</v>
      </c>
      <c r="BB33" s="250" t="s">
        <v>1</v>
      </c>
      <c r="BC33" s="250" t="s">
        <v>900</v>
      </c>
      <c r="BD33" s="250" t="s">
        <v>86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901</v>
      </c>
      <c r="BA34" s="250" t="s">
        <v>1</v>
      </c>
      <c r="BB34" s="250" t="s">
        <v>1</v>
      </c>
      <c r="BC34" s="250" t="s">
        <v>902</v>
      </c>
      <c r="BD34" s="250" t="s">
        <v>86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ROUND((SUM(BE146:BE2139)),  2)</f>
        <v>0</v>
      </c>
      <c r="G35" s="39"/>
      <c r="H35" s="39"/>
      <c r="I35" s="166">
        <v>0.20999999999999999</v>
      </c>
      <c r="J35" s="165">
        <f>ROUND(((SUM(BE146:BE2139))*I35),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903</v>
      </c>
      <c r="BA35" s="250" t="s">
        <v>1</v>
      </c>
      <c r="BB35" s="250" t="s">
        <v>1</v>
      </c>
      <c r="BC35" s="250" t="s">
        <v>904</v>
      </c>
      <c r="BD35" s="250" t="s">
        <v>86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ROUND((SUM(BF146:BF2139)),  2)</f>
        <v>0</v>
      </c>
      <c r="G36" s="39"/>
      <c r="H36" s="39"/>
      <c r="I36" s="166">
        <v>0.14999999999999999</v>
      </c>
      <c r="J36" s="165">
        <f>ROUND(((SUM(BF146:BF2139))*I36),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905</v>
      </c>
      <c r="BA36" s="250" t="s">
        <v>1</v>
      </c>
      <c r="BB36" s="250" t="s">
        <v>1</v>
      </c>
      <c r="BC36" s="250" t="s">
        <v>906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ROUND((SUM(BG146:BG2139)),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50" t="s">
        <v>907</v>
      </c>
      <c r="BA37" s="250" t="s">
        <v>1</v>
      </c>
      <c r="BB37" s="250" t="s">
        <v>1</v>
      </c>
      <c r="BC37" s="250" t="s">
        <v>569</v>
      </c>
      <c r="BD37" s="250" t="s">
        <v>86</v>
      </c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ROUND((SUM(BH146:BH2139)),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50" t="s">
        <v>908</v>
      </c>
      <c r="BA38" s="250" t="s">
        <v>1</v>
      </c>
      <c r="BB38" s="250" t="s">
        <v>1</v>
      </c>
      <c r="BC38" s="250" t="s">
        <v>909</v>
      </c>
      <c r="BD38" s="250" t="s">
        <v>86</v>
      </c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ROUND((SUM(BI146:BI2139)),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50" t="s">
        <v>910</v>
      </c>
      <c r="BA39" s="250" t="s">
        <v>1</v>
      </c>
      <c r="BB39" s="250" t="s">
        <v>1</v>
      </c>
      <c r="BC39" s="250" t="s">
        <v>911</v>
      </c>
      <c r="BD39" s="250" t="s">
        <v>86</v>
      </c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50" t="s">
        <v>912</v>
      </c>
      <c r="BA40" s="250" t="s">
        <v>1</v>
      </c>
      <c r="BB40" s="250" t="s">
        <v>1</v>
      </c>
      <c r="BC40" s="250" t="s">
        <v>913</v>
      </c>
      <c r="BD40" s="250" t="s">
        <v>86</v>
      </c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50" t="s">
        <v>914</v>
      </c>
      <c r="BA41" s="250" t="s">
        <v>1</v>
      </c>
      <c r="BB41" s="250" t="s">
        <v>1</v>
      </c>
      <c r="BC41" s="250" t="s">
        <v>915</v>
      </c>
      <c r="BD41" s="250" t="s">
        <v>86</v>
      </c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50" t="s">
        <v>916</v>
      </c>
      <c r="BA42" s="250" t="s">
        <v>1</v>
      </c>
      <c r="BB42" s="250" t="s">
        <v>1</v>
      </c>
      <c r="BC42" s="250" t="s">
        <v>917</v>
      </c>
      <c r="BD42" s="250" t="s">
        <v>86</v>
      </c>
    </row>
    <row r="43" s="1" customFormat="1" ht="14.4" customHeight="1">
      <c r="B43" s="21"/>
      <c r="L43" s="21"/>
      <c r="AZ43" s="250" t="s">
        <v>918</v>
      </c>
      <c r="BA43" s="250" t="s">
        <v>1</v>
      </c>
      <c r="BB43" s="250" t="s">
        <v>1</v>
      </c>
      <c r="BC43" s="250" t="s">
        <v>919</v>
      </c>
      <c r="BD43" s="250" t="s">
        <v>86</v>
      </c>
    </row>
    <row r="44" s="1" customFormat="1" ht="14.4" customHeight="1">
      <c r="B44" s="21"/>
      <c r="L44" s="21"/>
      <c r="AZ44" s="250" t="s">
        <v>920</v>
      </c>
      <c r="BA44" s="250" t="s">
        <v>1</v>
      </c>
      <c r="BB44" s="250" t="s">
        <v>1</v>
      </c>
      <c r="BC44" s="250" t="s">
        <v>921</v>
      </c>
      <c r="BD44" s="250" t="s">
        <v>86</v>
      </c>
    </row>
    <row r="45" s="1" customFormat="1" ht="14.4" customHeight="1">
      <c r="B45" s="21"/>
      <c r="L45" s="21"/>
      <c r="AZ45" s="250" t="s">
        <v>922</v>
      </c>
      <c r="BA45" s="250" t="s">
        <v>1</v>
      </c>
      <c r="BB45" s="250" t="s">
        <v>1</v>
      </c>
      <c r="BC45" s="250" t="s">
        <v>923</v>
      </c>
      <c r="BD45" s="250" t="s">
        <v>86</v>
      </c>
    </row>
    <row r="46" s="1" customFormat="1" ht="14.4" customHeight="1">
      <c r="B46" s="21"/>
      <c r="L46" s="21"/>
      <c r="AZ46" s="250" t="s">
        <v>924</v>
      </c>
      <c r="BA46" s="250" t="s">
        <v>1</v>
      </c>
      <c r="BB46" s="250" t="s">
        <v>1</v>
      </c>
      <c r="BC46" s="250" t="s">
        <v>925</v>
      </c>
      <c r="BD46" s="250" t="s">
        <v>86</v>
      </c>
    </row>
    <row r="47" s="1" customFormat="1" ht="14.4" customHeight="1">
      <c r="B47" s="21"/>
      <c r="L47" s="21"/>
      <c r="AZ47" s="250" t="s">
        <v>926</v>
      </c>
      <c r="BA47" s="250" t="s">
        <v>1</v>
      </c>
      <c r="BB47" s="250" t="s">
        <v>1</v>
      </c>
      <c r="BC47" s="250" t="s">
        <v>927</v>
      </c>
      <c r="BD47" s="250" t="s">
        <v>86</v>
      </c>
    </row>
    <row r="48" s="1" customFormat="1" ht="14.4" customHeight="1">
      <c r="B48" s="21"/>
      <c r="L48" s="21"/>
      <c r="AZ48" s="250" t="s">
        <v>928</v>
      </c>
      <c r="BA48" s="250" t="s">
        <v>1</v>
      </c>
      <c r="BB48" s="250" t="s">
        <v>1</v>
      </c>
      <c r="BC48" s="250" t="s">
        <v>929</v>
      </c>
      <c r="BD48" s="250" t="s">
        <v>86</v>
      </c>
    </row>
    <row r="49" s="1" customFormat="1" ht="14.4" customHeight="1">
      <c r="B49" s="21"/>
      <c r="L49" s="21"/>
      <c r="AZ49" s="250" t="s">
        <v>930</v>
      </c>
      <c r="BA49" s="250" t="s">
        <v>1</v>
      </c>
      <c r="BB49" s="250" t="s">
        <v>1</v>
      </c>
      <c r="BC49" s="250" t="s">
        <v>931</v>
      </c>
      <c r="BD49" s="250" t="s">
        <v>86</v>
      </c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  <c r="AZ50" s="250" t="s">
        <v>932</v>
      </c>
      <c r="BA50" s="250" t="s">
        <v>1</v>
      </c>
      <c r="BB50" s="250" t="s">
        <v>1</v>
      </c>
      <c r="BC50" s="250" t="s">
        <v>933</v>
      </c>
      <c r="BD50" s="250" t="s">
        <v>86</v>
      </c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01-002 -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J146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272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273</v>
      </c>
      <c r="E100" s="198"/>
      <c r="F100" s="198"/>
      <c r="G100" s="198"/>
      <c r="H100" s="198"/>
      <c r="I100" s="198"/>
      <c r="J100" s="199">
        <f>J148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934</v>
      </c>
      <c r="E101" s="198"/>
      <c r="F101" s="198"/>
      <c r="G101" s="198"/>
      <c r="H101" s="198"/>
      <c r="I101" s="198"/>
      <c r="J101" s="199">
        <f>J247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935</v>
      </c>
      <c r="E102" s="198"/>
      <c r="F102" s="198"/>
      <c r="G102" s="198"/>
      <c r="H102" s="198"/>
      <c r="I102" s="198"/>
      <c r="J102" s="199">
        <f>J449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936</v>
      </c>
      <c r="E103" s="198"/>
      <c r="F103" s="198"/>
      <c r="G103" s="198"/>
      <c r="H103" s="198"/>
      <c r="I103" s="198"/>
      <c r="J103" s="199">
        <f>J634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937</v>
      </c>
      <c r="E104" s="198"/>
      <c r="F104" s="198"/>
      <c r="G104" s="198"/>
      <c r="H104" s="198"/>
      <c r="I104" s="198"/>
      <c r="J104" s="199">
        <f>J767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274</v>
      </c>
      <c r="E105" s="198"/>
      <c r="F105" s="198"/>
      <c r="G105" s="198"/>
      <c r="H105" s="198"/>
      <c r="I105" s="198"/>
      <c r="J105" s="199">
        <f>J978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275</v>
      </c>
      <c r="E106" s="198"/>
      <c r="F106" s="198"/>
      <c r="G106" s="198"/>
      <c r="H106" s="198"/>
      <c r="I106" s="198"/>
      <c r="J106" s="199">
        <f>J1055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938</v>
      </c>
      <c r="E107" s="198"/>
      <c r="F107" s="198"/>
      <c r="G107" s="198"/>
      <c r="H107" s="198"/>
      <c r="I107" s="198"/>
      <c r="J107" s="199">
        <f>J1062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276</v>
      </c>
      <c r="E108" s="193"/>
      <c r="F108" s="193"/>
      <c r="G108" s="193"/>
      <c r="H108" s="193"/>
      <c r="I108" s="193"/>
      <c r="J108" s="194">
        <f>J1064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277</v>
      </c>
      <c r="E109" s="198"/>
      <c r="F109" s="198"/>
      <c r="G109" s="198"/>
      <c r="H109" s="198"/>
      <c r="I109" s="198"/>
      <c r="J109" s="199">
        <f>J1065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278</v>
      </c>
      <c r="E110" s="198"/>
      <c r="F110" s="198"/>
      <c r="G110" s="198"/>
      <c r="H110" s="198"/>
      <c r="I110" s="198"/>
      <c r="J110" s="199">
        <f>J1157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279</v>
      </c>
      <c r="E111" s="198"/>
      <c r="F111" s="198"/>
      <c r="G111" s="198"/>
      <c r="H111" s="198"/>
      <c r="I111" s="198"/>
      <c r="J111" s="199">
        <f>J1207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280</v>
      </c>
      <c r="E112" s="198"/>
      <c r="F112" s="198"/>
      <c r="G112" s="198"/>
      <c r="H112" s="198"/>
      <c r="I112" s="198"/>
      <c r="J112" s="199">
        <f>J1251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281</v>
      </c>
      <c r="E113" s="198"/>
      <c r="F113" s="198"/>
      <c r="G113" s="198"/>
      <c r="H113" s="198"/>
      <c r="I113" s="198"/>
      <c r="J113" s="199">
        <f>J1298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282</v>
      </c>
      <c r="E114" s="198"/>
      <c r="F114" s="198"/>
      <c r="G114" s="198"/>
      <c r="H114" s="198"/>
      <c r="I114" s="198"/>
      <c r="J114" s="199">
        <f>J1382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283</v>
      </c>
      <c r="E115" s="198"/>
      <c r="F115" s="198"/>
      <c r="G115" s="198"/>
      <c r="H115" s="198"/>
      <c r="I115" s="198"/>
      <c r="J115" s="199">
        <f>J1414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939</v>
      </c>
      <c r="E116" s="198"/>
      <c r="F116" s="198"/>
      <c r="G116" s="198"/>
      <c r="H116" s="198"/>
      <c r="I116" s="198"/>
      <c r="J116" s="199">
        <f>J1452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940</v>
      </c>
      <c r="E117" s="198"/>
      <c r="F117" s="198"/>
      <c r="G117" s="198"/>
      <c r="H117" s="198"/>
      <c r="I117" s="198"/>
      <c r="J117" s="199">
        <f>J1680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284</v>
      </c>
      <c r="E118" s="198"/>
      <c r="F118" s="198"/>
      <c r="G118" s="198"/>
      <c r="H118" s="198"/>
      <c r="I118" s="198"/>
      <c r="J118" s="199">
        <f>J1694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286</v>
      </c>
      <c r="E119" s="198"/>
      <c r="F119" s="198"/>
      <c r="G119" s="198"/>
      <c r="H119" s="198"/>
      <c r="I119" s="198"/>
      <c r="J119" s="199">
        <f>J1814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941</v>
      </c>
      <c r="E120" s="198"/>
      <c r="F120" s="198"/>
      <c r="G120" s="198"/>
      <c r="H120" s="198"/>
      <c r="I120" s="198"/>
      <c r="J120" s="199">
        <f>J1881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942</v>
      </c>
      <c r="E121" s="198"/>
      <c r="F121" s="198"/>
      <c r="G121" s="198"/>
      <c r="H121" s="198"/>
      <c r="I121" s="198"/>
      <c r="J121" s="199">
        <f>J1891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943</v>
      </c>
      <c r="E122" s="198"/>
      <c r="F122" s="198"/>
      <c r="G122" s="198"/>
      <c r="H122" s="198"/>
      <c r="I122" s="198"/>
      <c r="J122" s="199">
        <f>J1934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944</v>
      </c>
      <c r="E123" s="198"/>
      <c r="F123" s="198"/>
      <c r="G123" s="198"/>
      <c r="H123" s="198"/>
      <c r="I123" s="198"/>
      <c r="J123" s="199">
        <f>J2119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945</v>
      </c>
      <c r="E124" s="193"/>
      <c r="F124" s="193"/>
      <c r="G124" s="193"/>
      <c r="H124" s="193"/>
      <c r="I124" s="193"/>
      <c r="J124" s="194">
        <f>J2133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155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85" t="str">
        <f>E7</f>
        <v>Centrum odborného vzdělávání Volanovská, Trutnov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" customFormat="1" ht="12" customHeight="1">
      <c r="B135" s="22"/>
      <c r="C135" s="33" t="s">
        <v>142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5" t="s">
        <v>143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144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E11</f>
        <v>01-002 - Stavební část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F14</f>
        <v>Trutnov</v>
      </c>
      <c r="G140" s="41"/>
      <c r="H140" s="41"/>
      <c r="I140" s="33" t="s">
        <v>22</v>
      </c>
      <c r="J140" s="80" t="str">
        <f>IF(J14="","",J14)</f>
        <v>23. 3. 2022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24</v>
      </c>
      <c r="D142" s="41"/>
      <c r="E142" s="41"/>
      <c r="F142" s="28" t="str">
        <f>E17</f>
        <v>Královehradecký kraj, Hrade Králové</v>
      </c>
      <c r="G142" s="41"/>
      <c r="H142" s="41"/>
      <c r="I142" s="33" t="s">
        <v>30</v>
      </c>
      <c r="J142" s="37" t="str">
        <f>E23</f>
        <v>ATIP a.s. Trutnov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28</v>
      </c>
      <c r="D143" s="41"/>
      <c r="E143" s="41"/>
      <c r="F143" s="28" t="str">
        <f>IF(E20="","",E20)</f>
        <v>Vyplň údaj</v>
      </c>
      <c r="G143" s="41"/>
      <c r="H143" s="41"/>
      <c r="I143" s="33" t="s">
        <v>33</v>
      </c>
      <c r="J143" s="37" t="str">
        <f>E26</f>
        <v>Ing. Lenka Kasperová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1"/>
      <c r="B145" s="202"/>
      <c r="C145" s="203" t="s">
        <v>156</v>
      </c>
      <c r="D145" s="204" t="s">
        <v>62</v>
      </c>
      <c r="E145" s="204" t="s">
        <v>58</v>
      </c>
      <c r="F145" s="204" t="s">
        <v>59</v>
      </c>
      <c r="G145" s="204" t="s">
        <v>157</v>
      </c>
      <c r="H145" s="204" t="s">
        <v>158</v>
      </c>
      <c r="I145" s="204" t="s">
        <v>159</v>
      </c>
      <c r="J145" s="204" t="s">
        <v>148</v>
      </c>
      <c r="K145" s="205" t="s">
        <v>160</v>
      </c>
      <c r="L145" s="206"/>
      <c r="M145" s="101" t="s">
        <v>1</v>
      </c>
      <c r="N145" s="102" t="s">
        <v>41</v>
      </c>
      <c r="O145" s="102" t="s">
        <v>161</v>
      </c>
      <c r="P145" s="102" t="s">
        <v>162</v>
      </c>
      <c r="Q145" s="102" t="s">
        <v>163</v>
      </c>
      <c r="R145" s="102" t="s">
        <v>164</v>
      </c>
      <c r="S145" s="102" t="s">
        <v>165</v>
      </c>
      <c r="T145" s="103" t="s">
        <v>166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39"/>
      <c r="B146" s="40"/>
      <c r="C146" s="108" t="s">
        <v>167</v>
      </c>
      <c r="D146" s="41"/>
      <c r="E146" s="41"/>
      <c r="F146" s="41"/>
      <c r="G146" s="41"/>
      <c r="H146" s="41"/>
      <c r="I146" s="41"/>
      <c r="J146" s="207">
        <f>BK146</f>
        <v>0</v>
      </c>
      <c r="K146" s="41"/>
      <c r="L146" s="45"/>
      <c r="M146" s="104"/>
      <c r="N146" s="208"/>
      <c r="O146" s="105"/>
      <c r="P146" s="209">
        <f>P147+P1064+P2133</f>
        <v>0</v>
      </c>
      <c r="Q146" s="105"/>
      <c r="R146" s="209">
        <f>R147+R1064+R2133</f>
        <v>1390.3999544188</v>
      </c>
      <c r="S146" s="105"/>
      <c r="T146" s="210">
        <f>T147+T1064+T2133</f>
        <v>49.651006580000001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76</v>
      </c>
      <c r="AU146" s="18" t="s">
        <v>150</v>
      </c>
      <c r="BK146" s="211">
        <f>BK147+BK1064+BK2133</f>
        <v>0</v>
      </c>
    </row>
    <row r="147" s="12" customFormat="1" ht="25.92" customHeight="1">
      <c r="A147" s="12"/>
      <c r="B147" s="212"/>
      <c r="C147" s="213"/>
      <c r="D147" s="214" t="s">
        <v>76</v>
      </c>
      <c r="E147" s="215" t="s">
        <v>287</v>
      </c>
      <c r="F147" s="215" t="s">
        <v>288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P148+P247+P449+P634+P767+P978+P1055+P1062</f>
        <v>0</v>
      </c>
      <c r="Q147" s="220"/>
      <c r="R147" s="221">
        <f>R148+R247+R449+R634+R767+R978+R1055+R1062</f>
        <v>1302.1022652700001</v>
      </c>
      <c r="S147" s="220"/>
      <c r="T147" s="222">
        <f>T148+T247+T449+T634+T767+T978+T1055+T1062</f>
        <v>47.932506580000002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77</v>
      </c>
      <c r="AY147" s="223" t="s">
        <v>171</v>
      </c>
      <c r="BK147" s="225">
        <f>BK148+BK247+BK449+BK634+BK767+BK978+BK1055+BK1062</f>
        <v>0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84</v>
      </c>
      <c r="F148" s="226" t="s">
        <v>289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SUM(P149:P246)</f>
        <v>0</v>
      </c>
      <c r="Q148" s="220"/>
      <c r="R148" s="221">
        <f>SUM(R149:R246)</f>
        <v>0</v>
      </c>
      <c r="S148" s="220"/>
      <c r="T148" s="222">
        <f>SUM(T149:T246)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171</v>
      </c>
      <c r="BK148" s="225">
        <f>SUM(BK149:BK246)</f>
        <v>0</v>
      </c>
    </row>
    <row r="149" s="2" customFormat="1" ht="33" customHeight="1">
      <c r="A149" s="39"/>
      <c r="B149" s="40"/>
      <c r="C149" s="228" t="s">
        <v>84</v>
      </c>
      <c r="D149" s="228" t="s">
        <v>174</v>
      </c>
      <c r="E149" s="229" t="s">
        <v>946</v>
      </c>
      <c r="F149" s="230" t="s">
        <v>947</v>
      </c>
      <c r="G149" s="231" t="s">
        <v>292</v>
      </c>
      <c r="H149" s="232">
        <v>83.430000000000007</v>
      </c>
      <c r="I149" s="233"/>
      <c r="J149" s="234">
        <f>ROUND(I149*H149,2)</f>
        <v>0</v>
      </c>
      <c r="K149" s="230" t="s">
        <v>178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86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948</v>
      </c>
    </row>
    <row r="150" s="2" customFormat="1">
      <c r="A150" s="39"/>
      <c r="B150" s="40"/>
      <c r="C150" s="41"/>
      <c r="D150" s="241" t="s">
        <v>181</v>
      </c>
      <c r="E150" s="41"/>
      <c r="F150" s="242" t="s">
        <v>949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181</v>
      </c>
      <c r="AU150" s="18" t="s">
        <v>86</v>
      </c>
    </row>
    <row r="151" s="15" customFormat="1">
      <c r="A151" s="15"/>
      <c r="B151" s="274"/>
      <c r="C151" s="275"/>
      <c r="D151" s="241" t="s">
        <v>294</v>
      </c>
      <c r="E151" s="276" t="s">
        <v>1</v>
      </c>
      <c r="F151" s="277" t="s">
        <v>950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294</v>
      </c>
      <c r="AU151" s="283" t="s">
        <v>86</v>
      </c>
      <c r="AV151" s="15" t="s">
        <v>84</v>
      </c>
      <c r="AW151" s="15" t="s">
        <v>32</v>
      </c>
      <c r="AX151" s="15" t="s">
        <v>77</v>
      </c>
      <c r="AY151" s="283" t="s">
        <v>171</v>
      </c>
    </row>
    <row r="152" s="13" customFormat="1">
      <c r="A152" s="13"/>
      <c r="B152" s="252"/>
      <c r="C152" s="253"/>
      <c r="D152" s="241" t="s">
        <v>294</v>
      </c>
      <c r="E152" s="254" t="s">
        <v>1</v>
      </c>
      <c r="F152" s="255" t="s">
        <v>951</v>
      </c>
      <c r="G152" s="253"/>
      <c r="H152" s="256">
        <v>43.68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294</v>
      </c>
      <c r="AU152" s="262" t="s">
        <v>86</v>
      </c>
      <c r="AV152" s="13" t="s">
        <v>86</v>
      </c>
      <c r="AW152" s="13" t="s">
        <v>32</v>
      </c>
      <c r="AX152" s="13" t="s">
        <v>77</v>
      </c>
      <c r="AY152" s="262" t="s">
        <v>171</v>
      </c>
    </row>
    <row r="153" s="13" customFormat="1">
      <c r="A153" s="13"/>
      <c r="B153" s="252"/>
      <c r="C153" s="253"/>
      <c r="D153" s="241" t="s">
        <v>294</v>
      </c>
      <c r="E153" s="254" t="s">
        <v>1</v>
      </c>
      <c r="F153" s="255" t="s">
        <v>952</v>
      </c>
      <c r="G153" s="253"/>
      <c r="H153" s="256">
        <v>15.18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294</v>
      </c>
      <c r="AU153" s="262" t="s">
        <v>86</v>
      </c>
      <c r="AV153" s="13" t="s">
        <v>86</v>
      </c>
      <c r="AW153" s="13" t="s">
        <v>32</v>
      </c>
      <c r="AX153" s="13" t="s">
        <v>77</v>
      </c>
      <c r="AY153" s="262" t="s">
        <v>171</v>
      </c>
    </row>
    <row r="154" s="15" customFormat="1">
      <c r="A154" s="15"/>
      <c r="B154" s="274"/>
      <c r="C154" s="275"/>
      <c r="D154" s="241" t="s">
        <v>294</v>
      </c>
      <c r="E154" s="276" t="s">
        <v>1</v>
      </c>
      <c r="F154" s="277" t="s">
        <v>953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294</v>
      </c>
      <c r="AU154" s="283" t="s">
        <v>86</v>
      </c>
      <c r="AV154" s="15" t="s">
        <v>84</v>
      </c>
      <c r="AW154" s="15" t="s">
        <v>32</v>
      </c>
      <c r="AX154" s="15" t="s">
        <v>77</v>
      </c>
      <c r="AY154" s="283" t="s">
        <v>171</v>
      </c>
    </row>
    <row r="155" s="13" customFormat="1">
      <c r="A155" s="13"/>
      <c r="B155" s="252"/>
      <c r="C155" s="253"/>
      <c r="D155" s="241" t="s">
        <v>294</v>
      </c>
      <c r="E155" s="254" t="s">
        <v>1</v>
      </c>
      <c r="F155" s="255" t="s">
        <v>954</v>
      </c>
      <c r="G155" s="253"/>
      <c r="H155" s="256">
        <v>4.085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294</v>
      </c>
      <c r="AU155" s="262" t="s">
        <v>86</v>
      </c>
      <c r="AV155" s="13" t="s">
        <v>86</v>
      </c>
      <c r="AW155" s="13" t="s">
        <v>32</v>
      </c>
      <c r="AX155" s="13" t="s">
        <v>77</v>
      </c>
      <c r="AY155" s="262" t="s">
        <v>171</v>
      </c>
    </row>
    <row r="156" s="13" customFormat="1">
      <c r="A156" s="13"/>
      <c r="B156" s="252"/>
      <c r="C156" s="253"/>
      <c r="D156" s="241" t="s">
        <v>294</v>
      </c>
      <c r="E156" s="254" t="s">
        <v>1</v>
      </c>
      <c r="F156" s="255" t="s">
        <v>955</v>
      </c>
      <c r="G156" s="253"/>
      <c r="H156" s="256">
        <v>41.341999999999999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294</v>
      </c>
      <c r="AU156" s="262" t="s">
        <v>86</v>
      </c>
      <c r="AV156" s="13" t="s">
        <v>86</v>
      </c>
      <c r="AW156" s="13" t="s">
        <v>32</v>
      </c>
      <c r="AX156" s="13" t="s">
        <v>77</v>
      </c>
      <c r="AY156" s="262" t="s">
        <v>171</v>
      </c>
    </row>
    <row r="157" s="14" customFormat="1">
      <c r="A157" s="14"/>
      <c r="B157" s="263"/>
      <c r="C157" s="264"/>
      <c r="D157" s="241" t="s">
        <v>294</v>
      </c>
      <c r="E157" s="265" t="s">
        <v>867</v>
      </c>
      <c r="F157" s="266" t="s">
        <v>298</v>
      </c>
      <c r="G157" s="264"/>
      <c r="H157" s="267">
        <v>104.28700000000001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294</v>
      </c>
      <c r="AU157" s="273" t="s">
        <v>86</v>
      </c>
      <c r="AV157" s="14" t="s">
        <v>192</v>
      </c>
      <c r="AW157" s="14" t="s">
        <v>32</v>
      </c>
      <c r="AX157" s="14" t="s">
        <v>77</v>
      </c>
      <c r="AY157" s="273" t="s">
        <v>171</v>
      </c>
    </row>
    <row r="158" s="13" customFormat="1">
      <c r="A158" s="13"/>
      <c r="B158" s="252"/>
      <c r="C158" s="253"/>
      <c r="D158" s="241" t="s">
        <v>294</v>
      </c>
      <c r="E158" s="254" t="s">
        <v>1</v>
      </c>
      <c r="F158" s="255" t="s">
        <v>956</v>
      </c>
      <c r="G158" s="253"/>
      <c r="H158" s="256">
        <v>83.430000000000007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294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171</v>
      </c>
    </row>
    <row r="159" s="2" customFormat="1" ht="33" customHeight="1">
      <c r="A159" s="39"/>
      <c r="B159" s="40"/>
      <c r="C159" s="228" t="s">
        <v>86</v>
      </c>
      <c r="D159" s="228" t="s">
        <v>174</v>
      </c>
      <c r="E159" s="229" t="s">
        <v>957</v>
      </c>
      <c r="F159" s="230" t="s">
        <v>958</v>
      </c>
      <c r="G159" s="231" t="s">
        <v>292</v>
      </c>
      <c r="H159" s="232">
        <v>20.856999999999999</v>
      </c>
      <c r="I159" s="233"/>
      <c r="J159" s="234">
        <f>ROUND(I159*H159,2)</f>
        <v>0</v>
      </c>
      <c r="K159" s="230" t="s">
        <v>178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86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959</v>
      </c>
    </row>
    <row r="160" s="13" customFormat="1">
      <c r="A160" s="13"/>
      <c r="B160" s="252"/>
      <c r="C160" s="253"/>
      <c r="D160" s="241" t="s">
        <v>294</v>
      </c>
      <c r="E160" s="254" t="s">
        <v>1</v>
      </c>
      <c r="F160" s="255" t="s">
        <v>960</v>
      </c>
      <c r="G160" s="253"/>
      <c r="H160" s="256">
        <v>20.856999999999999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294</v>
      </c>
      <c r="AU160" s="262" t="s">
        <v>86</v>
      </c>
      <c r="AV160" s="13" t="s">
        <v>86</v>
      </c>
      <c r="AW160" s="13" t="s">
        <v>32</v>
      </c>
      <c r="AX160" s="13" t="s">
        <v>84</v>
      </c>
      <c r="AY160" s="262" t="s">
        <v>171</v>
      </c>
    </row>
    <row r="161" s="2" customFormat="1" ht="24.15" customHeight="1">
      <c r="A161" s="39"/>
      <c r="B161" s="40"/>
      <c r="C161" s="228" t="s">
        <v>106</v>
      </c>
      <c r="D161" s="228" t="s">
        <v>174</v>
      </c>
      <c r="E161" s="229" t="s">
        <v>961</v>
      </c>
      <c r="F161" s="230" t="s">
        <v>962</v>
      </c>
      <c r="G161" s="231" t="s">
        <v>292</v>
      </c>
      <c r="H161" s="232">
        <v>45.332000000000001</v>
      </c>
      <c r="I161" s="233"/>
      <c r="J161" s="234">
        <f>ROUND(I161*H161,2)</f>
        <v>0</v>
      </c>
      <c r="K161" s="230" t="s">
        <v>178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86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963</v>
      </c>
    </row>
    <row r="162" s="13" customFormat="1">
      <c r="A162" s="13"/>
      <c r="B162" s="252"/>
      <c r="C162" s="253"/>
      <c r="D162" s="241" t="s">
        <v>294</v>
      </c>
      <c r="E162" s="254" t="s">
        <v>1</v>
      </c>
      <c r="F162" s="255" t="s">
        <v>964</v>
      </c>
      <c r="G162" s="253"/>
      <c r="H162" s="256">
        <v>1.4310000000000001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294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171</v>
      </c>
    </row>
    <row r="163" s="13" customFormat="1">
      <c r="A163" s="13"/>
      <c r="B163" s="252"/>
      <c r="C163" s="253"/>
      <c r="D163" s="241" t="s">
        <v>294</v>
      </c>
      <c r="E163" s="254" t="s">
        <v>1</v>
      </c>
      <c r="F163" s="255" t="s">
        <v>965</v>
      </c>
      <c r="G163" s="253"/>
      <c r="H163" s="256">
        <v>5.8769999999999998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294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171</v>
      </c>
    </row>
    <row r="164" s="13" customFormat="1">
      <c r="A164" s="13"/>
      <c r="B164" s="252"/>
      <c r="C164" s="253"/>
      <c r="D164" s="241" t="s">
        <v>294</v>
      </c>
      <c r="E164" s="254" t="s">
        <v>1</v>
      </c>
      <c r="F164" s="255" t="s">
        <v>966</v>
      </c>
      <c r="G164" s="253"/>
      <c r="H164" s="256">
        <v>2.351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294</v>
      </c>
      <c r="AU164" s="262" t="s">
        <v>86</v>
      </c>
      <c r="AV164" s="13" t="s">
        <v>86</v>
      </c>
      <c r="AW164" s="13" t="s">
        <v>32</v>
      </c>
      <c r="AX164" s="13" t="s">
        <v>77</v>
      </c>
      <c r="AY164" s="262" t="s">
        <v>171</v>
      </c>
    </row>
    <row r="165" s="13" customFormat="1">
      <c r="A165" s="13"/>
      <c r="B165" s="252"/>
      <c r="C165" s="253"/>
      <c r="D165" s="241" t="s">
        <v>294</v>
      </c>
      <c r="E165" s="254" t="s">
        <v>1</v>
      </c>
      <c r="F165" s="255" t="s">
        <v>967</v>
      </c>
      <c r="G165" s="253"/>
      <c r="H165" s="256">
        <v>1.9710000000000001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294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171</v>
      </c>
    </row>
    <row r="166" s="13" customFormat="1">
      <c r="A166" s="13"/>
      <c r="B166" s="252"/>
      <c r="C166" s="253"/>
      <c r="D166" s="241" t="s">
        <v>294</v>
      </c>
      <c r="E166" s="254" t="s">
        <v>1</v>
      </c>
      <c r="F166" s="255" t="s">
        <v>968</v>
      </c>
      <c r="G166" s="253"/>
      <c r="H166" s="256">
        <v>1.784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294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171</v>
      </c>
    </row>
    <row r="167" s="13" customFormat="1">
      <c r="A167" s="13"/>
      <c r="B167" s="252"/>
      <c r="C167" s="253"/>
      <c r="D167" s="241" t="s">
        <v>294</v>
      </c>
      <c r="E167" s="254" t="s">
        <v>1</v>
      </c>
      <c r="F167" s="255" t="s">
        <v>969</v>
      </c>
      <c r="G167" s="253"/>
      <c r="H167" s="256">
        <v>1.091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294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171</v>
      </c>
    </row>
    <row r="168" s="13" customFormat="1">
      <c r="A168" s="13"/>
      <c r="B168" s="252"/>
      <c r="C168" s="253"/>
      <c r="D168" s="241" t="s">
        <v>294</v>
      </c>
      <c r="E168" s="254" t="s">
        <v>1</v>
      </c>
      <c r="F168" s="255" t="s">
        <v>970</v>
      </c>
      <c r="G168" s="253"/>
      <c r="H168" s="256">
        <v>2.6909999999999998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294</v>
      </c>
      <c r="AU168" s="262" t="s">
        <v>86</v>
      </c>
      <c r="AV168" s="13" t="s">
        <v>86</v>
      </c>
      <c r="AW168" s="13" t="s">
        <v>32</v>
      </c>
      <c r="AX168" s="13" t="s">
        <v>77</v>
      </c>
      <c r="AY168" s="262" t="s">
        <v>171</v>
      </c>
    </row>
    <row r="169" s="13" customFormat="1">
      <c r="A169" s="13"/>
      <c r="B169" s="252"/>
      <c r="C169" s="253"/>
      <c r="D169" s="241" t="s">
        <v>294</v>
      </c>
      <c r="E169" s="254" t="s">
        <v>1</v>
      </c>
      <c r="F169" s="255" t="s">
        <v>971</v>
      </c>
      <c r="G169" s="253"/>
      <c r="H169" s="256">
        <v>5.4429999999999996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294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171</v>
      </c>
    </row>
    <row r="170" s="13" customFormat="1">
      <c r="A170" s="13"/>
      <c r="B170" s="252"/>
      <c r="C170" s="253"/>
      <c r="D170" s="241" t="s">
        <v>294</v>
      </c>
      <c r="E170" s="254" t="s">
        <v>1</v>
      </c>
      <c r="F170" s="255" t="s">
        <v>972</v>
      </c>
      <c r="G170" s="253"/>
      <c r="H170" s="256">
        <v>1.5409999999999999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294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171</v>
      </c>
    </row>
    <row r="171" s="13" customFormat="1">
      <c r="A171" s="13"/>
      <c r="B171" s="252"/>
      <c r="C171" s="253"/>
      <c r="D171" s="241" t="s">
        <v>294</v>
      </c>
      <c r="E171" s="254" t="s">
        <v>1</v>
      </c>
      <c r="F171" s="255" t="s">
        <v>973</v>
      </c>
      <c r="G171" s="253"/>
      <c r="H171" s="256">
        <v>2.9199999999999999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294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171</v>
      </c>
    </row>
    <row r="172" s="13" customFormat="1">
      <c r="A172" s="13"/>
      <c r="B172" s="252"/>
      <c r="C172" s="253"/>
      <c r="D172" s="241" t="s">
        <v>294</v>
      </c>
      <c r="E172" s="254" t="s">
        <v>1</v>
      </c>
      <c r="F172" s="255" t="s">
        <v>974</v>
      </c>
      <c r="G172" s="253"/>
      <c r="H172" s="256">
        <v>3.0619999999999998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294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171</v>
      </c>
    </row>
    <row r="173" s="13" customFormat="1">
      <c r="A173" s="13"/>
      <c r="B173" s="252"/>
      <c r="C173" s="253"/>
      <c r="D173" s="241" t="s">
        <v>294</v>
      </c>
      <c r="E173" s="254" t="s">
        <v>1</v>
      </c>
      <c r="F173" s="255" t="s">
        <v>975</v>
      </c>
      <c r="G173" s="253"/>
      <c r="H173" s="256">
        <v>0.96599999999999997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294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171</v>
      </c>
    </row>
    <row r="174" s="13" customFormat="1">
      <c r="A174" s="13"/>
      <c r="B174" s="252"/>
      <c r="C174" s="253"/>
      <c r="D174" s="241" t="s">
        <v>294</v>
      </c>
      <c r="E174" s="254" t="s">
        <v>1</v>
      </c>
      <c r="F174" s="255" t="s">
        <v>976</v>
      </c>
      <c r="G174" s="253"/>
      <c r="H174" s="256">
        <v>3.6499999999999999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294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171</v>
      </c>
    </row>
    <row r="175" s="13" customFormat="1">
      <c r="A175" s="13"/>
      <c r="B175" s="252"/>
      <c r="C175" s="253"/>
      <c r="D175" s="241" t="s">
        <v>294</v>
      </c>
      <c r="E175" s="254" t="s">
        <v>1</v>
      </c>
      <c r="F175" s="255" t="s">
        <v>977</v>
      </c>
      <c r="G175" s="253"/>
      <c r="H175" s="256">
        <v>1.46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294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171</v>
      </c>
    </row>
    <row r="176" s="13" customFormat="1">
      <c r="A176" s="13"/>
      <c r="B176" s="252"/>
      <c r="C176" s="253"/>
      <c r="D176" s="241" t="s">
        <v>294</v>
      </c>
      <c r="E176" s="254" t="s">
        <v>1</v>
      </c>
      <c r="F176" s="255" t="s">
        <v>978</v>
      </c>
      <c r="G176" s="253"/>
      <c r="H176" s="256">
        <v>1.4890000000000001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294</v>
      </c>
      <c r="AU176" s="262" t="s">
        <v>86</v>
      </c>
      <c r="AV176" s="13" t="s">
        <v>86</v>
      </c>
      <c r="AW176" s="13" t="s">
        <v>32</v>
      </c>
      <c r="AX176" s="13" t="s">
        <v>77</v>
      </c>
      <c r="AY176" s="262" t="s">
        <v>171</v>
      </c>
    </row>
    <row r="177" s="13" customFormat="1">
      <c r="A177" s="13"/>
      <c r="B177" s="252"/>
      <c r="C177" s="253"/>
      <c r="D177" s="241" t="s">
        <v>294</v>
      </c>
      <c r="E177" s="254" t="s">
        <v>1</v>
      </c>
      <c r="F177" s="255" t="s">
        <v>979</v>
      </c>
      <c r="G177" s="253"/>
      <c r="H177" s="256">
        <v>1.351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294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171</v>
      </c>
    </row>
    <row r="178" s="13" customFormat="1">
      <c r="A178" s="13"/>
      <c r="B178" s="252"/>
      <c r="C178" s="253"/>
      <c r="D178" s="241" t="s">
        <v>294</v>
      </c>
      <c r="E178" s="254" t="s">
        <v>1</v>
      </c>
      <c r="F178" s="255" t="s">
        <v>980</v>
      </c>
      <c r="G178" s="253"/>
      <c r="H178" s="256">
        <v>2.774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294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171</v>
      </c>
    </row>
    <row r="179" s="13" customFormat="1">
      <c r="A179" s="13"/>
      <c r="B179" s="252"/>
      <c r="C179" s="253"/>
      <c r="D179" s="241" t="s">
        <v>294</v>
      </c>
      <c r="E179" s="254" t="s">
        <v>1</v>
      </c>
      <c r="F179" s="255" t="s">
        <v>981</v>
      </c>
      <c r="G179" s="253"/>
      <c r="H179" s="256">
        <v>1.101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294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171</v>
      </c>
    </row>
    <row r="180" s="13" customFormat="1">
      <c r="A180" s="13"/>
      <c r="B180" s="252"/>
      <c r="C180" s="253"/>
      <c r="D180" s="241" t="s">
        <v>294</v>
      </c>
      <c r="E180" s="254" t="s">
        <v>1</v>
      </c>
      <c r="F180" s="255" t="s">
        <v>982</v>
      </c>
      <c r="G180" s="253"/>
      <c r="H180" s="256">
        <v>0.65700000000000003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294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171</v>
      </c>
    </row>
    <row r="181" s="13" customFormat="1">
      <c r="A181" s="13"/>
      <c r="B181" s="252"/>
      <c r="C181" s="253"/>
      <c r="D181" s="241" t="s">
        <v>294</v>
      </c>
      <c r="E181" s="254" t="s">
        <v>1</v>
      </c>
      <c r="F181" s="255" t="s">
        <v>983</v>
      </c>
      <c r="G181" s="253"/>
      <c r="H181" s="256">
        <v>1.1830000000000001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294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171</v>
      </c>
    </row>
    <row r="182" s="13" customFormat="1">
      <c r="A182" s="13"/>
      <c r="B182" s="252"/>
      <c r="C182" s="253"/>
      <c r="D182" s="241" t="s">
        <v>294</v>
      </c>
      <c r="E182" s="254" t="s">
        <v>1</v>
      </c>
      <c r="F182" s="255" t="s">
        <v>984</v>
      </c>
      <c r="G182" s="253"/>
      <c r="H182" s="256">
        <v>2.73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294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171</v>
      </c>
    </row>
    <row r="183" s="13" customFormat="1">
      <c r="A183" s="13"/>
      <c r="B183" s="252"/>
      <c r="C183" s="253"/>
      <c r="D183" s="241" t="s">
        <v>294</v>
      </c>
      <c r="E183" s="254" t="s">
        <v>1</v>
      </c>
      <c r="F183" s="255" t="s">
        <v>985</v>
      </c>
      <c r="G183" s="253"/>
      <c r="H183" s="256">
        <v>3.1389999999999998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294</v>
      </c>
      <c r="AU183" s="262" t="s">
        <v>86</v>
      </c>
      <c r="AV183" s="13" t="s">
        <v>86</v>
      </c>
      <c r="AW183" s="13" t="s">
        <v>32</v>
      </c>
      <c r="AX183" s="13" t="s">
        <v>77</v>
      </c>
      <c r="AY183" s="262" t="s">
        <v>171</v>
      </c>
    </row>
    <row r="184" s="13" customFormat="1">
      <c r="A184" s="13"/>
      <c r="B184" s="252"/>
      <c r="C184" s="253"/>
      <c r="D184" s="241" t="s">
        <v>294</v>
      </c>
      <c r="E184" s="254" t="s">
        <v>1</v>
      </c>
      <c r="F184" s="255" t="s">
        <v>986</v>
      </c>
      <c r="G184" s="253"/>
      <c r="H184" s="256">
        <v>0.80300000000000005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294</v>
      </c>
      <c r="AU184" s="262" t="s">
        <v>86</v>
      </c>
      <c r="AV184" s="13" t="s">
        <v>86</v>
      </c>
      <c r="AW184" s="13" t="s">
        <v>32</v>
      </c>
      <c r="AX184" s="13" t="s">
        <v>77</v>
      </c>
      <c r="AY184" s="262" t="s">
        <v>171</v>
      </c>
    </row>
    <row r="185" s="13" customFormat="1">
      <c r="A185" s="13"/>
      <c r="B185" s="252"/>
      <c r="C185" s="253"/>
      <c r="D185" s="241" t="s">
        <v>294</v>
      </c>
      <c r="E185" s="254" t="s">
        <v>1</v>
      </c>
      <c r="F185" s="255" t="s">
        <v>987</v>
      </c>
      <c r="G185" s="253"/>
      <c r="H185" s="256">
        <v>5.2000000000000002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294</v>
      </c>
      <c r="AU185" s="262" t="s">
        <v>86</v>
      </c>
      <c r="AV185" s="13" t="s">
        <v>86</v>
      </c>
      <c r="AW185" s="13" t="s">
        <v>32</v>
      </c>
      <c r="AX185" s="13" t="s">
        <v>77</v>
      </c>
      <c r="AY185" s="262" t="s">
        <v>171</v>
      </c>
    </row>
    <row r="186" s="14" customFormat="1">
      <c r="A186" s="14"/>
      <c r="B186" s="263"/>
      <c r="C186" s="264"/>
      <c r="D186" s="241" t="s">
        <v>294</v>
      </c>
      <c r="E186" s="265" t="s">
        <v>922</v>
      </c>
      <c r="F186" s="266" t="s">
        <v>298</v>
      </c>
      <c r="G186" s="264"/>
      <c r="H186" s="267">
        <v>56.664999999999999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294</v>
      </c>
      <c r="AU186" s="273" t="s">
        <v>86</v>
      </c>
      <c r="AV186" s="14" t="s">
        <v>192</v>
      </c>
      <c r="AW186" s="14" t="s">
        <v>32</v>
      </c>
      <c r="AX186" s="14" t="s">
        <v>77</v>
      </c>
      <c r="AY186" s="273" t="s">
        <v>171</v>
      </c>
    </row>
    <row r="187" s="13" customFormat="1">
      <c r="A187" s="13"/>
      <c r="B187" s="252"/>
      <c r="C187" s="253"/>
      <c r="D187" s="241" t="s">
        <v>294</v>
      </c>
      <c r="E187" s="254" t="s">
        <v>1</v>
      </c>
      <c r="F187" s="255" t="s">
        <v>988</v>
      </c>
      <c r="G187" s="253"/>
      <c r="H187" s="256">
        <v>45.332000000000001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294</v>
      </c>
      <c r="AU187" s="262" t="s">
        <v>86</v>
      </c>
      <c r="AV187" s="13" t="s">
        <v>86</v>
      </c>
      <c r="AW187" s="13" t="s">
        <v>32</v>
      </c>
      <c r="AX187" s="13" t="s">
        <v>84</v>
      </c>
      <c r="AY187" s="262" t="s">
        <v>171</v>
      </c>
    </row>
    <row r="188" s="2" customFormat="1" ht="33" customHeight="1">
      <c r="A188" s="39"/>
      <c r="B188" s="40"/>
      <c r="C188" s="228" t="s">
        <v>192</v>
      </c>
      <c r="D188" s="228" t="s">
        <v>174</v>
      </c>
      <c r="E188" s="229" t="s">
        <v>989</v>
      </c>
      <c r="F188" s="230" t="s">
        <v>990</v>
      </c>
      <c r="G188" s="231" t="s">
        <v>292</v>
      </c>
      <c r="H188" s="232">
        <v>3.8969999999999998</v>
      </c>
      <c r="I188" s="233"/>
      <c r="J188" s="234">
        <f>ROUND(I188*H188,2)</f>
        <v>0</v>
      </c>
      <c r="K188" s="230" t="s">
        <v>178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86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991</v>
      </c>
    </row>
    <row r="189" s="15" customFormat="1">
      <c r="A189" s="15"/>
      <c r="B189" s="274"/>
      <c r="C189" s="275"/>
      <c r="D189" s="241" t="s">
        <v>294</v>
      </c>
      <c r="E189" s="276" t="s">
        <v>1</v>
      </c>
      <c r="F189" s="277" t="s">
        <v>992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294</v>
      </c>
      <c r="AU189" s="283" t="s">
        <v>86</v>
      </c>
      <c r="AV189" s="15" t="s">
        <v>84</v>
      </c>
      <c r="AW189" s="15" t="s">
        <v>32</v>
      </c>
      <c r="AX189" s="15" t="s">
        <v>77</v>
      </c>
      <c r="AY189" s="283" t="s">
        <v>171</v>
      </c>
    </row>
    <row r="190" s="13" customFormat="1">
      <c r="A190" s="13"/>
      <c r="B190" s="252"/>
      <c r="C190" s="253"/>
      <c r="D190" s="241" t="s">
        <v>294</v>
      </c>
      <c r="E190" s="254" t="s">
        <v>1</v>
      </c>
      <c r="F190" s="255" t="s">
        <v>993</v>
      </c>
      <c r="G190" s="253"/>
      <c r="H190" s="256">
        <v>1.6499999999999999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294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171</v>
      </c>
    </row>
    <row r="191" s="13" customFormat="1">
      <c r="A191" s="13"/>
      <c r="B191" s="252"/>
      <c r="C191" s="253"/>
      <c r="D191" s="241" t="s">
        <v>294</v>
      </c>
      <c r="E191" s="254" t="s">
        <v>1</v>
      </c>
      <c r="F191" s="255" t="s">
        <v>994</v>
      </c>
      <c r="G191" s="253"/>
      <c r="H191" s="256">
        <v>0.54500000000000004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294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171</v>
      </c>
    </row>
    <row r="192" s="13" customFormat="1">
      <c r="A192" s="13"/>
      <c r="B192" s="252"/>
      <c r="C192" s="253"/>
      <c r="D192" s="241" t="s">
        <v>294</v>
      </c>
      <c r="E192" s="254" t="s">
        <v>1</v>
      </c>
      <c r="F192" s="255" t="s">
        <v>995</v>
      </c>
      <c r="G192" s="253"/>
      <c r="H192" s="256">
        <v>0.23000000000000001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294</v>
      </c>
      <c r="AU192" s="262" t="s">
        <v>86</v>
      </c>
      <c r="AV192" s="13" t="s">
        <v>86</v>
      </c>
      <c r="AW192" s="13" t="s">
        <v>32</v>
      </c>
      <c r="AX192" s="13" t="s">
        <v>77</v>
      </c>
      <c r="AY192" s="262" t="s">
        <v>171</v>
      </c>
    </row>
    <row r="193" s="13" customFormat="1">
      <c r="A193" s="13"/>
      <c r="B193" s="252"/>
      <c r="C193" s="253"/>
      <c r="D193" s="241" t="s">
        <v>294</v>
      </c>
      <c r="E193" s="254" t="s">
        <v>1</v>
      </c>
      <c r="F193" s="255" t="s">
        <v>996</v>
      </c>
      <c r="G193" s="253"/>
      <c r="H193" s="256">
        <v>0.32600000000000001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294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171</v>
      </c>
    </row>
    <row r="194" s="13" customFormat="1">
      <c r="A194" s="13"/>
      <c r="B194" s="252"/>
      <c r="C194" s="253"/>
      <c r="D194" s="241" t="s">
        <v>294</v>
      </c>
      <c r="E194" s="254" t="s">
        <v>1</v>
      </c>
      <c r="F194" s="255" t="s">
        <v>997</v>
      </c>
      <c r="G194" s="253"/>
      <c r="H194" s="256">
        <v>0.90000000000000002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294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171</v>
      </c>
    </row>
    <row r="195" s="15" customFormat="1">
      <c r="A195" s="15"/>
      <c r="B195" s="274"/>
      <c r="C195" s="275"/>
      <c r="D195" s="241" t="s">
        <v>294</v>
      </c>
      <c r="E195" s="276" t="s">
        <v>1</v>
      </c>
      <c r="F195" s="277" t="s">
        <v>998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294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171</v>
      </c>
    </row>
    <row r="196" s="13" customFormat="1">
      <c r="A196" s="13"/>
      <c r="B196" s="252"/>
      <c r="C196" s="253"/>
      <c r="D196" s="241" t="s">
        <v>294</v>
      </c>
      <c r="E196" s="254" t="s">
        <v>1</v>
      </c>
      <c r="F196" s="255" t="s">
        <v>999</v>
      </c>
      <c r="G196" s="253"/>
      <c r="H196" s="256">
        <v>0.59999999999999998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294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171</v>
      </c>
    </row>
    <row r="197" s="13" customFormat="1">
      <c r="A197" s="13"/>
      <c r="B197" s="252"/>
      <c r="C197" s="253"/>
      <c r="D197" s="241" t="s">
        <v>294</v>
      </c>
      <c r="E197" s="254" t="s">
        <v>1</v>
      </c>
      <c r="F197" s="255" t="s">
        <v>1000</v>
      </c>
      <c r="G197" s="253"/>
      <c r="H197" s="256">
        <v>0.46000000000000002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294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171</v>
      </c>
    </row>
    <row r="198" s="13" customFormat="1">
      <c r="A198" s="13"/>
      <c r="B198" s="252"/>
      <c r="C198" s="253"/>
      <c r="D198" s="241" t="s">
        <v>294</v>
      </c>
      <c r="E198" s="254" t="s">
        <v>1</v>
      </c>
      <c r="F198" s="255" t="s">
        <v>1001</v>
      </c>
      <c r="G198" s="253"/>
      <c r="H198" s="256">
        <v>0.16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294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171</v>
      </c>
    </row>
    <row r="199" s="14" customFormat="1">
      <c r="A199" s="14"/>
      <c r="B199" s="263"/>
      <c r="C199" s="264"/>
      <c r="D199" s="241" t="s">
        <v>294</v>
      </c>
      <c r="E199" s="265" t="s">
        <v>901</v>
      </c>
      <c r="F199" s="266" t="s">
        <v>298</v>
      </c>
      <c r="G199" s="264"/>
      <c r="H199" s="267">
        <v>4.8710000000000004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294</v>
      </c>
      <c r="AU199" s="273" t="s">
        <v>86</v>
      </c>
      <c r="AV199" s="14" t="s">
        <v>192</v>
      </c>
      <c r="AW199" s="14" t="s">
        <v>32</v>
      </c>
      <c r="AX199" s="14" t="s">
        <v>77</v>
      </c>
      <c r="AY199" s="273" t="s">
        <v>171</v>
      </c>
    </row>
    <row r="200" s="13" customFormat="1">
      <c r="A200" s="13"/>
      <c r="B200" s="252"/>
      <c r="C200" s="253"/>
      <c r="D200" s="241" t="s">
        <v>294</v>
      </c>
      <c r="E200" s="254" t="s">
        <v>1</v>
      </c>
      <c r="F200" s="255" t="s">
        <v>1002</v>
      </c>
      <c r="G200" s="253"/>
      <c r="H200" s="256">
        <v>3.8969999999999998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294</v>
      </c>
      <c r="AU200" s="262" t="s">
        <v>86</v>
      </c>
      <c r="AV200" s="13" t="s">
        <v>86</v>
      </c>
      <c r="AW200" s="13" t="s">
        <v>32</v>
      </c>
      <c r="AX200" s="13" t="s">
        <v>84</v>
      </c>
      <c r="AY200" s="262" t="s">
        <v>171</v>
      </c>
    </row>
    <row r="201" s="2" customFormat="1" ht="33" customHeight="1">
      <c r="A201" s="39"/>
      <c r="B201" s="40"/>
      <c r="C201" s="228" t="s">
        <v>170</v>
      </c>
      <c r="D201" s="228" t="s">
        <v>174</v>
      </c>
      <c r="E201" s="229" t="s">
        <v>1003</v>
      </c>
      <c r="F201" s="230" t="s">
        <v>1004</v>
      </c>
      <c r="G201" s="231" t="s">
        <v>292</v>
      </c>
      <c r="H201" s="232">
        <v>51.533000000000001</v>
      </c>
      <c r="I201" s="233"/>
      <c r="J201" s="234">
        <f>ROUND(I201*H201,2)</f>
        <v>0</v>
      </c>
      <c r="K201" s="230" t="s">
        <v>178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86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1005</v>
      </c>
    </row>
    <row r="202" s="15" customFormat="1">
      <c r="A202" s="15"/>
      <c r="B202" s="274"/>
      <c r="C202" s="275"/>
      <c r="D202" s="241" t="s">
        <v>294</v>
      </c>
      <c r="E202" s="276" t="s">
        <v>1</v>
      </c>
      <c r="F202" s="277" t="s">
        <v>1006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294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171</v>
      </c>
    </row>
    <row r="203" s="13" customFormat="1">
      <c r="A203" s="13"/>
      <c r="B203" s="252"/>
      <c r="C203" s="253"/>
      <c r="D203" s="241" t="s">
        <v>294</v>
      </c>
      <c r="E203" s="254" t="s">
        <v>1</v>
      </c>
      <c r="F203" s="255" t="s">
        <v>1007</v>
      </c>
      <c r="G203" s="253"/>
      <c r="H203" s="256">
        <v>64.415999999999997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294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171</v>
      </c>
    </row>
    <row r="204" s="14" customFormat="1">
      <c r="A204" s="14"/>
      <c r="B204" s="263"/>
      <c r="C204" s="264"/>
      <c r="D204" s="241" t="s">
        <v>294</v>
      </c>
      <c r="E204" s="265" t="s">
        <v>899</v>
      </c>
      <c r="F204" s="266" t="s">
        <v>298</v>
      </c>
      <c r="G204" s="264"/>
      <c r="H204" s="267">
        <v>64.415999999999997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294</v>
      </c>
      <c r="AU204" s="273" t="s">
        <v>86</v>
      </c>
      <c r="AV204" s="14" t="s">
        <v>192</v>
      </c>
      <c r="AW204" s="14" t="s">
        <v>32</v>
      </c>
      <c r="AX204" s="14" t="s">
        <v>77</v>
      </c>
      <c r="AY204" s="273" t="s">
        <v>171</v>
      </c>
    </row>
    <row r="205" s="13" customFormat="1">
      <c r="A205" s="13"/>
      <c r="B205" s="252"/>
      <c r="C205" s="253"/>
      <c r="D205" s="241" t="s">
        <v>294</v>
      </c>
      <c r="E205" s="254" t="s">
        <v>1</v>
      </c>
      <c r="F205" s="255" t="s">
        <v>1008</v>
      </c>
      <c r="G205" s="253"/>
      <c r="H205" s="256">
        <v>51.533000000000001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294</v>
      </c>
      <c r="AU205" s="262" t="s">
        <v>86</v>
      </c>
      <c r="AV205" s="13" t="s">
        <v>86</v>
      </c>
      <c r="AW205" s="13" t="s">
        <v>32</v>
      </c>
      <c r="AX205" s="13" t="s">
        <v>84</v>
      </c>
      <c r="AY205" s="262" t="s">
        <v>171</v>
      </c>
    </row>
    <row r="206" s="2" customFormat="1" ht="24.15" customHeight="1">
      <c r="A206" s="39"/>
      <c r="B206" s="40"/>
      <c r="C206" s="228" t="s">
        <v>317</v>
      </c>
      <c r="D206" s="228" t="s">
        <v>174</v>
      </c>
      <c r="E206" s="229" t="s">
        <v>1009</v>
      </c>
      <c r="F206" s="230" t="s">
        <v>1010</v>
      </c>
      <c r="G206" s="231" t="s">
        <v>292</v>
      </c>
      <c r="H206" s="232">
        <v>11.333</v>
      </c>
      <c r="I206" s="233"/>
      <c r="J206" s="234">
        <f>ROUND(I206*H206,2)</f>
        <v>0</v>
      </c>
      <c r="K206" s="230" t="s">
        <v>178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192</v>
      </c>
      <c r="AT206" s="239" t="s">
        <v>174</v>
      </c>
      <c r="AU206" s="239" t="s">
        <v>86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192</v>
      </c>
      <c r="BM206" s="239" t="s">
        <v>1011</v>
      </c>
    </row>
    <row r="207" s="13" customFormat="1">
      <c r="A207" s="13"/>
      <c r="B207" s="252"/>
      <c r="C207" s="253"/>
      <c r="D207" s="241" t="s">
        <v>294</v>
      </c>
      <c r="E207" s="254" t="s">
        <v>1</v>
      </c>
      <c r="F207" s="255" t="s">
        <v>1012</v>
      </c>
      <c r="G207" s="253"/>
      <c r="H207" s="256">
        <v>11.333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294</v>
      </c>
      <c r="AU207" s="262" t="s">
        <v>86</v>
      </c>
      <c r="AV207" s="13" t="s">
        <v>86</v>
      </c>
      <c r="AW207" s="13" t="s">
        <v>32</v>
      </c>
      <c r="AX207" s="13" t="s">
        <v>84</v>
      </c>
      <c r="AY207" s="262" t="s">
        <v>171</v>
      </c>
    </row>
    <row r="208" s="2" customFormat="1" ht="33" customHeight="1">
      <c r="A208" s="39"/>
      <c r="B208" s="40"/>
      <c r="C208" s="228" t="s">
        <v>324</v>
      </c>
      <c r="D208" s="228" t="s">
        <v>174</v>
      </c>
      <c r="E208" s="229" t="s">
        <v>1013</v>
      </c>
      <c r="F208" s="230" t="s">
        <v>1014</v>
      </c>
      <c r="G208" s="231" t="s">
        <v>292</v>
      </c>
      <c r="H208" s="232">
        <v>0.97399999999999998</v>
      </c>
      <c r="I208" s="233"/>
      <c r="J208" s="234">
        <f>ROUND(I208*H208,2)</f>
        <v>0</v>
      </c>
      <c r="K208" s="230" t="s">
        <v>178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86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1015</v>
      </c>
    </row>
    <row r="209" s="13" customFormat="1">
      <c r="A209" s="13"/>
      <c r="B209" s="252"/>
      <c r="C209" s="253"/>
      <c r="D209" s="241" t="s">
        <v>294</v>
      </c>
      <c r="E209" s="254" t="s">
        <v>1</v>
      </c>
      <c r="F209" s="255" t="s">
        <v>1016</v>
      </c>
      <c r="G209" s="253"/>
      <c r="H209" s="256">
        <v>0.97399999999999998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294</v>
      </c>
      <c r="AU209" s="262" t="s">
        <v>86</v>
      </c>
      <c r="AV209" s="13" t="s">
        <v>86</v>
      </c>
      <c r="AW209" s="13" t="s">
        <v>32</v>
      </c>
      <c r="AX209" s="13" t="s">
        <v>84</v>
      </c>
      <c r="AY209" s="262" t="s">
        <v>171</v>
      </c>
    </row>
    <row r="210" s="2" customFormat="1" ht="33" customHeight="1">
      <c r="A210" s="39"/>
      <c r="B210" s="40"/>
      <c r="C210" s="228" t="s">
        <v>329</v>
      </c>
      <c r="D210" s="228" t="s">
        <v>174</v>
      </c>
      <c r="E210" s="229" t="s">
        <v>1017</v>
      </c>
      <c r="F210" s="230" t="s">
        <v>1018</v>
      </c>
      <c r="G210" s="231" t="s">
        <v>292</v>
      </c>
      <c r="H210" s="232">
        <v>12.882999999999999</v>
      </c>
      <c r="I210" s="233"/>
      <c r="J210" s="234">
        <f>ROUND(I210*H210,2)</f>
        <v>0</v>
      </c>
      <c r="K210" s="230" t="s">
        <v>178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192</v>
      </c>
      <c r="AT210" s="239" t="s">
        <v>174</v>
      </c>
      <c r="AU210" s="239" t="s">
        <v>86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192</v>
      </c>
      <c r="BM210" s="239" t="s">
        <v>1019</v>
      </c>
    </row>
    <row r="211" s="13" customFormat="1">
      <c r="A211" s="13"/>
      <c r="B211" s="252"/>
      <c r="C211" s="253"/>
      <c r="D211" s="241" t="s">
        <v>294</v>
      </c>
      <c r="E211" s="254" t="s">
        <v>1</v>
      </c>
      <c r="F211" s="255" t="s">
        <v>1020</v>
      </c>
      <c r="G211" s="253"/>
      <c r="H211" s="256">
        <v>12.882999999999999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294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171</v>
      </c>
    </row>
    <row r="212" s="2" customFormat="1" ht="37.8" customHeight="1">
      <c r="A212" s="39"/>
      <c r="B212" s="40"/>
      <c r="C212" s="228" t="s">
        <v>322</v>
      </c>
      <c r="D212" s="228" t="s">
        <v>174</v>
      </c>
      <c r="E212" s="229" t="s">
        <v>304</v>
      </c>
      <c r="F212" s="230" t="s">
        <v>305</v>
      </c>
      <c r="G212" s="231" t="s">
        <v>292</v>
      </c>
      <c r="H212" s="232">
        <v>120.515</v>
      </c>
      <c r="I212" s="233"/>
      <c r="J212" s="234">
        <f>ROUND(I212*H212,2)</f>
        <v>0</v>
      </c>
      <c r="K212" s="230" t="s">
        <v>178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192</v>
      </c>
      <c r="AT212" s="239" t="s">
        <v>174</v>
      </c>
      <c r="AU212" s="239" t="s">
        <v>86</v>
      </c>
      <c r="AY212" s="18" t="s">
        <v>171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192</v>
      </c>
      <c r="BM212" s="239" t="s">
        <v>1021</v>
      </c>
    </row>
    <row r="213" s="13" customFormat="1">
      <c r="A213" s="13"/>
      <c r="B213" s="252"/>
      <c r="C213" s="253"/>
      <c r="D213" s="241" t="s">
        <v>294</v>
      </c>
      <c r="E213" s="254" t="s">
        <v>1</v>
      </c>
      <c r="F213" s="255" t="s">
        <v>1022</v>
      </c>
      <c r="G213" s="253"/>
      <c r="H213" s="256">
        <v>45.332000000000001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294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171</v>
      </c>
    </row>
    <row r="214" s="13" customFormat="1">
      <c r="A214" s="13"/>
      <c r="B214" s="252"/>
      <c r="C214" s="253"/>
      <c r="D214" s="241" t="s">
        <v>294</v>
      </c>
      <c r="E214" s="254" t="s">
        <v>1</v>
      </c>
      <c r="F214" s="255" t="s">
        <v>1023</v>
      </c>
      <c r="G214" s="253"/>
      <c r="H214" s="256">
        <v>51.533000000000001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294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171</v>
      </c>
    </row>
    <row r="215" s="13" customFormat="1">
      <c r="A215" s="13"/>
      <c r="B215" s="252"/>
      <c r="C215" s="253"/>
      <c r="D215" s="241" t="s">
        <v>294</v>
      </c>
      <c r="E215" s="254" t="s">
        <v>1</v>
      </c>
      <c r="F215" s="255" t="s">
        <v>1024</v>
      </c>
      <c r="G215" s="253"/>
      <c r="H215" s="256">
        <v>3.8969999999999998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294</v>
      </c>
      <c r="AU215" s="262" t="s">
        <v>86</v>
      </c>
      <c r="AV215" s="13" t="s">
        <v>86</v>
      </c>
      <c r="AW215" s="13" t="s">
        <v>32</v>
      </c>
      <c r="AX215" s="13" t="s">
        <v>77</v>
      </c>
      <c r="AY215" s="262" t="s">
        <v>171</v>
      </c>
    </row>
    <row r="216" s="13" customFormat="1">
      <c r="A216" s="13"/>
      <c r="B216" s="252"/>
      <c r="C216" s="253"/>
      <c r="D216" s="241" t="s">
        <v>294</v>
      </c>
      <c r="E216" s="254" t="s">
        <v>1</v>
      </c>
      <c r="F216" s="255" t="s">
        <v>1025</v>
      </c>
      <c r="G216" s="253"/>
      <c r="H216" s="256">
        <v>83.430000000000007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294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171</v>
      </c>
    </row>
    <row r="217" s="13" customFormat="1">
      <c r="A217" s="13"/>
      <c r="B217" s="252"/>
      <c r="C217" s="253"/>
      <c r="D217" s="241" t="s">
        <v>294</v>
      </c>
      <c r="E217" s="254" t="s">
        <v>1</v>
      </c>
      <c r="F217" s="255" t="s">
        <v>1026</v>
      </c>
      <c r="G217" s="253"/>
      <c r="H217" s="256">
        <v>-63.677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294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171</v>
      </c>
    </row>
    <row r="218" s="14" customFormat="1">
      <c r="A218" s="14"/>
      <c r="B218" s="263"/>
      <c r="C218" s="264"/>
      <c r="D218" s="241" t="s">
        <v>294</v>
      </c>
      <c r="E218" s="265" t="s">
        <v>201</v>
      </c>
      <c r="F218" s="266" t="s">
        <v>298</v>
      </c>
      <c r="G218" s="264"/>
      <c r="H218" s="267">
        <v>120.515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294</v>
      </c>
      <c r="AU218" s="273" t="s">
        <v>86</v>
      </c>
      <c r="AV218" s="14" t="s">
        <v>192</v>
      </c>
      <c r="AW218" s="14" t="s">
        <v>32</v>
      </c>
      <c r="AX218" s="14" t="s">
        <v>84</v>
      </c>
      <c r="AY218" s="273" t="s">
        <v>171</v>
      </c>
    </row>
    <row r="219" s="2" customFormat="1" ht="37.8" customHeight="1">
      <c r="A219" s="39"/>
      <c r="B219" s="40"/>
      <c r="C219" s="228" t="s">
        <v>371</v>
      </c>
      <c r="D219" s="228" t="s">
        <v>174</v>
      </c>
      <c r="E219" s="229" t="s">
        <v>308</v>
      </c>
      <c r="F219" s="230" t="s">
        <v>309</v>
      </c>
      <c r="G219" s="231" t="s">
        <v>292</v>
      </c>
      <c r="H219" s="232">
        <v>30.128</v>
      </c>
      <c r="I219" s="233"/>
      <c r="J219" s="234">
        <f>ROUND(I219*H219,2)</f>
        <v>0</v>
      </c>
      <c r="K219" s="230" t="s">
        <v>178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192</v>
      </c>
      <c r="AT219" s="239" t="s">
        <v>174</v>
      </c>
      <c r="AU219" s="239" t="s">
        <v>86</v>
      </c>
      <c r="AY219" s="18" t="s">
        <v>171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192</v>
      </c>
      <c r="BM219" s="239" t="s">
        <v>1027</v>
      </c>
    </row>
    <row r="220" s="13" customFormat="1">
      <c r="A220" s="13"/>
      <c r="B220" s="252"/>
      <c r="C220" s="253"/>
      <c r="D220" s="241" t="s">
        <v>294</v>
      </c>
      <c r="E220" s="254" t="s">
        <v>1</v>
      </c>
      <c r="F220" s="255" t="s">
        <v>1028</v>
      </c>
      <c r="G220" s="253"/>
      <c r="H220" s="256">
        <v>11.333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294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171</v>
      </c>
    </row>
    <row r="221" s="13" customFormat="1">
      <c r="A221" s="13"/>
      <c r="B221" s="252"/>
      <c r="C221" s="253"/>
      <c r="D221" s="241" t="s">
        <v>294</v>
      </c>
      <c r="E221" s="254" t="s">
        <v>1</v>
      </c>
      <c r="F221" s="255" t="s">
        <v>1029</v>
      </c>
      <c r="G221" s="253"/>
      <c r="H221" s="256">
        <v>12.882999999999999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294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171</v>
      </c>
    </row>
    <row r="222" s="13" customFormat="1">
      <c r="A222" s="13"/>
      <c r="B222" s="252"/>
      <c r="C222" s="253"/>
      <c r="D222" s="241" t="s">
        <v>294</v>
      </c>
      <c r="E222" s="254" t="s">
        <v>1</v>
      </c>
      <c r="F222" s="255" t="s">
        <v>1030</v>
      </c>
      <c r="G222" s="253"/>
      <c r="H222" s="256">
        <v>0.97399999999999998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294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171</v>
      </c>
    </row>
    <row r="223" s="13" customFormat="1">
      <c r="A223" s="13"/>
      <c r="B223" s="252"/>
      <c r="C223" s="253"/>
      <c r="D223" s="241" t="s">
        <v>294</v>
      </c>
      <c r="E223" s="254" t="s">
        <v>1</v>
      </c>
      <c r="F223" s="255" t="s">
        <v>1031</v>
      </c>
      <c r="G223" s="253"/>
      <c r="H223" s="256">
        <v>20.856999999999999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294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171</v>
      </c>
    </row>
    <row r="224" s="13" customFormat="1">
      <c r="A224" s="13"/>
      <c r="B224" s="252"/>
      <c r="C224" s="253"/>
      <c r="D224" s="241" t="s">
        <v>294</v>
      </c>
      <c r="E224" s="254" t="s">
        <v>1</v>
      </c>
      <c r="F224" s="255" t="s">
        <v>1032</v>
      </c>
      <c r="G224" s="253"/>
      <c r="H224" s="256">
        <v>-15.919000000000001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294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171</v>
      </c>
    </row>
    <row r="225" s="14" customFormat="1">
      <c r="A225" s="14"/>
      <c r="B225" s="263"/>
      <c r="C225" s="264"/>
      <c r="D225" s="241" t="s">
        <v>294</v>
      </c>
      <c r="E225" s="265" t="s">
        <v>203</v>
      </c>
      <c r="F225" s="266" t="s">
        <v>298</v>
      </c>
      <c r="G225" s="264"/>
      <c r="H225" s="267">
        <v>30.128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294</v>
      </c>
      <c r="AU225" s="273" t="s">
        <v>86</v>
      </c>
      <c r="AV225" s="14" t="s">
        <v>192</v>
      </c>
      <c r="AW225" s="14" t="s">
        <v>32</v>
      </c>
      <c r="AX225" s="14" t="s">
        <v>84</v>
      </c>
      <c r="AY225" s="273" t="s">
        <v>171</v>
      </c>
    </row>
    <row r="226" s="2" customFormat="1" ht="24.15" customHeight="1">
      <c r="A226" s="39"/>
      <c r="B226" s="40"/>
      <c r="C226" s="228" t="s">
        <v>398</v>
      </c>
      <c r="D226" s="228" t="s">
        <v>174</v>
      </c>
      <c r="E226" s="229" t="s">
        <v>312</v>
      </c>
      <c r="F226" s="230" t="s">
        <v>313</v>
      </c>
      <c r="G226" s="231" t="s">
        <v>314</v>
      </c>
      <c r="H226" s="232">
        <v>271.15699999999998</v>
      </c>
      <c r="I226" s="233"/>
      <c r="J226" s="234">
        <f>ROUND(I226*H226,2)</f>
        <v>0</v>
      </c>
      <c r="K226" s="230" t="s">
        <v>178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192</v>
      </c>
      <c r="AT226" s="239" t="s">
        <v>174</v>
      </c>
      <c r="AU226" s="239" t="s">
        <v>86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192</v>
      </c>
      <c r="BM226" s="239" t="s">
        <v>1033</v>
      </c>
    </row>
    <row r="227" s="13" customFormat="1">
      <c r="A227" s="13"/>
      <c r="B227" s="252"/>
      <c r="C227" s="253"/>
      <c r="D227" s="241" t="s">
        <v>294</v>
      </c>
      <c r="E227" s="254" t="s">
        <v>1</v>
      </c>
      <c r="F227" s="255" t="s">
        <v>316</v>
      </c>
      <c r="G227" s="253"/>
      <c r="H227" s="256">
        <v>271.15699999999998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294</v>
      </c>
      <c r="AU227" s="262" t="s">
        <v>86</v>
      </c>
      <c r="AV227" s="13" t="s">
        <v>86</v>
      </c>
      <c r="AW227" s="13" t="s">
        <v>32</v>
      </c>
      <c r="AX227" s="13" t="s">
        <v>84</v>
      </c>
      <c r="AY227" s="262" t="s">
        <v>171</v>
      </c>
    </row>
    <row r="228" s="2" customFormat="1" ht="16.5" customHeight="1">
      <c r="A228" s="39"/>
      <c r="B228" s="40"/>
      <c r="C228" s="228" t="s">
        <v>403</v>
      </c>
      <c r="D228" s="228" t="s">
        <v>174</v>
      </c>
      <c r="E228" s="229" t="s">
        <v>318</v>
      </c>
      <c r="F228" s="230" t="s">
        <v>319</v>
      </c>
      <c r="G228" s="231" t="s">
        <v>292</v>
      </c>
      <c r="H228" s="232">
        <v>150.643</v>
      </c>
      <c r="I228" s="233"/>
      <c r="J228" s="234">
        <f>ROUND(I228*H228,2)</f>
        <v>0</v>
      </c>
      <c r="K228" s="230" t="s">
        <v>178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192</v>
      </c>
      <c r="AT228" s="239" t="s">
        <v>174</v>
      </c>
      <c r="AU228" s="239" t="s">
        <v>86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192</v>
      </c>
      <c r="BM228" s="239" t="s">
        <v>1034</v>
      </c>
    </row>
    <row r="229" s="13" customFormat="1">
      <c r="A229" s="13"/>
      <c r="B229" s="252"/>
      <c r="C229" s="253"/>
      <c r="D229" s="241" t="s">
        <v>294</v>
      </c>
      <c r="E229" s="254" t="s">
        <v>1</v>
      </c>
      <c r="F229" s="255" t="s">
        <v>321</v>
      </c>
      <c r="G229" s="253"/>
      <c r="H229" s="256">
        <v>150.643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294</v>
      </c>
      <c r="AU229" s="262" t="s">
        <v>86</v>
      </c>
      <c r="AV229" s="13" t="s">
        <v>86</v>
      </c>
      <c r="AW229" s="13" t="s">
        <v>32</v>
      </c>
      <c r="AX229" s="13" t="s">
        <v>84</v>
      </c>
      <c r="AY229" s="262" t="s">
        <v>171</v>
      </c>
    </row>
    <row r="230" s="2" customFormat="1" ht="24.15" customHeight="1">
      <c r="A230" s="39"/>
      <c r="B230" s="40"/>
      <c r="C230" s="228" t="s">
        <v>410</v>
      </c>
      <c r="D230" s="228" t="s">
        <v>174</v>
      </c>
      <c r="E230" s="229" t="s">
        <v>1035</v>
      </c>
      <c r="F230" s="230" t="s">
        <v>1036</v>
      </c>
      <c r="G230" s="231" t="s">
        <v>292</v>
      </c>
      <c r="H230" s="232">
        <v>79.596000000000004</v>
      </c>
      <c r="I230" s="233"/>
      <c r="J230" s="234">
        <f>ROUND(I230*H230,2)</f>
        <v>0</v>
      </c>
      <c r="K230" s="230" t="s">
        <v>178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192</v>
      </c>
      <c r="AT230" s="239" t="s">
        <v>174</v>
      </c>
      <c r="AU230" s="239" t="s">
        <v>86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192</v>
      </c>
      <c r="BM230" s="239" t="s">
        <v>1037</v>
      </c>
    </row>
    <row r="231" s="15" customFormat="1">
      <c r="A231" s="15"/>
      <c r="B231" s="274"/>
      <c r="C231" s="275"/>
      <c r="D231" s="241" t="s">
        <v>294</v>
      </c>
      <c r="E231" s="276" t="s">
        <v>1</v>
      </c>
      <c r="F231" s="277" t="s">
        <v>1038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294</v>
      </c>
      <c r="AU231" s="283" t="s">
        <v>86</v>
      </c>
      <c r="AV231" s="15" t="s">
        <v>84</v>
      </c>
      <c r="AW231" s="15" t="s">
        <v>32</v>
      </c>
      <c r="AX231" s="15" t="s">
        <v>77</v>
      </c>
      <c r="AY231" s="283" t="s">
        <v>171</v>
      </c>
    </row>
    <row r="232" s="13" customFormat="1">
      <c r="A232" s="13"/>
      <c r="B232" s="252"/>
      <c r="C232" s="253"/>
      <c r="D232" s="241" t="s">
        <v>294</v>
      </c>
      <c r="E232" s="254" t="s">
        <v>1</v>
      </c>
      <c r="F232" s="255" t="s">
        <v>1007</v>
      </c>
      <c r="G232" s="253"/>
      <c r="H232" s="256">
        <v>64.415999999999997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2" t="s">
        <v>294</v>
      </c>
      <c r="AU232" s="262" t="s">
        <v>86</v>
      </c>
      <c r="AV232" s="13" t="s">
        <v>86</v>
      </c>
      <c r="AW232" s="13" t="s">
        <v>32</v>
      </c>
      <c r="AX232" s="13" t="s">
        <v>77</v>
      </c>
      <c r="AY232" s="262" t="s">
        <v>171</v>
      </c>
    </row>
    <row r="233" s="15" customFormat="1">
      <c r="A233" s="15"/>
      <c r="B233" s="274"/>
      <c r="C233" s="275"/>
      <c r="D233" s="241" t="s">
        <v>294</v>
      </c>
      <c r="E233" s="276" t="s">
        <v>1</v>
      </c>
      <c r="F233" s="277" t="s">
        <v>1039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294</v>
      </c>
      <c r="AU233" s="283" t="s">
        <v>86</v>
      </c>
      <c r="AV233" s="15" t="s">
        <v>84</v>
      </c>
      <c r="AW233" s="15" t="s">
        <v>32</v>
      </c>
      <c r="AX233" s="15" t="s">
        <v>77</v>
      </c>
      <c r="AY233" s="283" t="s">
        <v>171</v>
      </c>
    </row>
    <row r="234" s="13" customFormat="1">
      <c r="A234" s="13"/>
      <c r="B234" s="252"/>
      <c r="C234" s="253"/>
      <c r="D234" s="241" t="s">
        <v>294</v>
      </c>
      <c r="E234" s="254" t="s">
        <v>1</v>
      </c>
      <c r="F234" s="255" t="s">
        <v>952</v>
      </c>
      <c r="G234" s="253"/>
      <c r="H234" s="256">
        <v>15.18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294</v>
      </c>
      <c r="AU234" s="262" t="s">
        <v>86</v>
      </c>
      <c r="AV234" s="13" t="s">
        <v>86</v>
      </c>
      <c r="AW234" s="13" t="s">
        <v>32</v>
      </c>
      <c r="AX234" s="13" t="s">
        <v>77</v>
      </c>
      <c r="AY234" s="262" t="s">
        <v>171</v>
      </c>
    </row>
    <row r="235" s="14" customFormat="1">
      <c r="A235" s="14"/>
      <c r="B235" s="263"/>
      <c r="C235" s="264"/>
      <c r="D235" s="241" t="s">
        <v>294</v>
      </c>
      <c r="E235" s="265" t="s">
        <v>932</v>
      </c>
      <c r="F235" s="266" t="s">
        <v>298</v>
      </c>
      <c r="G235" s="264"/>
      <c r="H235" s="267">
        <v>79.596000000000004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294</v>
      </c>
      <c r="AU235" s="273" t="s">
        <v>86</v>
      </c>
      <c r="AV235" s="14" t="s">
        <v>192</v>
      </c>
      <c r="AW235" s="14" t="s">
        <v>32</v>
      </c>
      <c r="AX235" s="14" t="s">
        <v>84</v>
      </c>
      <c r="AY235" s="273" t="s">
        <v>171</v>
      </c>
    </row>
    <row r="236" s="2" customFormat="1" ht="24.15" customHeight="1">
      <c r="A236" s="39"/>
      <c r="B236" s="40"/>
      <c r="C236" s="228" t="s">
        <v>416</v>
      </c>
      <c r="D236" s="228" t="s">
        <v>174</v>
      </c>
      <c r="E236" s="229" t="s">
        <v>1040</v>
      </c>
      <c r="F236" s="230" t="s">
        <v>1041</v>
      </c>
      <c r="G236" s="231" t="s">
        <v>206</v>
      </c>
      <c r="H236" s="232">
        <v>326.68000000000001</v>
      </c>
      <c r="I236" s="233"/>
      <c r="J236" s="234">
        <f>ROUND(I236*H236,2)</f>
        <v>0</v>
      </c>
      <c r="K236" s="230" t="s">
        <v>178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192</v>
      </c>
      <c r="AT236" s="239" t="s">
        <v>174</v>
      </c>
      <c r="AU236" s="239" t="s">
        <v>86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192</v>
      </c>
      <c r="BM236" s="239" t="s">
        <v>1042</v>
      </c>
    </row>
    <row r="237" s="15" customFormat="1">
      <c r="A237" s="15"/>
      <c r="B237" s="274"/>
      <c r="C237" s="275"/>
      <c r="D237" s="241" t="s">
        <v>294</v>
      </c>
      <c r="E237" s="276" t="s">
        <v>1</v>
      </c>
      <c r="F237" s="277" t="s">
        <v>1043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294</v>
      </c>
      <c r="AU237" s="283" t="s">
        <v>86</v>
      </c>
      <c r="AV237" s="15" t="s">
        <v>84</v>
      </c>
      <c r="AW237" s="15" t="s">
        <v>32</v>
      </c>
      <c r="AX237" s="15" t="s">
        <v>77</v>
      </c>
      <c r="AY237" s="283" t="s">
        <v>171</v>
      </c>
    </row>
    <row r="238" s="15" customFormat="1">
      <c r="A238" s="15"/>
      <c r="B238" s="274"/>
      <c r="C238" s="275"/>
      <c r="D238" s="241" t="s">
        <v>294</v>
      </c>
      <c r="E238" s="276" t="s">
        <v>1</v>
      </c>
      <c r="F238" s="277" t="s">
        <v>414</v>
      </c>
      <c r="G238" s="275"/>
      <c r="H238" s="276" t="s">
        <v>1</v>
      </c>
      <c r="I238" s="278"/>
      <c r="J238" s="275"/>
      <c r="K238" s="275"/>
      <c r="L238" s="279"/>
      <c r="M238" s="280"/>
      <c r="N238" s="281"/>
      <c r="O238" s="281"/>
      <c r="P238" s="281"/>
      <c r="Q238" s="281"/>
      <c r="R238" s="281"/>
      <c r="S238" s="281"/>
      <c r="T238" s="28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3" t="s">
        <v>294</v>
      </c>
      <c r="AU238" s="283" t="s">
        <v>86</v>
      </c>
      <c r="AV238" s="15" t="s">
        <v>84</v>
      </c>
      <c r="AW238" s="15" t="s">
        <v>32</v>
      </c>
      <c r="AX238" s="15" t="s">
        <v>77</v>
      </c>
      <c r="AY238" s="283" t="s">
        <v>171</v>
      </c>
    </row>
    <row r="239" s="13" customFormat="1">
      <c r="A239" s="13"/>
      <c r="B239" s="252"/>
      <c r="C239" s="253"/>
      <c r="D239" s="241" t="s">
        <v>294</v>
      </c>
      <c r="E239" s="254" t="s">
        <v>1</v>
      </c>
      <c r="F239" s="255" t="s">
        <v>1044</v>
      </c>
      <c r="G239" s="253"/>
      <c r="H239" s="256">
        <v>49.75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2" t="s">
        <v>294</v>
      </c>
      <c r="AU239" s="262" t="s">
        <v>86</v>
      </c>
      <c r="AV239" s="13" t="s">
        <v>86</v>
      </c>
      <c r="AW239" s="13" t="s">
        <v>32</v>
      </c>
      <c r="AX239" s="13" t="s">
        <v>77</v>
      </c>
      <c r="AY239" s="262" t="s">
        <v>171</v>
      </c>
    </row>
    <row r="240" s="13" customFormat="1">
      <c r="A240" s="13"/>
      <c r="B240" s="252"/>
      <c r="C240" s="253"/>
      <c r="D240" s="241" t="s">
        <v>294</v>
      </c>
      <c r="E240" s="254" t="s">
        <v>1</v>
      </c>
      <c r="F240" s="255" t="s">
        <v>1045</v>
      </c>
      <c r="G240" s="253"/>
      <c r="H240" s="256">
        <v>45.469999999999999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2" t="s">
        <v>294</v>
      </c>
      <c r="AU240" s="262" t="s">
        <v>86</v>
      </c>
      <c r="AV240" s="13" t="s">
        <v>86</v>
      </c>
      <c r="AW240" s="13" t="s">
        <v>32</v>
      </c>
      <c r="AX240" s="13" t="s">
        <v>77</v>
      </c>
      <c r="AY240" s="262" t="s">
        <v>171</v>
      </c>
    </row>
    <row r="241" s="13" customFormat="1">
      <c r="A241" s="13"/>
      <c r="B241" s="252"/>
      <c r="C241" s="253"/>
      <c r="D241" s="241" t="s">
        <v>294</v>
      </c>
      <c r="E241" s="254" t="s">
        <v>1</v>
      </c>
      <c r="F241" s="255" t="s">
        <v>1046</v>
      </c>
      <c r="G241" s="253"/>
      <c r="H241" s="256">
        <v>25.960000000000001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294</v>
      </c>
      <c r="AU241" s="262" t="s">
        <v>86</v>
      </c>
      <c r="AV241" s="13" t="s">
        <v>86</v>
      </c>
      <c r="AW241" s="13" t="s">
        <v>32</v>
      </c>
      <c r="AX241" s="13" t="s">
        <v>77</v>
      </c>
      <c r="AY241" s="262" t="s">
        <v>171</v>
      </c>
    </row>
    <row r="242" s="13" customFormat="1">
      <c r="A242" s="13"/>
      <c r="B242" s="252"/>
      <c r="C242" s="253"/>
      <c r="D242" s="241" t="s">
        <v>294</v>
      </c>
      <c r="E242" s="254" t="s">
        <v>1</v>
      </c>
      <c r="F242" s="255" t="s">
        <v>1047</v>
      </c>
      <c r="G242" s="253"/>
      <c r="H242" s="256">
        <v>25.02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2" t="s">
        <v>294</v>
      </c>
      <c r="AU242" s="262" t="s">
        <v>86</v>
      </c>
      <c r="AV242" s="13" t="s">
        <v>86</v>
      </c>
      <c r="AW242" s="13" t="s">
        <v>32</v>
      </c>
      <c r="AX242" s="13" t="s">
        <v>77</v>
      </c>
      <c r="AY242" s="262" t="s">
        <v>171</v>
      </c>
    </row>
    <row r="243" s="15" customFormat="1">
      <c r="A243" s="15"/>
      <c r="B243" s="274"/>
      <c r="C243" s="275"/>
      <c r="D243" s="241" t="s">
        <v>294</v>
      </c>
      <c r="E243" s="276" t="s">
        <v>1</v>
      </c>
      <c r="F243" s="277" t="s">
        <v>1048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294</v>
      </c>
      <c r="AU243" s="283" t="s">
        <v>86</v>
      </c>
      <c r="AV243" s="15" t="s">
        <v>84</v>
      </c>
      <c r="AW243" s="15" t="s">
        <v>32</v>
      </c>
      <c r="AX243" s="15" t="s">
        <v>77</v>
      </c>
      <c r="AY243" s="283" t="s">
        <v>171</v>
      </c>
    </row>
    <row r="244" s="13" customFormat="1">
      <c r="A244" s="13"/>
      <c r="B244" s="252"/>
      <c r="C244" s="253"/>
      <c r="D244" s="241" t="s">
        <v>294</v>
      </c>
      <c r="E244" s="254" t="s">
        <v>1</v>
      </c>
      <c r="F244" s="255" t="s">
        <v>1049</v>
      </c>
      <c r="G244" s="253"/>
      <c r="H244" s="256">
        <v>150.47999999999999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294</v>
      </c>
      <c r="AU244" s="262" t="s">
        <v>86</v>
      </c>
      <c r="AV244" s="13" t="s">
        <v>86</v>
      </c>
      <c r="AW244" s="13" t="s">
        <v>32</v>
      </c>
      <c r="AX244" s="13" t="s">
        <v>77</v>
      </c>
      <c r="AY244" s="262" t="s">
        <v>171</v>
      </c>
    </row>
    <row r="245" s="13" customFormat="1">
      <c r="A245" s="13"/>
      <c r="B245" s="252"/>
      <c r="C245" s="253"/>
      <c r="D245" s="241" t="s">
        <v>294</v>
      </c>
      <c r="E245" s="254" t="s">
        <v>1</v>
      </c>
      <c r="F245" s="255" t="s">
        <v>570</v>
      </c>
      <c r="G245" s="253"/>
      <c r="H245" s="256">
        <v>30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294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171</v>
      </c>
    </row>
    <row r="246" s="14" customFormat="1">
      <c r="A246" s="14"/>
      <c r="B246" s="263"/>
      <c r="C246" s="264"/>
      <c r="D246" s="241" t="s">
        <v>294</v>
      </c>
      <c r="E246" s="265" t="s">
        <v>1</v>
      </c>
      <c r="F246" s="266" t="s">
        <v>298</v>
      </c>
      <c r="G246" s="264"/>
      <c r="H246" s="267">
        <v>326.68000000000001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294</v>
      </c>
      <c r="AU246" s="273" t="s">
        <v>86</v>
      </c>
      <c r="AV246" s="14" t="s">
        <v>192</v>
      </c>
      <c r="AW246" s="14" t="s">
        <v>32</v>
      </c>
      <c r="AX246" s="14" t="s">
        <v>84</v>
      </c>
      <c r="AY246" s="273" t="s">
        <v>171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86</v>
      </c>
      <c r="F247" s="226" t="s">
        <v>1050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SUM(P248:P448)</f>
        <v>0</v>
      </c>
      <c r="Q247" s="220"/>
      <c r="R247" s="221">
        <f>SUM(R248:R448)</f>
        <v>339.22448957</v>
      </c>
      <c r="S247" s="220"/>
      <c r="T247" s="222">
        <f>SUM(T248:T448)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171</v>
      </c>
      <c r="BK247" s="225">
        <f>SUM(BK248:BK448)</f>
        <v>0</v>
      </c>
    </row>
    <row r="248" s="2" customFormat="1" ht="24.15" customHeight="1">
      <c r="A248" s="39"/>
      <c r="B248" s="40"/>
      <c r="C248" s="228" t="s">
        <v>8</v>
      </c>
      <c r="D248" s="228" t="s">
        <v>174</v>
      </c>
      <c r="E248" s="229" t="s">
        <v>1051</v>
      </c>
      <c r="F248" s="230" t="s">
        <v>1052</v>
      </c>
      <c r="G248" s="231" t="s">
        <v>292</v>
      </c>
      <c r="H248" s="232">
        <v>21.576000000000001</v>
      </c>
      <c r="I248" s="233"/>
      <c r="J248" s="234">
        <f>ROUND(I248*H248,2)</f>
        <v>0</v>
      </c>
      <c r="K248" s="230" t="s">
        <v>178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1.98</v>
      </c>
      <c r="R248" s="237">
        <f>Q248*H248</f>
        <v>42.720480000000002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192</v>
      </c>
      <c r="AT248" s="239" t="s">
        <v>174</v>
      </c>
      <c r="AU248" s="239" t="s">
        <v>86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192</v>
      </c>
      <c r="BM248" s="239" t="s">
        <v>1053</v>
      </c>
    </row>
    <row r="249" s="15" customFormat="1">
      <c r="A249" s="15"/>
      <c r="B249" s="274"/>
      <c r="C249" s="275"/>
      <c r="D249" s="241" t="s">
        <v>294</v>
      </c>
      <c r="E249" s="276" t="s">
        <v>1</v>
      </c>
      <c r="F249" s="277" t="s">
        <v>1054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294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171</v>
      </c>
    </row>
    <row r="250" s="15" customFormat="1">
      <c r="A250" s="15"/>
      <c r="B250" s="274"/>
      <c r="C250" s="275"/>
      <c r="D250" s="241" t="s">
        <v>294</v>
      </c>
      <c r="E250" s="276" t="s">
        <v>1</v>
      </c>
      <c r="F250" s="277" t="s">
        <v>1055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294</v>
      </c>
      <c r="AU250" s="283" t="s">
        <v>86</v>
      </c>
      <c r="AV250" s="15" t="s">
        <v>84</v>
      </c>
      <c r="AW250" s="15" t="s">
        <v>32</v>
      </c>
      <c r="AX250" s="15" t="s">
        <v>77</v>
      </c>
      <c r="AY250" s="283" t="s">
        <v>171</v>
      </c>
    </row>
    <row r="251" s="13" customFormat="1">
      <c r="A251" s="13"/>
      <c r="B251" s="252"/>
      <c r="C251" s="253"/>
      <c r="D251" s="241" t="s">
        <v>294</v>
      </c>
      <c r="E251" s="254" t="s">
        <v>1</v>
      </c>
      <c r="F251" s="255" t="s">
        <v>1056</v>
      </c>
      <c r="G251" s="253"/>
      <c r="H251" s="256">
        <v>0.501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294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171</v>
      </c>
    </row>
    <row r="252" s="13" customFormat="1">
      <c r="A252" s="13"/>
      <c r="B252" s="252"/>
      <c r="C252" s="253"/>
      <c r="D252" s="241" t="s">
        <v>294</v>
      </c>
      <c r="E252" s="254" t="s">
        <v>1</v>
      </c>
      <c r="F252" s="255" t="s">
        <v>1057</v>
      </c>
      <c r="G252" s="253"/>
      <c r="H252" s="256">
        <v>0.161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294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171</v>
      </c>
    </row>
    <row r="253" s="13" customFormat="1">
      <c r="A253" s="13"/>
      <c r="B253" s="252"/>
      <c r="C253" s="253"/>
      <c r="D253" s="241" t="s">
        <v>294</v>
      </c>
      <c r="E253" s="254" t="s">
        <v>1</v>
      </c>
      <c r="F253" s="255" t="s">
        <v>1058</v>
      </c>
      <c r="G253" s="253"/>
      <c r="H253" s="256">
        <v>0.13500000000000001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294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171</v>
      </c>
    </row>
    <row r="254" s="13" customFormat="1">
      <c r="A254" s="13"/>
      <c r="B254" s="252"/>
      <c r="C254" s="253"/>
      <c r="D254" s="241" t="s">
        <v>294</v>
      </c>
      <c r="E254" s="254" t="s">
        <v>1</v>
      </c>
      <c r="F254" s="255" t="s">
        <v>1059</v>
      </c>
      <c r="G254" s="253"/>
      <c r="H254" s="256">
        <v>0.122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294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171</v>
      </c>
    </row>
    <row r="255" s="13" customFormat="1">
      <c r="A255" s="13"/>
      <c r="B255" s="252"/>
      <c r="C255" s="253"/>
      <c r="D255" s="241" t="s">
        <v>294</v>
      </c>
      <c r="E255" s="254" t="s">
        <v>1</v>
      </c>
      <c r="F255" s="255" t="s">
        <v>1060</v>
      </c>
      <c r="G255" s="253"/>
      <c r="H255" s="256">
        <v>0.070000000000000007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294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171</v>
      </c>
    </row>
    <row r="256" s="13" customFormat="1">
      <c r="A256" s="13"/>
      <c r="B256" s="252"/>
      <c r="C256" s="253"/>
      <c r="D256" s="241" t="s">
        <v>294</v>
      </c>
      <c r="E256" s="254" t="s">
        <v>1</v>
      </c>
      <c r="F256" s="255" t="s">
        <v>1061</v>
      </c>
      <c r="G256" s="253"/>
      <c r="H256" s="256">
        <v>0.12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294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171</v>
      </c>
    </row>
    <row r="257" s="13" customFormat="1">
      <c r="A257" s="13"/>
      <c r="B257" s="252"/>
      <c r="C257" s="253"/>
      <c r="D257" s="241" t="s">
        <v>294</v>
      </c>
      <c r="E257" s="254" t="s">
        <v>1</v>
      </c>
      <c r="F257" s="255" t="s">
        <v>1062</v>
      </c>
      <c r="G257" s="253"/>
      <c r="H257" s="256">
        <v>0.24299999999999999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294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171</v>
      </c>
    </row>
    <row r="258" s="13" customFormat="1">
      <c r="A258" s="13"/>
      <c r="B258" s="252"/>
      <c r="C258" s="253"/>
      <c r="D258" s="241" t="s">
        <v>294</v>
      </c>
      <c r="E258" s="254" t="s">
        <v>1</v>
      </c>
      <c r="F258" s="255" t="s">
        <v>1063</v>
      </c>
      <c r="G258" s="253"/>
      <c r="H258" s="256">
        <v>0.11500000000000001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294</v>
      </c>
      <c r="AU258" s="262" t="s">
        <v>86</v>
      </c>
      <c r="AV258" s="13" t="s">
        <v>86</v>
      </c>
      <c r="AW258" s="13" t="s">
        <v>32</v>
      </c>
      <c r="AX258" s="13" t="s">
        <v>77</v>
      </c>
      <c r="AY258" s="262" t="s">
        <v>171</v>
      </c>
    </row>
    <row r="259" s="13" customFormat="1">
      <c r="A259" s="13"/>
      <c r="B259" s="252"/>
      <c r="C259" s="253"/>
      <c r="D259" s="241" t="s">
        <v>294</v>
      </c>
      <c r="E259" s="254" t="s">
        <v>1</v>
      </c>
      <c r="F259" s="255" t="s">
        <v>1064</v>
      </c>
      <c r="G259" s="253"/>
      <c r="H259" s="256">
        <v>0.20000000000000001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294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171</v>
      </c>
    </row>
    <row r="260" s="13" customFormat="1">
      <c r="A260" s="13"/>
      <c r="B260" s="252"/>
      <c r="C260" s="253"/>
      <c r="D260" s="241" t="s">
        <v>294</v>
      </c>
      <c r="E260" s="254" t="s">
        <v>1</v>
      </c>
      <c r="F260" s="255" t="s">
        <v>1065</v>
      </c>
      <c r="G260" s="253"/>
      <c r="H260" s="256">
        <v>0.098000000000000004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2" t="s">
        <v>294</v>
      </c>
      <c r="AU260" s="262" t="s">
        <v>86</v>
      </c>
      <c r="AV260" s="13" t="s">
        <v>86</v>
      </c>
      <c r="AW260" s="13" t="s">
        <v>32</v>
      </c>
      <c r="AX260" s="13" t="s">
        <v>77</v>
      </c>
      <c r="AY260" s="262" t="s">
        <v>171</v>
      </c>
    </row>
    <row r="261" s="13" customFormat="1">
      <c r="A261" s="13"/>
      <c r="B261" s="252"/>
      <c r="C261" s="253"/>
      <c r="D261" s="241" t="s">
        <v>294</v>
      </c>
      <c r="E261" s="254" t="s">
        <v>1</v>
      </c>
      <c r="F261" s="255" t="s">
        <v>1066</v>
      </c>
      <c r="G261" s="253"/>
      <c r="H261" s="256">
        <v>0.035000000000000003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294</v>
      </c>
      <c r="AU261" s="262" t="s">
        <v>86</v>
      </c>
      <c r="AV261" s="13" t="s">
        <v>86</v>
      </c>
      <c r="AW261" s="13" t="s">
        <v>32</v>
      </c>
      <c r="AX261" s="13" t="s">
        <v>77</v>
      </c>
      <c r="AY261" s="262" t="s">
        <v>171</v>
      </c>
    </row>
    <row r="262" s="13" customFormat="1">
      <c r="A262" s="13"/>
      <c r="B262" s="252"/>
      <c r="C262" s="253"/>
      <c r="D262" s="241" t="s">
        <v>294</v>
      </c>
      <c r="E262" s="254" t="s">
        <v>1</v>
      </c>
      <c r="F262" s="255" t="s">
        <v>1067</v>
      </c>
      <c r="G262" s="253"/>
      <c r="H262" s="256">
        <v>0.25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294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171</v>
      </c>
    </row>
    <row r="263" s="13" customFormat="1">
      <c r="A263" s="13"/>
      <c r="B263" s="252"/>
      <c r="C263" s="253"/>
      <c r="D263" s="241" t="s">
        <v>294</v>
      </c>
      <c r="E263" s="254" t="s">
        <v>1</v>
      </c>
      <c r="F263" s="255" t="s">
        <v>1068</v>
      </c>
      <c r="G263" s="253"/>
      <c r="H263" s="256">
        <v>0.10000000000000001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294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171</v>
      </c>
    </row>
    <row r="264" s="13" customFormat="1">
      <c r="A264" s="13"/>
      <c r="B264" s="252"/>
      <c r="C264" s="253"/>
      <c r="D264" s="241" t="s">
        <v>294</v>
      </c>
      <c r="E264" s="254" t="s">
        <v>1</v>
      </c>
      <c r="F264" s="255" t="s">
        <v>1069</v>
      </c>
      <c r="G264" s="253"/>
      <c r="H264" s="256">
        <v>0.10199999999999999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294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171</v>
      </c>
    </row>
    <row r="265" s="13" customFormat="1">
      <c r="A265" s="13"/>
      <c r="B265" s="252"/>
      <c r="C265" s="253"/>
      <c r="D265" s="241" t="s">
        <v>294</v>
      </c>
      <c r="E265" s="254" t="s">
        <v>1</v>
      </c>
      <c r="F265" s="255" t="s">
        <v>1070</v>
      </c>
      <c r="G265" s="253"/>
      <c r="H265" s="256">
        <v>0.092999999999999999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294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171</v>
      </c>
    </row>
    <row r="266" s="13" customFormat="1">
      <c r="A266" s="13"/>
      <c r="B266" s="252"/>
      <c r="C266" s="253"/>
      <c r="D266" s="241" t="s">
        <v>294</v>
      </c>
      <c r="E266" s="254" t="s">
        <v>1</v>
      </c>
      <c r="F266" s="255" t="s">
        <v>1071</v>
      </c>
      <c r="G266" s="253"/>
      <c r="H266" s="256">
        <v>0.19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294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171</v>
      </c>
    </row>
    <row r="267" s="13" customFormat="1">
      <c r="A267" s="13"/>
      <c r="B267" s="252"/>
      <c r="C267" s="253"/>
      <c r="D267" s="241" t="s">
        <v>294</v>
      </c>
      <c r="E267" s="254" t="s">
        <v>1</v>
      </c>
      <c r="F267" s="255" t="s">
        <v>1072</v>
      </c>
      <c r="G267" s="253"/>
      <c r="H267" s="256">
        <v>0.074999999999999997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294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171</v>
      </c>
    </row>
    <row r="268" s="13" customFormat="1">
      <c r="A268" s="13"/>
      <c r="B268" s="252"/>
      <c r="C268" s="253"/>
      <c r="D268" s="241" t="s">
        <v>294</v>
      </c>
      <c r="E268" s="254" t="s">
        <v>1</v>
      </c>
      <c r="F268" s="255" t="s">
        <v>1073</v>
      </c>
      <c r="G268" s="253"/>
      <c r="H268" s="256">
        <v>0.044999999999999998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294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171</v>
      </c>
    </row>
    <row r="269" s="13" customFormat="1">
      <c r="A269" s="13"/>
      <c r="B269" s="252"/>
      <c r="C269" s="253"/>
      <c r="D269" s="241" t="s">
        <v>294</v>
      </c>
      <c r="E269" s="254" t="s">
        <v>1</v>
      </c>
      <c r="F269" s="255" t="s">
        <v>1074</v>
      </c>
      <c r="G269" s="253"/>
      <c r="H269" s="256">
        <v>0.081000000000000003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294</v>
      </c>
      <c r="AU269" s="262" t="s">
        <v>86</v>
      </c>
      <c r="AV269" s="13" t="s">
        <v>86</v>
      </c>
      <c r="AW269" s="13" t="s">
        <v>32</v>
      </c>
      <c r="AX269" s="13" t="s">
        <v>77</v>
      </c>
      <c r="AY269" s="262" t="s">
        <v>171</v>
      </c>
    </row>
    <row r="270" s="13" customFormat="1">
      <c r="A270" s="13"/>
      <c r="B270" s="252"/>
      <c r="C270" s="253"/>
      <c r="D270" s="241" t="s">
        <v>294</v>
      </c>
      <c r="E270" s="254" t="s">
        <v>1</v>
      </c>
      <c r="F270" s="255" t="s">
        <v>1075</v>
      </c>
      <c r="G270" s="253"/>
      <c r="H270" s="256">
        <v>0.187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294</v>
      </c>
      <c r="AU270" s="262" t="s">
        <v>86</v>
      </c>
      <c r="AV270" s="13" t="s">
        <v>86</v>
      </c>
      <c r="AW270" s="13" t="s">
        <v>32</v>
      </c>
      <c r="AX270" s="13" t="s">
        <v>77</v>
      </c>
      <c r="AY270" s="262" t="s">
        <v>171</v>
      </c>
    </row>
    <row r="271" s="13" customFormat="1">
      <c r="A271" s="13"/>
      <c r="B271" s="252"/>
      <c r="C271" s="253"/>
      <c r="D271" s="241" t="s">
        <v>294</v>
      </c>
      <c r="E271" s="254" t="s">
        <v>1</v>
      </c>
      <c r="F271" s="255" t="s">
        <v>1076</v>
      </c>
      <c r="G271" s="253"/>
      <c r="H271" s="256">
        <v>0.215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294</v>
      </c>
      <c r="AU271" s="262" t="s">
        <v>86</v>
      </c>
      <c r="AV271" s="13" t="s">
        <v>86</v>
      </c>
      <c r="AW271" s="13" t="s">
        <v>32</v>
      </c>
      <c r="AX271" s="13" t="s">
        <v>77</v>
      </c>
      <c r="AY271" s="262" t="s">
        <v>171</v>
      </c>
    </row>
    <row r="272" s="13" customFormat="1">
      <c r="A272" s="13"/>
      <c r="B272" s="252"/>
      <c r="C272" s="253"/>
      <c r="D272" s="241" t="s">
        <v>294</v>
      </c>
      <c r="E272" s="254" t="s">
        <v>1</v>
      </c>
      <c r="F272" s="255" t="s">
        <v>1077</v>
      </c>
      <c r="G272" s="253"/>
      <c r="H272" s="256">
        <v>0.055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2" t="s">
        <v>294</v>
      </c>
      <c r="AU272" s="262" t="s">
        <v>86</v>
      </c>
      <c r="AV272" s="13" t="s">
        <v>86</v>
      </c>
      <c r="AW272" s="13" t="s">
        <v>32</v>
      </c>
      <c r="AX272" s="13" t="s">
        <v>77</v>
      </c>
      <c r="AY272" s="262" t="s">
        <v>171</v>
      </c>
    </row>
    <row r="273" s="15" customFormat="1">
      <c r="A273" s="15"/>
      <c r="B273" s="274"/>
      <c r="C273" s="275"/>
      <c r="D273" s="241" t="s">
        <v>294</v>
      </c>
      <c r="E273" s="276" t="s">
        <v>1</v>
      </c>
      <c r="F273" s="277" t="s">
        <v>1043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294</v>
      </c>
      <c r="AU273" s="283" t="s">
        <v>86</v>
      </c>
      <c r="AV273" s="15" t="s">
        <v>84</v>
      </c>
      <c r="AW273" s="15" t="s">
        <v>32</v>
      </c>
      <c r="AX273" s="15" t="s">
        <v>77</v>
      </c>
      <c r="AY273" s="283" t="s">
        <v>171</v>
      </c>
    </row>
    <row r="274" s="15" customFormat="1">
      <c r="A274" s="15"/>
      <c r="B274" s="274"/>
      <c r="C274" s="275"/>
      <c r="D274" s="241" t="s">
        <v>294</v>
      </c>
      <c r="E274" s="276" t="s">
        <v>1</v>
      </c>
      <c r="F274" s="277" t="s">
        <v>414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294</v>
      </c>
      <c r="AU274" s="283" t="s">
        <v>86</v>
      </c>
      <c r="AV274" s="15" t="s">
        <v>84</v>
      </c>
      <c r="AW274" s="15" t="s">
        <v>32</v>
      </c>
      <c r="AX274" s="15" t="s">
        <v>77</v>
      </c>
      <c r="AY274" s="283" t="s">
        <v>171</v>
      </c>
    </row>
    <row r="275" s="13" customFormat="1">
      <c r="A275" s="13"/>
      <c r="B275" s="252"/>
      <c r="C275" s="253"/>
      <c r="D275" s="241" t="s">
        <v>294</v>
      </c>
      <c r="E275" s="254" t="s">
        <v>1</v>
      </c>
      <c r="F275" s="255" t="s">
        <v>1078</v>
      </c>
      <c r="G275" s="253"/>
      <c r="H275" s="256">
        <v>2.488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294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171</v>
      </c>
    </row>
    <row r="276" s="13" customFormat="1">
      <c r="A276" s="13"/>
      <c r="B276" s="252"/>
      <c r="C276" s="253"/>
      <c r="D276" s="241" t="s">
        <v>294</v>
      </c>
      <c r="E276" s="254" t="s">
        <v>1</v>
      </c>
      <c r="F276" s="255" t="s">
        <v>1079</v>
      </c>
      <c r="G276" s="253"/>
      <c r="H276" s="256">
        <v>2.274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294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171</v>
      </c>
    </row>
    <row r="277" s="13" customFormat="1">
      <c r="A277" s="13"/>
      <c r="B277" s="252"/>
      <c r="C277" s="253"/>
      <c r="D277" s="241" t="s">
        <v>294</v>
      </c>
      <c r="E277" s="254" t="s">
        <v>1</v>
      </c>
      <c r="F277" s="255" t="s">
        <v>1080</v>
      </c>
      <c r="G277" s="253"/>
      <c r="H277" s="256">
        <v>1.298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294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171</v>
      </c>
    </row>
    <row r="278" s="13" customFormat="1">
      <c r="A278" s="13"/>
      <c r="B278" s="252"/>
      <c r="C278" s="253"/>
      <c r="D278" s="241" t="s">
        <v>294</v>
      </c>
      <c r="E278" s="254" t="s">
        <v>1</v>
      </c>
      <c r="F278" s="255" t="s">
        <v>1081</v>
      </c>
      <c r="G278" s="253"/>
      <c r="H278" s="256">
        <v>1.2509999999999999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294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171</v>
      </c>
    </row>
    <row r="279" s="15" customFormat="1">
      <c r="A279" s="15"/>
      <c r="B279" s="274"/>
      <c r="C279" s="275"/>
      <c r="D279" s="241" t="s">
        <v>294</v>
      </c>
      <c r="E279" s="276" t="s">
        <v>1</v>
      </c>
      <c r="F279" s="277" t="s">
        <v>1048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294</v>
      </c>
      <c r="AU279" s="283" t="s">
        <v>86</v>
      </c>
      <c r="AV279" s="15" t="s">
        <v>84</v>
      </c>
      <c r="AW279" s="15" t="s">
        <v>32</v>
      </c>
      <c r="AX279" s="15" t="s">
        <v>77</v>
      </c>
      <c r="AY279" s="283" t="s">
        <v>171</v>
      </c>
    </row>
    <row r="280" s="13" customFormat="1">
      <c r="A280" s="13"/>
      <c r="B280" s="252"/>
      <c r="C280" s="253"/>
      <c r="D280" s="241" t="s">
        <v>294</v>
      </c>
      <c r="E280" s="254" t="s">
        <v>1</v>
      </c>
      <c r="F280" s="255" t="s">
        <v>1082</v>
      </c>
      <c r="G280" s="253"/>
      <c r="H280" s="256">
        <v>7.524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294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171</v>
      </c>
    </row>
    <row r="281" s="15" customFormat="1">
      <c r="A281" s="15"/>
      <c r="B281" s="274"/>
      <c r="C281" s="275"/>
      <c r="D281" s="241" t="s">
        <v>294</v>
      </c>
      <c r="E281" s="276" t="s">
        <v>1</v>
      </c>
      <c r="F281" s="277" t="s">
        <v>1083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294</v>
      </c>
      <c r="AU281" s="283" t="s">
        <v>86</v>
      </c>
      <c r="AV281" s="15" t="s">
        <v>84</v>
      </c>
      <c r="AW281" s="15" t="s">
        <v>32</v>
      </c>
      <c r="AX281" s="15" t="s">
        <v>77</v>
      </c>
      <c r="AY281" s="283" t="s">
        <v>171</v>
      </c>
    </row>
    <row r="282" s="13" customFormat="1">
      <c r="A282" s="13"/>
      <c r="B282" s="252"/>
      <c r="C282" s="253"/>
      <c r="D282" s="241" t="s">
        <v>294</v>
      </c>
      <c r="E282" s="254" t="s">
        <v>1</v>
      </c>
      <c r="F282" s="255" t="s">
        <v>1084</v>
      </c>
      <c r="G282" s="253"/>
      <c r="H282" s="256">
        <v>1.548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294</v>
      </c>
      <c r="AU282" s="262" t="s">
        <v>86</v>
      </c>
      <c r="AV282" s="13" t="s">
        <v>86</v>
      </c>
      <c r="AW282" s="13" t="s">
        <v>32</v>
      </c>
      <c r="AX282" s="13" t="s">
        <v>77</v>
      </c>
      <c r="AY282" s="262" t="s">
        <v>171</v>
      </c>
    </row>
    <row r="283" s="13" customFormat="1">
      <c r="A283" s="13"/>
      <c r="B283" s="252"/>
      <c r="C283" s="253"/>
      <c r="D283" s="241" t="s">
        <v>294</v>
      </c>
      <c r="E283" s="254" t="s">
        <v>1</v>
      </c>
      <c r="F283" s="255" t="s">
        <v>86</v>
      </c>
      <c r="G283" s="253"/>
      <c r="H283" s="256">
        <v>2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294</v>
      </c>
      <c r="AU283" s="262" t="s">
        <v>86</v>
      </c>
      <c r="AV283" s="13" t="s">
        <v>86</v>
      </c>
      <c r="AW283" s="13" t="s">
        <v>32</v>
      </c>
      <c r="AX283" s="13" t="s">
        <v>77</v>
      </c>
      <c r="AY283" s="262" t="s">
        <v>171</v>
      </c>
    </row>
    <row r="284" s="14" customFormat="1">
      <c r="A284" s="14"/>
      <c r="B284" s="263"/>
      <c r="C284" s="264"/>
      <c r="D284" s="241" t="s">
        <v>294</v>
      </c>
      <c r="E284" s="265" t="s">
        <v>1</v>
      </c>
      <c r="F284" s="266" t="s">
        <v>298</v>
      </c>
      <c r="G284" s="264"/>
      <c r="H284" s="267">
        <v>21.576000000000001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294</v>
      </c>
      <c r="AU284" s="273" t="s">
        <v>86</v>
      </c>
      <c r="AV284" s="14" t="s">
        <v>192</v>
      </c>
      <c r="AW284" s="14" t="s">
        <v>32</v>
      </c>
      <c r="AX284" s="14" t="s">
        <v>84</v>
      </c>
      <c r="AY284" s="273" t="s">
        <v>171</v>
      </c>
    </row>
    <row r="285" s="2" customFormat="1" ht="24.15" customHeight="1">
      <c r="A285" s="39"/>
      <c r="B285" s="40"/>
      <c r="C285" s="228" t="s">
        <v>440</v>
      </c>
      <c r="D285" s="228" t="s">
        <v>174</v>
      </c>
      <c r="E285" s="229" t="s">
        <v>1085</v>
      </c>
      <c r="F285" s="230" t="s">
        <v>1086</v>
      </c>
      <c r="G285" s="231" t="s">
        <v>292</v>
      </c>
      <c r="H285" s="232">
        <v>47.561</v>
      </c>
      <c r="I285" s="233"/>
      <c r="J285" s="234">
        <f>ROUND(I285*H285,2)</f>
        <v>0</v>
      </c>
      <c r="K285" s="230" t="s">
        <v>178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2.5018699999999998</v>
      </c>
      <c r="R285" s="237">
        <f>Q285*H285</f>
        <v>118.99143906999998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192</v>
      </c>
      <c r="AT285" s="239" t="s">
        <v>174</v>
      </c>
      <c r="AU285" s="239" t="s">
        <v>86</v>
      </c>
      <c r="AY285" s="18" t="s">
        <v>171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192</v>
      </c>
      <c r="BM285" s="239" t="s">
        <v>1087</v>
      </c>
    </row>
    <row r="286" s="15" customFormat="1">
      <c r="A286" s="15"/>
      <c r="B286" s="274"/>
      <c r="C286" s="275"/>
      <c r="D286" s="241" t="s">
        <v>294</v>
      </c>
      <c r="E286" s="276" t="s">
        <v>1</v>
      </c>
      <c r="F286" s="277" t="s">
        <v>1088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294</v>
      </c>
      <c r="AU286" s="283" t="s">
        <v>86</v>
      </c>
      <c r="AV286" s="15" t="s">
        <v>84</v>
      </c>
      <c r="AW286" s="15" t="s">
        <v>32</v>
      </c>
      <c r="AX286" s="15" t="s">
        <v>77</v>
      </c>
      <c r="AY286" s="283" t="s">
        <v>171</v>
      </c>
    </row>
    <row r="287" s="15" customFormat="1">
      <c r="A287" s="15"/>
      <c r="B287" s="274"/>
      <c r="C287" s="275"/>
      <c r="D287" s="241" t="s">
        <v>294</v>
      </c>
      <c r="E287" s="276" t="s">
        <v>1</v>
      </c>
      <c r="F287" s="277" t="s">
        <v>1055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294</v>
      </c>
      <c r="AU287" s="283" t="s">
        <v>86</v>
      </c>
      <c r="AV287" s="15" t="s">
        <v>84</v>
      </c>
      <c r="AW287" s="15" t="s">
        <v>32</v>
      </c>
      <c r="AX287" s="15" t="s">
        <v>77</v>
      </c>
      <c r="AY287" s="283" t="s">
        <v>171</v>
      </c>
    </row>
    <row r="288" s="13" customFormat="1">
      <c r="A288" s="13"/>
      <c r="B288" s="252"/>
      <c r="C288" s="253"/>
      <c r="D288" s="241" t="s">
        <v>294</v>
      </c>
      <c r="E288" s="254" t="s">
        <v>1</v>
      </c>
      <c r="F288" s="255" t="s">
        <v>1089</v>
      </c>
      <c r="G288" s="253"/>
      <c r="H288" s="256">
        <v>1.2010000000000001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294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171</v>
      </c>
    </row>
    <row r="289" s="13" customFormat="1">
      <c r="A289" s="13"/>
      <c r="B289" s="252"/>
      <c r="C289" s="253"/>
      <c r="D289" s="241" t="s">
        <v>294</v>
      </c>
      <c r="E289" s="254" t="s">
        <v>1</v>
      </c>
      <c r="F289" s="255" t="s">
        <v>1090</v>
      </c>
      <c r="G289" s="253"/>
      <c r="H289" s="256">
        <v>0.38600000000000001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294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171</v>
      </c>
    </row>
    <row r="290" s="13" customFormat="1">
      <c r="A290" s="13"/>
      <c r="B290" s="252"/>
      <c r="C290" s="253"/>
      <c r="D290" s="241" t="s">
        <v>294</v>
      </c>
      <c r="E290" s="254" t="s">
        <v>1</v>
      </c>
      <c r="F290" s="255" t="s">
        <v>1091</v>
      </c>
      <c r="G290" s="253"/>
      <c r="H290" s="256">
        <v>0.32400000000000001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294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171</v>
      </c>
    </row>
    <row r="291" s="13" customFormat="1">
      <c r="A291" s="13"/>
      <c r="B291" s="252"/>
      <c r="C291" s="253"/>
      <c r="D291" s="241" t="s">
        <v>294</v>
      </c>
      <c r="E291" s="254" t="s">
        <v>1</v>
      </c>
      <c r="F291" s="255" t="s">
        <v>1092</v>
      </c>
      <c r="G291" s="253"/>
      <c r="H291" s="256">
        <v>0.29299999999999998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2" t="s">
        <v>294</v>
      </c>
      <c r="AU291" s="262" t="s">
        <v>86</v>
      </c>
      <c r="AV291" s="13" t="s">
        <v>86</v>
      </c>
      <c r="AW291" s="13" t="s">
        <v>32</v>
      </c>
      <c r="AX291" s="13" t="s">
        <v>77</v>
      </c>
      <c r="AY291" s="262" t="s">
        <v>171</v>
      </c>
    </row>
    <row r="292" s="13" customFormat="1">
      <c r="A292" s="13"/>
      <c r="B292" s="252"/>
      <c r="C292" s="253"/>
      <c r="D292" s="241" t="s">
        <v>294</v>
      </c>
      <c r="E292" s="254" t="s">
        <v>1</v>
      </c>
      <c r="F292" s="255" t="s">
        <v>1093</v>
      </c>
      <c r="G292" s="253"/>
      <c r="H292" s="256">
        <v>0.16800000000000001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294</v>
      </c>
      <c r="AU292" s="262" t="s">
        <v>86</v>
      </c>
      <c r="AV292" s="13" t="s">
        <v>86</v>
      </c>
      <c r="AW292" s="13" t="s">
        <v>32</v>
      </c>
      <c r="AX292" s="13" t="s">
        <v>77</v>
      </c>
      <c r="AY292" s="262" t="s">
        <v>171</v>
      </c>
    </row>
    <row r="293" s="13" customFormat="1">
      <c r="A293" s="13"/>
      <c r="B293" s="252"/>
      <c r="C293" s="253"/>
      <c r="D293" s="241" t="s">
        <v>294</v>
      </c>
      <c r="E293" s="254" t="s">
        <v>1</v>
      </c>
      <c r="F293" s="255" t="s">
        <v>1094</v>
      </c>
      <c r="G293" s="253"/>
      <c r="H293" s="256">
        <v>0.28799999999999998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294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171</v>
      </c>
    </row>
    <row r="294" s="13" customFormat="1">
      <c r="A294" s="13"/>
      <c r="B294" s="252"/>
      <c r="C294" s="253"/>
      <c r="D294" s="241" t="s">
        <v>294</v>
      </c>
      <c r="E294" s="254" t="s">
        <v>1</v>
      </c>
      <c r="F294" s="255" t="s">
        <v>1095</v>
      </c>
      <c r="G294" s="253"/>
      <c r="H294" s="256">
        <v>0.58299999999999996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294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171</v>
      </c>
    </row>
    <row r="295" s="13" customFormat="1">
      <c r="A295" s="13"/>
      <c r="B295" s="252"/>
      <c r="C295" s="253"/>
      <c r="D295" s="241" t="s">
        <v>294</v>
      </c>
      <c r="E295" s="254" t="s">
        <v>1</v>
      </c>
      <c r="F295" s="255" t="s">
        <v>1096</v>
      </c>
      <c r="G295" s="253"/>
      <c r="H295" s="256">
        <v>0.27600000000000002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294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171</v>
      </c>
    </row>
    <row r="296" s="13" customFormat="1">
      <c r="A296" s="13"/>
      <c r="B296" s="252"/>
      <c r="C296" s="253"/>
      <c r="D296" s="241" t="s">
        <v>294</v>
      </c>
      <c r="E296" s="254" t="s">
        <v>1</v>
      </c>
      <c r="F296" s="255" t="s">
        <v>1097</v>
      </c>
      <c r="G296" s="253"/>
      <c r="H296" s="256">
        <v>0.47999999999999998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294</v>
      </c>
      <c r="AU296" s="262" t="s">
        <v>86</v>
      </c>
      <c r="AV296" s="13" t="s">
        <v>86</v>
      </c>
      <c r="AW296" s="13" t="s">
        <v>32</v>
      </c>
      <c r="AX296" s="13" t="s">
        <v>77</v>
      </c>
      <c r="AY296" s="262" t="s">
        <v>171</v>
      </c>
    </row>
    <row r="297" s="13" customFormat="1">
      <c r="A297" s="13"/>
      <c r="B297" s="252"/>
      <c r="C297" s="253"/>
      <c r="D297" s="241" t="s">
        <v>294</v>
      </c>
      <c r="E297" s="254" t="s">
        <v>1</v>
      </c>
      <c r="F297" s="255" t="s">
        <v>1098</v>
      </c>
      <c r="G297" s="253"/>
      <c r="H297" s="256">
        <v>0.23400000000000001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2" t="s">
        <v>294</v>
      </c>
      <c r="AU297" s="262" t="s">
        <v>86</v>
      </c>
      <c r="AV297" s="13" t="s">
        <v>86</v>
      </c>
      <c r="AW297" s="13" t="s">
        <v>32</v>
      </c>
      <c r="AX297" s="13" t="s">
        <v>77</v>
      </c>
      <c r="AY297" s="262" t="s">
        <v>171</v>
      </c>
    </row>
    <row r="298" s="13" customFormat="1">
      <c r="A298" s="13"/>
      <c r="B298" s="252"/>
      <c r="C298" s="253"/>
      <c r="D298" s="241" t="s">
        <v>294</v>
      </c>
      <c r="E298" s="254" t="s">
        <v>1</v>
      </c>
      <c r="F298" s="255" t="s">
        <v>1099</v>
      </c>
      <c r="G298" s="253"/>
      <c r="H298" s="256">
        <v>0.084000000000000005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294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171</v>
      </c>
    </row>
    <row r="299" s="13" customFormat="1">
      <c r="A299" s="13"/>
      <c r="B299" s="252"/>
      <c r="C299" s="253"/>
      <c r="D299" s="241" t="s">
        <v>294</v>
      </c>
      <c r="E299" s="254" t="s">
        <v>1</v>
      </c>
      <c r="F299" s="255" t="s">
        <v>1100</v>
      </c>
      <c r="G299" s="253"/>
      <c r="H299" s="256">
        <v>0.59999999999999998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2" t="s">
        <v>294</v>
      </c>
      <c r="AU299" s="262" t="s">
        <v>86</v>
      </c>
      <c r="AV299" s="13" t="s">
        <v>86</v>
      </c>
      <c r="AW299" s="13" t="s">
        <v>32</v>
      </c>
      <c r="AX299" s="13" t="s">
        <v>77</v>
      </c>
      <c r="AY299" s="262" t="s">
        <v>171</v>
      </c>
    </row>
    <row r="300" s="13" customFormat="1">
      <c r="A300" s="13"/>
      <c r="B300" s="252"/>
      <c r="C300" s="253"/>
      <c r="D300" s="241" t="s">
        <v>294</v>
      </c>
      <c r="E300" s="254" t="s">
        <v>1</v>
      </c>
      <c r="F300" s="255" t="s">
        <v>1101</v>
      </c>
      <c r="G300" s="253"/>
      <c r="H300" s="256">
        <v>0.23999999999999999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2" t="s">
        <v>294</v>
      </c>
      <c r="AU300" s="262" t="s">
        <v>86</v>
      </c>
      <c r="AV300" s="13" t="s">
        <v>86</v>
      </c>
      <c r="AW300" s="13" t="s">
        <v>32</v>
      </c>
      <c r="AX300" s="13" t="s">
        <v>77</v>
      </c>
      <c r="AY300" s="262" t="s">
        <v>171</v>
      </c>
    </row>
    <row r="301" s="13" customFormat="1">
      <c r="A301" s="13"/>
      <c r="B301" s="252"/>
      <c r="C301" s="253"/>
      <c r="D301" s="241" t="s">
        <v>294</v>
      </c>
      <c r="E301" s="254" t="s">
        <v>1</v>
      </c>
      <c r="F301" s="255" t="s">
        <v>1102</v>
      </c>
      <c r="G301" s="253"/>
      <c r="H301" s="256">
        <v>0.245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294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171</v>
      </c>
    </row>
    <row r="302" s="13" customFormat="1">
      <c r="A302" s="13"/>
      <c r="B302" s="252"/>
      <c r="C302" s="253"/>
      <c r="D302" s="241" t="s">
        <v>294</v>
      </c>
      <c r="E302" s="254" t="s">
        <v>1</v>
      </c>
      <c r="F302" s="255" t="s">
        <v>1103</v>
      </c>
      <c r="G302" s="253"/>
      <c r="H302" s="256">
        <v>0.222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294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171</v>
      </c>
    </row>
    <row r="303" s="13" customFormat="1">
      <c r="A303" s="13"/>
      <c r="B303" s="252"/>
      <c r="C303" s="253"/>
      <c r="D303" s="241" t="s">
        <v>294</v>
      </c>
      <c r="E303" s="254" t="s">
        <v>1</v>
      </c>
      <c r="F303" s="255" t="s">
        <v>1104</v>
      </c>
      <c r="G303" s="253"/>
      <c r="H303" s="256">
        <v>0.45600000000000002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2" t="s">
        <v>294</v>
      </c>
      <c r="AU303" s="262" t="s">
        <v>86</v>
      </c>
      <c r="AV303" s="13" t="s">
        <v>86</v>
      </c>
      <c r="AW303" s="13" t="s">
        <v>32</v>
      </c>
      <c r="AX303" s="13" t="s">
        <v>77</v>
      </c>
      <c r="AY303" s="262" t="s">
        <v>171</v>
      </c>
    </row>
    <row r="304" s="13" customFormat="1">
      <c r="A304" s="13"/>
      <c r="B304" s="252"/>
      <c r="C304" s="253"/>
      <c r="D304" s="241" t="s">
        <v>294</v>
      </c>
      <c r="E304" s="254" t="s">
        <v>1</v>
      </c>
      <c r="F304" s="255" t="s">
        <v>1105</v>
      </c>
      <c r="G304" s="253"/>
      <c r="H304" s="256">
        <v>0.18099999999999999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2" t="s">
        <v>294</v>
      </c>
      <c r="AU304" s="262" t="s">
        <v>86</v>
      </c>
      <c r="AV304" s="13" t="s">
        <v>86</v>
      </c>
      <c r="AW304" s="13" t="s">
        <v>32</v>
      </c>
      <c r="AX304" s="13" t="s">
        <v>77</v>
      </c>
      <c r="AY304" s="262" t="s">
        <v>171</v>
      </c>
    </row>
    <row r="305" s="13" customFormat="1">
      <c r="A305" s="13"/>
      <c r="B305" s="252"/>
      <c r="C305" s="253"/>
      <c r="D305" s="241" t="s">
        <v>294</v>
      </c>
      <c r="E305" s="254" t="s">
        <v>1</v>
      </c>
      <c r="F305" s="255" t="s">
        <v>1106</v>
      </c>
      <c r="G305" s="253"/>
      <c r="H305" s="256">
        <v>0.108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294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171</v>
      </c>
    </row>
    <row r="306" s="13" customFormat="1">
      <c r="A306" s="13"/>
      <c r="B306" s="252"/>
      <c r="C306" s="253"/>
      <c r="D306" s="241" t="s">
        <v>294</v>
      </c>
      <c r="E306" s="254" t="s">
        <v>1</v>
      </c>
      <c r="F306" s="255" t="s">
        <v>1107</v>
      </c>
      <c r="G306" s="253"/>
      <c r="H306" s="256">
        <v>0.19400000000000001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294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171</v>
      </c>
    </row>
    <row r="307" s="13" customFormat="1">
      <c r="A307" s="13"/>
      <c r="B307" s="252"/>
      <c r="C307" s="253"/>
      <c r="D307" s="241" t="s">
        <v>294</v>
      </c>
      <c r="E307" s="254" t="s">
        <v>1</v>
      </c>
      <c r="F307" s="255" t="s">
        <v>1108</v>
      </c>
      <c r="G307" s="253"/>
      <c r="H307" s="256">
        <v>0.44900000000000001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294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171</v>
      </c>
    </row>
    <row r="308" s="13" customFormat="1">
      <c r="A308" s="13"/>
      <c r="B308" s="252"/>
      <c r="C308" s="253"/>
      <c r="D308" s="241" t="s">
        <v>294</v>
      </c>
      <c r="E308" s="254" t="s">
        <v>1</v>
      </c>
      <c r="F308" s="255" t="s">
        <v>1109</v>
      </c>
      <c r="G308" s="253"/>
      <c r="H308" s="256">
        <v>0.51600000000000001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294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171</v>
      </c>
    </row>
    <row r="309" s="13" customFormat="1">
      <c r="A309" s="13"/>
      <c r="B309" s="252"/>
      <c r="C309" s="253"/>
      <c r="D309" s="241" t="s">
        <v>294</v>
      </c>
      <c r="E309" s="254" t="s">
        <v>1</v>
      </c>
      <c r="F309" s="255" t="s">
        <v>1110</v>
      </c>
      <c r="G309" s="253"/>
      <c r="H309" s="256">
        <v>0.13200000000000001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2" t="s">
        <v>294</v>
      </c>
      <c r="AU309" s="262" t="s">
        <v>86</v>
      </c>
      <c r="AV309" s="13" t="s">
        <v>86</v>
      </c>
      <c r="AW309" s="13" t="s">
        <v>32</v>
      </c>
      <c r="AX309" s="13" t="s">
        <v>77</v>
      </c>
      <c r="AY309" s="262" t="s">
        <v>171</v>
      </c>
    </row>
    <row r="310" s="13" customFormat="1">
      <c r="A310" s="13"/>
      <c r="B310" s="252"/>
      <c r="C310" s="253"/>
      <c r="D310" s="241" t="s">
        <v>294</v>
      </c>
      <c r="E310" s="254" t="s">
        <v>1</v>
      </c>
      <c r="F310" s="255" t="s">
        <v>1111</v>
      </c>
      <c r="G310" s="253"/>
      <c r="H310" s="256">
        <v>0.80000000000000004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2" t="s">
        <v>294</v>
      </c>
      <c r="AU310" s="262" t="s">
        <v>86</v>
      </c>
      <c r="AV310" s="13" t="s">
        <v>86</v>
      </c>
      <c r="AW310" s="13" t="s">
        <v>32</v>
      </c>
      <c r="AX310" s="13" t="s">
        <v>77</v>
      </c>
      <c r="AY310" s="262" t="s">
        <v>171</v>
      </c>
    </row>
    <row r="311" s="16" customFormat="1">
      <c r="A311" s="16"/>
      <c r="B311" s="287"/>
      <c r="C311" s="288"/>
      <c r="D311" s="241" t="s">
        <v>294</v>
      </c>
      <c r="E311" s="289" t="s">
        <v>1</v>
      </c>
      <c r="F311" s="290" t="s">
        <v>1112</v>
      </c>
      <c r="G311" s="288"/>
      <c r="H311" s="291">
        <v>8.4600000000000009</v>
      </c>
      <c r="I311" s="292"/>
      <c r="J311" s="288"/>
      <c r="K311" s="288"/>
      <c r="L311" s="293"/>
      <c r="M311" s="294"/>
      <c r="N311" s="295"/>
      <c r="O311" s="295"/>
      <c r="P311" s="295"/>
      <c r="Q311" s="295"/>
      <c r="R311" s="295"/>
      <c r="S311" s="295"/>
      <c r="T311" s="29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7" t="s">
        <v>294</v>
      </c>
      <c r="AU311" s="297" t="s">
        <v>86</v>
      </c>
      <c r="AV311" s="16" t="s">
        <v>106</v>
      </c>
      <c r="AW311" s="16" t="s">
        <v>32</v>
      </c>
      <c r="AX311" s="16" t="s">
        <v>77</v>
      </c>
      <c r="AY311" s="297" t="s">
        <v>171</v>
      </c>
    </row>
    <row r="312" s="15" customFormat="1">
      <c r="A312" s="15"/>
      <c r="B312" s="274"/>
      <c r="C312" s="275"/>
      <c r="D312" s="241" t="s">
        <v>294</v>
      </c>
      <c r="E312" s="276" t="s">
        <v>1</v>
      </c>
      <c r="F312" s="277" t="s">
        <v>1043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3" t="s">
        <v>294</v>
      </c>
      <c r="AU312" s="283" t="s">
        <v>86</v>
      </c>
      <c r="AV312" s="15" t="s">
        <v>84</v>
      </c>
      <c r="AW312" s="15" t="s">
        <v>32</v>
      </c>
      <c r="AX312" s="15" t="s">
        <v>77</v>
      </c>
      <c r="AY312" s="283" t="s">
        <v>171</v>
      </c>
    </row>
    <row r="313" s="15" customFormat="1">
      <c r="A313" s="15"/>
      <c r="B313" s="274"/>
      <c r="C313" s="275"/>
      <c r="D313" s="241" t="s">
        <v>294</v>
      </c>
      <c r="E313" s="276" t="s">
        <v>1</v>
      </c>
      <c r="F313" s="277" t="s">
        <v>414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294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171</v>
      </c>
    </row>
    <row r="314" s="13" customFormat="1">
      <c r="A314" s="13"/>
      <c r="B314" s="252"/>
      <c r="C314" s="253"/>
      <c r="D314" s="241" t="s">
        <v>294</v>
      </c>
      <c r="E314" s="254" t="s">
        <v>1</v>
      </c>
      <c r="F314" s="255" t="s">
        <v>1113</v>
      </c>
      <c r="G314" s="253"/>
      <c r="H314" s="256">
        <v>5.9699999999999998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294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171</v>
      </c>
    </row>
    <row r="315" s="13" customFormat="1">
      <c r="A315" s="13"/>
      <c r="B315" s="252"/>
      <c r="C315" s="253"/>
      <c r="D315" s="241" t="s">
        <v>294</v>
      </c>
      <c r="E315" s="254" t="s">
        <v>1</v>
      </c>
      <c r="F315" s="255" t="s">
        <v>1114</v>
      </c>
      <c r="G315" s="253"/>
      <c r="H315" s="256">
        <v>5.4560000000000004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2" t="s">
        <v>294</v>
      </c>
      <c r="AU315" s="262" t="s">
        <v>86</v>
      </c>
      <c r="AV315" s="13" t="s">
        <v>86</v>
      </c>
      <c r="AW315" s="13" t="s">
        <v>32</v>
      </c>
      <c r="AX315" s="13" t="s">
        <v>77</v>
      </c>
      <c r="AY315" s="262" t="s">
        <v>171</v>
      </c>
    </row>
    <row r="316" s="13" customFormat="1">
      <c r="A316" s="13"/>
      <c r="B316" s="252"/>
      <c r="C316" s="253"/>
      <c r="D316" s="241" t="s">
        <v>294</v>
      </c>
      <c r="E316" s="254" t="s">
        <v>1</v>
      </c>
      <c r="F316" s="255" t="s">
        <v>1115</v>
      </c>
      <c r="G316" s="253"/>
      <c r="H316" s="256">
        <v>3.1150000000000002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294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171</v>
      </c>
    </row>
    <row r="317" s="13" customFormat="1">
      <c r="A317" s="13"/>
      <c r="B317" s="252"/>
      <c r="C317" s="253"/>
      <c r="D317" s="241" t="s">
        <v>294</v>
      </c>
      <c r="E317" s="254" t="s">
        <v>1</v>
      </c>
      <c r="F317" s="255" t="s">
        <v>1116</v>
      </c>
      <c r="G317" s="253"/>
      <c r="H317" s="256">
        <v>3.0019999999999998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294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171</v>
      </c>
    </row>
    <row r="318" s="15" customFormat="1">
      <c r="A318" s="15"/>
      <c r="B318" s="274"/>
      <c r="C318" s="275"/>
      <c r="D318" s="241" t="s">
        <v>294</v>
      </c>
      <c r="E318" s="276" t="s">
        <v>1</v>
      </c>
      <c r="F318" s="277" t="s">
        <v>1048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294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171</v>
      </c>
    </row>
    <row r="319" s="13" customFormat="1">
      <c r="A319" s="13"/>
      <c r="B319" s="252"/>
      <c r="C319" s="253"/>
      <c r="D319" s="241" t="s">
        <v>294</v>
      </c>
      <c r="E319" s="254" t="s">
        <v>1</v>
      </c>
      <c r="F319" s="255" t="s">
        <v>1117</v>
      </c>
      <c r="G319" s="253"/>
      <c r="H319" s="256">
        <v>18.058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294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171</v>
      </c>
    </row>
    <row r="320" s="13" customFormat="1">
      <c r="A320" s="13"/>
      <c r="B320" s="252"/>
      <c r="C320" s="253"/>
      <c r="D320" s="241" t="s">
        <v>294</v>
      </c>
      <c r="E320" s="254" t="s">
        <v>1</v>
      </c>
      <c r="F320" s="255" t="s">
        <v>1118</v>
      </c>
      <c r="G320" s="253"/>
      <c r="H320" s="256">
        <v>3.5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2" t="s">
        <v>294</v>
      </c>
      <c r="AU320" s="262" t="s">
        <v>86</v>
      </c>
      <c r="AV320" s="13" t="s">
        <v>86</v>
      </c>
      <c r="AW320" s="13" t="s">
        <v>32</v>
      </c>
      <c r="AX320" s="13" t="s">
        <v>77</v>
      </c>
      <c r="AY320" s="262" t="s">
        <v>171</v>
      </c>
    </row>
    <row r="321" s="16" customFormat="1">
      <c r="A321" s="16"/>
      <c r="B321" s="287"/>
      <c r="C321" s="288"/>
      <c r="D321" s="241" t="s">
        <v>294</v>
      </c>
      <c r="E321" s="289" t="s">
        <v>1</v>
      </c>
      <c r="F321" s="290" t="s">
        <v>1112</v>
      </c>
      <c r="G321" s="288"/>
      <c r="H321" s="291">
        <v>39.100999999999999</v>
      </c>
      <c r="I321" s="292"/>
      <c r="J321" s="288"/>
      <c r="K321" s="288"/>
      <c r="L321" s="293"/>
      <c r="M321" s="294"/>
      <c r="N321" s="295"/>
      <c r="O321" s="295"/>
      <c r="P321" s="295"/>
      <c r="Q321" s="295"/>
      <c r="R321" s="295"/>
      <c r="S321" s="295"/>
      <c r="T321" s="29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97" t="s">
        <v>294</v>
      </c>
      <c r="AU321" s="297" t="s">
        <v>86</v>
      </c>
      <c r="AV321" s="16" t="s">
        <v>106</v>
      </c>
      <c r="AW321" s="16" t="s">
        <v>32</v>
      </c>
      <c r="AX321" s="16" t="s">
        <v>77</v>
      </c>
      <c r="AY321" s="297" t="s">
        <v>171</v>
      </c>
    </row>
    <row r="322" s="14" customFormat="1">
      <c r="A322" s="14"/>
      <c r="B322" s="263"/>
      <c r="C322" s="264"/>
      <c r="D322" s="241" t="s">
        <v>294</v>
      </c>
      <c r="E322" s="265" t="s">
        <v>1</v>
      </c>
      <c r="F322" s="266" t="s">
        <v>298</v>
      </c>
      <c r="G322" s="264"/>
      <c r="H322" s="267">
        <v>47.561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294</v>
      </c>
      <c r="AU322" s="273" t="s">
        <v>86</v>
      </c>
      <c r="AV322" s="14" t="s">
        <v>192</v>
      </c>
      <c r="AW322" s="14" t="s">
        <v>32</v>
      </c>
      <c r="AX322" s="14" t="s">
        <v>84</v>
      </c>
      <c r="AY322" s="273" t="s">
        <v>171</v>
      </c>
    </row>
    <row r="323" s="2" customFormat="1" ht="24.15" customHeight="1">
      <c r="A323" s="39"/>
      <c r="B323" s="40"/>
      <c r="C323" s="228" t="s">
        <v>451</v>
      </c>
      <c r="D323" s="228" t="s">
        <v>174</v>
      </c>
      <c r="E323" s="229" t="s">
        <v>1119</v>
      </c>
      <c r="F323" s="230" t="s">
        <v>1120</v>
      </c>
      <c r="G323" s="231" t="s">
        <v>292</v>
      </c>
      <c r="H323" s="232">
        <v>8.4600000000000009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192</v>
      </c>
      <c r="AT323" s="239" t="s">
        <v>174</v>
      </c>
      <c r="AU323" s="239" t="s">
        <v>86</v>
      </c>
      <c r="AY323" s="18" t="s">
        <v>171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192</v>
      </c>
      <c r="BM323" s="239" t="s">
        <v>1121</v>
      </c>
    </row>
    <row r="324" s="15" customFormat="1">
      <c r="A324" s="15"/>
      <c r="B324" s="274"/>
      <c r="C324" s="275"/>
      <c r="D324" s="241" t="s">
        <v>294</v>
      </c>
      <c r="E324" s="276" t="s">
        <v>1</v>
      </c>
      <c r="F324" s="277" t="s">
        <v>414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294</v>
      </c>
      <c r="AU324" s="283" t="s">
        <v>86</v>
      </c>
      <c r="AV324" s="15" t="s">
        <v>84</v>
      </c>
      <c r="AW324" s="15" t="s">
        <v>32</v>
      </c>
      <c r="AX324" s="15" t="s">
        <v>77</v>
      </c>
      <c r="AY324" s="283" t="s">
        <v>171</v>
      </c>
    </row>
    <row r="325" s="13" customFormat="1">
      <c r="A325" s="13"/>
      <c r="B325" s="252"/>
      <c r="C325" s="253"/>
      <c r="D325" s="241" t="s">
        <v>294</v>
      </c>
      <c r="E325" s="254" t="s">
        <v>1</v>
      </c>
      <c r="F325" s="255" t="s">
        <v>1122</v>
      </c>
      <c r="G325" s="253"/>
      <c r="H325" s="256">
        <v>8.4600000000000009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2" t="s">
        <v>294</v>
      </c>
      <c r="AU325" s="262" t="s">
        <v>86</v>
      </c>
      <c r="AV325" s="13" t="s">
        <v>86</v>
      </c>
      <c r="AW325" s="13" t="s">
        <v>32</v>
      </c>
      <c r="AX325" s="13" t="s">
        <v>84</v>
      </c>
      <c r="AY325" s="262" t="s">
        <v>171</v>
      </c>
    </row>
    <row r="326" s="2" customFormat="1" ht="24.15" customHeight="1">
      <c r="A326" s="39"/>
      <c r="B326" s="40"/>
      <c r="C326" s="228" t="s">
        <v>456</v>
      </c>
      <c r="D326" s="228" t="s">
        <v>174</v>
      </c>
      <c r="E326" s="229" t="s">
        <v>1123</v>
      </c>
      <c r="F326" s="230" t="s">
        <v>1124</v>
      </c>
      <c r="G326" s="231" t="s">
        <v>292</v>
      </c>
      <c r="H326" s="232">
        <v>2.5800000000000001</v>
      </c>
      <c r="I326" s="233"/>
      <c r="J326" s="234">
        <f>ROUND(I326*H326,2)</f>
        <v>0</v>
      </c>
      <c r="K326" s="230" t="s">
        <v>178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2.5018699999999998</v>
      </c>
      <c r="R326" s="237">
        <f>Q326*H326</f>
        <v>6.4548245999999994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192</v>
      </c>
      <c r="AT326" s="239" t="s">
        <v>174</v>
      </c>
      <c r="AU326" s="239" t="s">
        <v>86</v>
      </c>
      <c r="AY326" s="18" t="s">
        <v>171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192</v>
      </c>
      <c r="BM326" s="239" t="s">
        <v>1125</v>
      </c>
    </row>
    <row r="327" s="15" customFormat="1">
      <c r="A327" s="15"/>
      <c r="B327" s="274"/>
      <c r="C327" s="275"/>
      <c r="D327" s="241" t="s">
        <v>294</v>
      </c>
      <c r="E327" s="276" t="s">
        <v>1</v>
      </c>
      <c r="F327" s="277" t="s">
        <v>1083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3" t="s">
        <v>294</v>
      </c>
      <c r="AU327" s="283" t="s">
        <v>86</v>
      </c>
      <c r="AV327" s="15" t="s">
        <v>84</v>
      </c>
      <c r="AW327" s="15" t="s">
        <v>32</v>
      </c>
      <c r="AX327" s="15" t="s">
        <v>77</v>
      </c>
      <c r="AY327" s="283" t="s">
        <v>171</v>
      </c>
    </row>
    <row r="328" s="13" customFormat="1">
      <c r="A328" s="13"/>
      <c r="B328" s="252"/>
      <c r="C328" s="253"/>
      <c r="D328" s="241" t="s">
        <v>294</v>
      </c>
      <c r="E328" s="254" t="s">
        <v>1</v>
      </c>
      <c r="F328" s="255" t="s">
        <v>1126</v>
      </c>
      <c r="G328" s="253"/>
      <c r="H328" s="256">
        <v>2.5800000000000001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294</v>
      </c>
      <c r="AU328" s="262" t="s">
        <v>86</v>
      </c>
      <c r="AV328" s="13" t="s">
        <v>86</v>
      </c>
      <c r="AW328" s="13" t="s">
        <v>32</v>
      </c>
      <c r="AX328" s="13" t="s">
        <v>84</v>
      </c>
      <c r="AY328" s="262" t="s">
        <v>171</v>
      </c>
    </row>
    <row r="329" s="2" customFormat="1" ht="16.5" customHeight="1">
      <c r="A329" s="39"/>
      <c r="B329" s="40"/>
      <c r="C329" s="228" t="s">
        <v>465</v>
      </c>
      <c r="D329" s="228" t="s">
        <v>174</v>
      </c>
      <c r="E329" s="229" t="s">
        <v>1127</v>
      </c>
      <c r="F329" s="230" t="s">
        <v>1128</v>
      </c>
      <c r="G329" s="231" t="s">
        <v>206</v>
      </c>
      <c r="H329" s="232">
        <v>2.2749999999999999</v>
      </c>
      <c r="I329" s="233"/>
      <c r="J329" s="234">
        <f>ROUND(I329*H329,2)</f>
        <v>0</v>
      </c>
      <c r="K329" s="230" t="s">
        <v>178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0.00247</v>
      </c>
      <c r="R329" s="237">
        <f>Q329*H329</f>
        <v>0.0056192500000000001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192</v>
      </c>
      <c r="AT329" s="239" t="s">
        <v>174</v>
      </c>
      <c r="AU329" s="239" t="s">
        <v>86</v>
      </c>
      <c r="AY329" s="18" t="s">
        <v>171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192</v>
      </c>
      <c r="BM329" s="239" t="s">
        <v>1129</v>
      </c>
    </row>
    <row r="330" s="15" customFormat="1">
      <c r="A330" s="15"/>
      <c r="B330" s="274"/>
      <c r="C330" s="275"/>
      <c r="D330" s="241" t="s">
        <v>294</v>
      </c>
      <c r="E330" s="276" t="s">
        <v>1</v>
      </c>
      <c r="F330" s="277" t="s">
        <v>1083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294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171</v>
      </c>
    </row>
    <row r="331" s="13" customFormat="1">
      <c r="A331" s="13"/>
      <c r="B331" s="252"/>
      <c r="C331" s="253"/>
      <c r="D331" s="241" t="s">
        <v>294</v>
      </c>
      <c r="E331" s="254" t="s">
        <v>1</v>
      </c>
      <c r="F331" s="255" t="s">
        <v>1130</v>
      </c>
      <c r="G331" s="253"/>
      <c r="H331" s="256">
        <v>2.2749999999999999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294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171</v>
      </c>
    </row>
    <row r="332" s="2" customFormat="1" ht="16.5" customHeight="1">
      <c r="A332" s="39"/>
      <c r="B332" s="40"/>
      <c r="C332" s="228" t="s">
        <v>471</v>
      </c>
      <c r="D332" s="228" t="s">
        <v>174</v>
      </c>
      <c r="E332" s="229" t="s">
        <v>1131</v>
      </c>
      <c r="F332" s="230" t="s">
        <v>1132</v>
      </c>
      <c r="G332" s="231" t="s">
        <v>206</v>
      </c>
      <c r="H332" s="232">
        <v>2.2749999999999999</v>
      </c>
      <c r="I332" s="233"/>
      <c r="J332" s="234">
        <f>ROUND(I332*H332,2)</f>
        <v>0</v>
      </c>
      <c r="K332" s="230" t="s">
        <v>178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192</v>
      </c>
      <c r="AT332" s="239" t="s">
        <v>174</v>
      </c>
      <c r="AU332" s="239" t="s">
        <v>86</v>
      </c>
      <c r="AY332" s="18" t="s">
        <v>171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192</v>
      </c>
      <c r="BM332" s="239" t="s">
        <v>1133</v>
      </c>
    </row>
    <row r="333" s="2" customFormat="1" ht="21.75" customHeight="1">
      <c r="A333" s="39"/>
      <c r="B333" s="40"/>
      <c r="C333" s="228" t="s">
        <v>7</v>
      </c>
      <c r="D333" s="228" t="s">
        <v>174</v>
      </c>
      <c r="E333" s="229" t="s">
        <v>1134</v>
      </c>
      <c r="F333" s="230" t="s">
        <v>1135</v>
      </c>
      <c r="G333" s="231" t="s">
        <v>314</v>
      </c>
      <c r="H333" s="232">
        <v>0.19700000000000001</v>
      </c>
      <c r="I333" s="233"/>
      <c r="J333" s="234">
        <f>ROUND(I333*H333,2)</f>
        <v>0</v>
      </c>
      <c r="K333" s="230" t="s">
        <v>178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1.0606199999999999</v>
      </c>
      <c r="R333" s="237">
        <f>Q333*H333</f>
        <v>0.20894214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192</v>
      </c>
      <c r="AT333" s="239" t="s">
        <v>174</v>
      </c>
      <c r="AU333" s="239" t="s">
        <v>86</v>
      </c>
      <c r="AY333" s="18" t="s">
        <v>171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192</v>
      </c>
      <c r="BM333" s="239" t="s">
        <v>1136</v>
      </c>
    </row>
    <row r="334" s="13" customFormat="1">
      <c r="A334" s="13"/>
      <c r="B334" s="252"/>
      <c r="C334" s="253"/>
      <c r="D334" s="241" t="s">
        <v>294</v>
      </c>
      <c r="E334" s="254" t="s">
        <v>1</v>
      </c>
      <c r="F334" s="255" t="s">
        <v>1137</v>
      </c>
      <c r="G334" s="253"/>
      <c r="H334" s="256">
        <v>0.19700000000000001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294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171</v>
      </c>
    </row>
    <row r="335" s="2" customFormat="1" ht="16.5" customHeight="1">
      <c r="A335" s="39"/>
      <c r="B335" s="40"/>
      <c r="C335" s="228" t="s">
        <v>487</v>
      </c>
      <c r="D335" s="228" t="s">
        <v>174</v>
      </c>
      <c r="E335" s="229" t="s">
        <v>1138</v>
      </c>
      <c r="F335" s="230" t="s">
        <v>1139</v>
      </c>
      <c r="G335" s="231" t="s">
        <v>314</v>
      </c>
      <c r="H335" s="232">
        <v>1.8420000000000001</v>
      </c>
      <c r="I335" s="233"/>
      <c r="J335" s="234">
        <f>ROUND(I335*H335,2)</f>
        <v>0</v>
      </c>
      <c r="K335" s="230" t="s">
        <v>178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1.06277</v>
      </c>
      <c r="R335" s="237">
        <f>Q335*H335</f>
        <v>1.9576223400000001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192</v>
      </c>
      <c r="AT335" s="239" t="s">
        <v>174</v>
      </c>
      <c r="AU335" s="239" t="s">
        <v>86</v>
      </c>
      <c r="AY335" s="18" t="s">
        <v>171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192</v>
      </c>
      <c r="BM335" s="239" t="s">
        <v>1140</v>
      </c>
    </row>
    <row r="336" s="15" customFormat="1">
      <c r="A336" s="15"/>
      <c r="B336" s="274"/>
      <c r="C336" s="275"/>
      <c r="D336" s="241" t="s">
        <v>294</v>
      </c>
      <c r="E336" s="276" t="s">
        <v>1</v>
      </c>
      <c r="F336" s="277" t="s">
        <v>1141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294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171</v>
      </c>
    </row>
    <row r="337" s="13" customFormat="1">
      <c r="A337" s="13"/>
      <c r="B337" s="252"/>
      <c r="C337" s="253"/>
      <c r="D337" s="241" t="s">
        <v>294</v>
      </c>
      <c r="E337" s="254" t="s">
        <v>1</v>
      </c>
      <c r="F337" s="255" t="s">
        <v>1142</v>
      </c>
      <c r="G337" s="253"/>
      <c r="H337" s="256">
        <v>0.043999999999999997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294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171</v>
      </c>
    </row>
    <row r="338" s="13" customFormat="1">
      <c r="A338" s="13"/>
      <c r="B338" s="252"/>
      <c r="C338" s="253"/>
      <c r="D338" s="241" t="s">
        <v>294</v>
      </c>
      <c r="E338" s="254" t="s">
        <v>1</v>
      </c>
      <c r="F338" s="255" t="s">
        <v>1143</v>
      </c>
      <c r="G338" s="253"/>
      <c r="H338" s="256">
        <v>0.014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294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171</v>
      </c>
    </row>
    <row r="339" s="13" customFormat="1">
      <c r="A339" s="13"/>
      <c r="B339" s="252"/>
      <c r="C339" s="253"/>
      <c r="D339" s="241" t="s">
        <v>294</v>
      </c>
      <c r="E339" s="254" t="s">
        <v>1</v>
      </c>
      <c r="F339" s="255" t="s">
        <v>1144</v>
      </c>
      <c r="G339" s="253"/>
      <c r="H339" s="256">
        <v>0.012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294</v>
      </c>
      <c r="AU339" s="262" t="s">
        <v>86</v>
      </c>
      <c r="AV339" s="13" t="s">
        <v>86</v>
      </c>
      <c r="AW339" s="13" t="s">
        <v>32</v>
      </c>
      <c r="AX339" s="13" t="s">
        <v>77</v>
      </c>
      <c r="AY339" s="262" t="s">
        <v>171</v>
      </c>
    </row>
    <row r="340" s="13" customFormat="1">
      <c r="A340" s="13"/>
      <c r="B340" s="252"/>
      <c r="C340" s="253"/>
      <c r="D340" s="241" t="s">
        <v>294</v>
      </c>
      <c r="E340" s="254" t="s">
        <v>1</v>
      </c>
      <c r="F340" s="255" t="s">
        <v>1145</v>
      </c>
      <c r="G340" s="253"/>
      <c r="H340" s="256">
        <v>0.010999999999999999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294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171</v>
      </c>
    </row>
    <row r="341" s="13" customFormat="1">
      <c r="A341" s="13"/>
      <c r="B341" s="252"/>
      <c r="C341" s="253"/>
      <c r="D341" s="241" t="s">
        <v>294</v>
      </c>
      <c r="E341" s="254" t="s">
        <v>1</v>
      </c>
      <c r="F341" s="255" t="s">
        <v>1146</v>
      </c>
      <c r="G341" s="253"/>
      <c r="H341" s="256">
        <v>0.0060000000000000001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294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171</v>
      </c>
    </row>
    <row r="342" s="13" customFormat="1">
      <c r="A342" s="13"/>
      <c r="B342" s="252"/>
      <c r="C342" s="253"/>
      <c r="D342" s="241" t="s">
        <v>294</v>
      </c>
      <c r="E342" s="254" t="s">
        <v>1</v>
      </c>
      <c r="F342" s="255" t="s">
        <v>1147</v>
      </c>
      <c r="G342" s="253"/>
      <c r="H342" s="256">
        <v>0.010999999999999999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294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171</v>
      </c>
    </row>
    <row r="343" s="13" customFormat="1">
      <c r="A343" s="13"/>
      <c r="B343" s="252"/>
      <c r="C343" s="253"/>
      <c r="D343" s="241" t="s">
        <v>294</v>
      </c>
      <c r="E343" s="254" t="s">
        <v>1</v>
      </c>
      <c r="F343" s="255" t="s">
        <v>1148</v>
      </c>
      <c r="G343" s="253"/>
      <c r="H343" s="256">
        <v>0.021999999999999999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2" t="s">
        <v>294</v>
      </c>
      <c r="AU343" s="262" t="s">
        <v>86</v>
      </c>
      <c r="AV343" s="13" t="s">
        <v>86</v>
      </c>
      <c r="AW343" s="13" t="s">
        <v>32</v>
      </c>
      <c r="AX343" s="13" t="s">
        <v>77</v>
      </c>
      <c r="AY343" s="262" t="s">
        <v>171</v>
      </c>
    </row>
    <row r="344" s="13" customFormat="1">
      <c r="A344" s="13"/>
      <c r="B344" s="252"/>
      <c r="C344" s="253"/>
      <c r="D344" s="241" t="s">
        <v>294</v>
      </c>
      <c r="E344" s="254" t="s">
        <v>1</v>
      </c>
      <c r="F344" s="255" t="s">
        <v>1149</v>
      </c>
      <c r="G344" s="253"/>
      <c r="H344" s="256">
        <v>0.01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294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171</v>
      </c>
    </row>
    <row r="345" s="13" customFormat="1">
      <c r="A345" s="13"/>
      <c r="B345" s="252"/>
      <c r="C345" s="253"/>
      <c r="D345" s="241" t="s">
        <v>294</v>
      </c>
      <c r="E345" s="254" t="s">
        <v>1</v>
      </c>
      <c r="F345" s="255" t="s">
        <v>1150</v>
      </c>
      <c r="G345" s="253"/>
      <c r="H345" s="256">
        <v>0.017999999999999999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294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171</v>
      </c>
    </row>
    <row r="346" s="13" customFormat="1">
      <c r="A346" s="13"/>
      <c r="B346" s="252"/>
      <c r="C346" s="253"/>
      <c r="D346" s="241" t="s">
        <v>294</v>
      </c>
      <c r="E346" s="254" t="s">
        <v>1</v>
      </c>
      <c r="F346" s="255" t="s">
        <v>1151</v>
      </c>
      <c r="G346" s="253"/>
      <c r="H346" s="256">
        <v>0.0089999999999999993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294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171</v>
      </c>
    </row>
    <row r="347" s="13" customFormat="1">
      <c r="A347" s="13"/>
      <c r="B347" s="252"/>
      <c r="C347" s="253"/>
      <c r="D347" s="241" t="s">
        <v>294</v>
      </c>
      <c r="E347" s="254" t="s">
        <v>1</v>
      </c>
      <c r="F347" s="255" t="s">
        <v>1152</v>
      </c>
      <c r="G347" s="253"/>
      <c r="H347" s="256">
        <v>0.0030000000000000001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294</v>
      </c>
      <c r="AU347" s="262" t="s">
        <v>86</v>
      </c>
      <c r="AV347" s="13" t="s">
        <v>86</v>
      </c>
      <c r="AW347" s="13" t="s">
        <v>32</v>
      </c>
      <c r="AX347" s="13" t="s">
        <v>77</v>
      </c>
      <c r="AY347" s="262" t="s">
        <v>171</v>
      </c>
    </row>
    <row r="348" s="13" customFormat="1">
      <c r="A348" s="13"/>
      <c r="B348" s="252"/>
      <c r="C348" s="253"/>
      <c r="D348" s="241" t="s">
        <v>294</v>
      </c>
      <c r="E348" s="254" t="s">
        <v>1</v>
      </c>
      <c r="F348" s="255" t="s">
        <v>1153</v>
      </c>
      <c r="G348" s="253"/>
      <c r="H348" s="256">
        <v>0.021999999999999999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294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171</v>
      </c>
    </row>
    <row r="349" s="13" customFormat="1">
      <c r="A349" s="13"/>
      <c r="B349" s="252"/>
      <c r="C349" s="253"/>
      <c r="D349" s="241" t="s">
        <v>294</v>
      </c>
      <c r="E349" s="254" t="s">
        <v>1</v>
      </c>
      <c r="F349" s="255" t="s">
        <v>1154</v>
      </c>
      <c r="G349" s="253"/>
      <c r="H349" s="256">
        <v>0.0089999999999999993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294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171</v>
      </c>
    </row>
    <row r="350" s="13" customFormat="1">
      <c r="A350" s="13"/>
      <c r="B350" s="252"/>
      <c r="C350" s="253"/>
      <c r="D350" s="241" t="s">
        <v>294</v>
      </c>
      <c r="E350" s="254" t="s">
        <v>1</v>
      </c>
      <c r="F350" s="255" t="s">
        <v>1155</v>
      </c>
      <c r="G350" s="253"/>
      <c r="H350" s="256">
        <v>0.0089999999999999993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2" t="s">
        <v>294</v>
      </c>
      <c r="AU350" s="262" t="s">
        <v>86</v>
      </c>
      <c r="AV350" s="13" t="s">
        <v>86</v>
      </c>
      <c r="AW350" s="13" t="s">
        <v>32</v>
      </c>
      <c r="AX350" s="13" t="s">
        <v>77</v>
      </c>
      <c r="AY350" s="262" t="s">
        <v>171</v>
      </c>
    </row>
    <row r="351" s="13" customFormat="1">
      <c r="A351" s="13"/>
      <c r="B351" s="252"/>
      <c r="C351" s="253"/>
      <c r="D351" s="241" t="s">
        <v>294</v>
      </c>
      <c r="E351" s="254" t="s">
        <v>1</v>
      </c>
      <c r="F351" s="255" t="s">
        <v>1156</v>
      </c>
      <c r="G351" s="253"/>
      <c r="H351" s="256">
        <v>0.0080000000000000002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294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171</v>
      </c>
    </row>
    <row r="352" s="13" customFormat="1">
      <c r="A352" s="13"/>
      <c r="B352" s="252"/>
      <c r="C352" s="253"/>
      <c r="D352" s="241" t="s">
        <v>294</v>
      </c>
      <c r="E352" s="254" t="s">
        <v>1</v>
      </c>
      <c r="F352" s="255" t="s">
        <v>1157</v>
      </c>
      <c r="G352" s="253"/>
      <c r="H352" s="256">
        <v>0.017000000000000001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294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171</v>
      </c>
    </row>
    <row r="353" s="13" customFormat="1">
      <c r="A353" s="13"/>
      <c r="B353" s="252"/>
      <c r="C353" s="253"/>
      <c r="D353" s="241" t="s">
        <v>294</v>
      </c>
      <c r="E353" s="254" t="s">
        <v>1</v>
      </c>
      <c r="F353" s="255" t="s">
        <v>1158</v>
      </c>
      <c r="G353" s="253"/>
      <c r="H353" s="256">
        <v>0.0070000000000000001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2" t="s">
        <v>294</v>
      </c>
      <c r="AU353" s="262" t="s">
        <v>86</v>
      </c>
      <c r="AV353" s="13" t="s">
        <v>86</v>
      </c>
      <c r="AW353" s="13" t="s">
        <v>32</v>
      </c>
      <c r="AX353" s="13" t="s">
        <v>77</v>
      </c>
      <c r="AY353" s="262" t="s">
        <v>171</v>
      </c>
    </row>
    <row r="354" s="13" customFormat="1">
      <c r="A354" s="13"/>
      <c r="B354" s="252"/>
      <c r="C354" s="253"/>
      <c r="D354" s="241" t="s">
        <v>294</v>
      </c>
      <c r="E354" s="254" t="s">
        <v>1</v>
      </c>
      <c r="F354" s="255" t="s">
        <v>1159</v>
      </c>
      <c r="G354" s="253"/>
      <c r="H354" s="256">
        <v>0.0040000000000000001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2" t="s">
        <v>294</v>
      </c>
      <c r="AU354" s="262" t="s">
        <v>86</v>
      </c>
      <c r="AV354" s="13" t="s">
        <v>86</v>
      </c>
      <c r="AW354" s="13" t="s">
        <v>32</v>
      </c>
      <c r="AX354" s="13" t="s">
        <v>77</v>
      </c>
      <c r="AY354" s="262" t="s">
        <v>171</v>
      </c>
    </row>
    <row r="355" s="13" customFormat="1">
      <c r="A355" s="13"/>
      <c r="B355" s="252"/>
      <c r="C355" s="253"/>
      <c r="D355" s="241" t="s">
        <v>294</v>
      </c>
      <c r="E355" s="254" t="s">
        <v>1</v>
      </c>
      <c r="F355" s="255" t="s">
        <v>1160</v>
      </c>
      <c r="G355" s="253"/>
      <c r="H355" s="256">
        <v>0.0070000000000000001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294</v>
      </c>
      <c r="AU355" s="262" t="s">
        <v>86</v>
      </c>
      <c r="AV355" s="13" t="s">
        <v>86</v>
      </c>
      <c r="AW355" s="13" t="s">
        <v>32</v>
      </c>
      <c r="AX355" s="13" t="s">
        <v>77</v>
      </c>
      <c r="AY355" s="262" t="s">
        <v>171</v>
      </c>
    </row>
    <row r="356" s="13" customFormat="1">
      <c r="A356" s="13"/>
      <c r="B356" s="252"/>
      <c r="C356" s="253"/>
      <c r="D356" s="241" t="s">
        <v>294</v>
      </c>
      <c r="E356" s="254" t="s">
        <v>1</v>
      </c>
      <c r="F356" s="255" t="s">
        <v>1161</v>
      </c>
      <c r="G356" s="253"/>
      <c r="H356" s="256">
        <v>0.017000000000000001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294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171</v>
      </c>
    </row>
    <row r="357" s="13" customFormat="1">
      <c r="A357" s="13"/>
      <c r="B357" s="252"/>
      <c r="C357" s="253"/>
      <c r="D357" s="241" t="s">
        <v>294</v>
      </c>
      <c r="E357" s="254" t="s">
        <v>1</v>
      </c>
      <c r="F357" s="255" t="s">
        <v>1162</v>
      </c>
      <c r="G357" s="253"/>
      <c r="H357" s="256">
        <v>0.019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294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171</v>
      </c>
    </row>
    <row r="358" s="13" customFormat="1">
      <c r="A358" s="13"/>
      <c r="B358" s="252"/>
      <c r="C358" s="253"/>
      <c r="D358" s="241" t="s">
        <v>294</v>
      </c>
      <c r="E358" s="254" t="s">
        <v>1</v>
      </c>
      <c r="F358" s="255" t="s">
        <v>1163</v>
      </c>
      <c r="G358" s="253"/>
      <c r="H358" s="256">
        <v>0.0050000000000000001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294</v>
      </c>
      <c r="AU358" s="262" t="s">
        <v>86</v>
      </c>
      <c r="AV358" s="13" t="s">
        <v>86</v>
      </c>
      <c r="AW358" s="13" t="s">
        <v>32</v>
      </c>
      <c r="AX358" s="13" t="s">
        <v>77</v>
      </c>
      <c r="AY358" s="262" t="s">
        <v>171</v>
      </c>
    </row>
    <row r="359" s="16" customFormat="1">
      <c r="A359" s="16"/>
      <c r="B359" s="287"/>
      <c r="C359" s="288"/>
      <c r="D359" s="241" t="s">
        <v>294</v>
      </c>
      <c r="E359" s="289" t="s">
        <v>1</v>
      </c>
      <c r="F359" s="290" t="s">
        <v>1112</v>
      </c>
      <c r="G359" s="288"/>
      <c r="H359" s="291">
        <v>0.28399999999999997</v>
      </c>
      <c r="I359" s="292"/>
      <c r="J359" s="288"/>
      <c r="K359" s="288"/>
      <c r="L359" s="293"/>
      <c r="M359" s="294"/>
      <c r="N359" s="295"/>
      <c r="O359" s="295"/>
      <c r="P359" s="295"/>
      <c r="Q359" s="295"/>
      <c r="R359" s="295"/>
      <c r="S359" s="295"/>
      <c r="T359" s="29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7" t="s">
        <v>294</v>
      </c>
      <c r="AU359" s="297" t="s">
        <v>86</v>
      </c>
      <c r="AV359" s="16" t="s">
        <v>106</v>
      </c>
      <c r="AW359" s="16" t="s">
        <v>32</v>
      </c>
      <c r="AX359" s="16" t="s">
        <v>77</v>
      </c>
      <c r="AY359" s="297" t="s">
        <v>171</v>
      </c>
    </row>
    <row r="360" s="13" customFormat="1">
      <c r="A360" s="13"/>
      <c r="B360" s="252"/>
      <c r="C360" s="253"/>
      <c r="D360" s="241" t="s">
        <v>294</v>
      </c>
      <c r="E360" s="254" t="s">
        <v>1</v>
      </c>
      <c r="F360" s="255" t="s">
        <v>1164</v>
      </c>
      <c r="G360" s="253"/>
      <c r="H360" s="256">
        <v>0.042999999999999997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2" t="s">
        <v>294</v>
      </c>
      <c r="AU360" s="262" t="s">
        <v>86</v>
      </c>
      <c r="AV360" s="13" t="s">
        <v>86</v>
      </c>
      <c r="AW360" s="13" t="s">
        <v>32</v>
      </c>
      <c r="AX360" s="13" t="s">
        <v>77</v>
      </c>
      <c r="AY360" s="262" t="s">
        <v>171</v>
      </c>
    </row>
    <row r="361" s="16" customFormat="1">
      <c r="A361" s="16"/>
      <c r="B361" s="287"/>
      <c r="C361" s="288"/>
      <c r="D361" s="241" t="s">
        <v>294</v>
      </c>
      <c r="E361" s="289" t="s">
        <v>1</v>
      </c>
      <c r="F361" s="290" t="s">
        <v>1112</v>
      </c>
      <c r="G361" s="288"/>
      <c r="H361" s="291">
        <v>0.042999999999999997</v>
      </c>
      <c r="I361" s="292"/>
      <c r="J361" s="288"/>
      <c r="K361" s="288"/>
      <c r="L361" s="293"/>
      <c r="M361" s="294"/>
      <c r="N361" s="295"/>
      <c r="O361" s="295"/>
      <c r="P361" s="295"/>
      <c r="Q361" s="295"/>
      <c r="R361" s="295"/>
      <c r="S361" s="295"/>
      <c r="T361" s="29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7" t="s">
        <v>294</v>
      </c>
      <c r="AU361" s="297" t="s">
        <v>86</v>
      </c>
      <c r="AV361" s="16" t="s">
        <v>106</v>
      </c>
      <c r="AW361" s="16" t="s">
        <v>32</v>
      </c>
      <c r="AX361" s="16" t="s">
        <v>77</v>
      </c>
      <c r="AY361" s="297" t="s">
        <v>171</v>
      </c>
    </row>
    <row r="362" s="15" customFormat="1">
      <c r="A362" s="15"/>
      <c r="B362" s="274"/>
      <c r="C362" s="275"/>
      <c r="D362" s="241" t="s">
        <v>294</v>
      </c>
      <c r="E362" s="276" t="s">
        <v>1</v>
      </c>
      <c r="F362" s="277" t="s">
        <v>1043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294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171</v>
      </c>
    </row>
    <row r="363" s="15" customFormat="1">
      <c r="A363" s="15"/>
      <c r="B363" s="274"/>
      <c r="C363" s="275"/>
      <c r="D363" s="241" t="s">
        <v>294</v>
      </c>
      <c r="E363" s="276" t="s">
        <v>1</v>
      </c>
      <c r="F363" s="277" t="s">
        <v>414</v>
      </c>
      <c r="G363" s="275"/>
      <c r="H363" s="276" t="s">
        <v>1</v>
      </c>
      <c r="I363" s="278"/>
      <c r="J363" s="275"/>
      <c r="K363" s="275"/>
      <c r="L363" s="279"/>
      <c r="M363" s="280"/>
      <c r="N363" s="281"/>
      <c r="O363" s="281"/>
      <c r="P363" s="281"/>
      <c r="Q363" s="281"/>
      <c r="R363" s="281"/>
      <c r="S363" s="281"/>
      <c r="T363" s="28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3" t="s">
        <v>294</v>
      </c>
      <c r="AU363" s="283" t="s">
        <v>86</v>
      </c>
      <c r="AV363" s="15" t="s">
        <v>84</v>
      </c>
      <c r="AW363" s="15" t="s">
        <v>32</v>
      </c>
      <c r="AX363" s="15" t="s">
        <v>77</v>
      </c>
      <c r="AY363" s="283" t="s">
        <v>171</v>
      </c>
    </row>
    <row r="364" s="13" customFormat="1">
      <c r="A364" s="13"/>
      <c r="B364" s="252"/>
      <c r="C364" s="253"/>
      <c r="D364" s="241" t="s">
        <v>294</v>
      </c>
      <c r="E364" s="254" t="s">
        <v>1</v>
      </c>
      <c r="F364" s="255" t="s">
        <v>1165</v>
      </c>
      <c r="G364" s="253"/>
      <c r="H364" s="256">
        <v>0.221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294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171</v>
      </c>
    </row>
    <row r="365" s="13" customFormat="1">
      <c r="A365" s="13"/>
      <c r="B365" s="252"/>
      <c r="C365" s="253"/>
      <c r="D365" s="241" t="s">
        <v>294</v>
      </c>
      <c r="E365" s="254" t="s">
        <v>1</v>
      </c>
      <c r="F365" s="255" t="s">
        <v>1166</v>
      </c>
      <c r="G365" s="253"/>
      <c r="H365" s="256">
        <v>0.20200000000000001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294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171</v>
      </c>
    </row>
    <row r="366" s="13" customFormat="1">
      <c r="A366" s="13"/>
      <c r="B366" s="252"/>
      <c r="C366" s="253"/>
      <c r="D366" s="241" t="s">
        <v>294</v>
      </c>
      <c r="E366" s="254" t="s">
        <v>1</v>
      </c>
      <c r="F366" s="255" t="s">
        <v>1167</v>
      </c>
      <c r="G366" s="253"/>
      <c r="H366" s="256">
        <v>0.11500000000000001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294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171</v>
      </c>
    </row>
    <row r="367" s="13" customFormat="1">
      <c r="A367" s="13"/>
      <c r="B367" s="252"/>
      <c r="C367" s="253"/>
      <c r="D367" s="241" t="s">
        <v>294</v>
      </c>
      <c r="E367" s="254" t="s">
        <v>1</v>
      </c>
      <c r="F367" s="255" t="s">
        <v>1168</v>
      </c>
      <c r="G367" s="253"/>
      <c r="H367" s="256">
        <v>0.111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294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171</v>
      </c>
    </row>
    <row r="368" s="15" customFormat="1">
      <c r="A368" s="15"/>
      <c r="B368" s="274"/>
      <c r="C368" s="275"/>
      <c r="D368" s="241" t="s">
        <v>294</v>
      </c>
      <c r="E368" s="276" t="s">
        <v>1</v>
      </c>
      <c r="F368" s="277" t="s">
        <v>1048</v>
      </c>
      <c r="G368" s="275"/>
      <c r="H368" s="276" t="s">
        <v>1</v>
      </c>
      <c r="I368" s="278"/>
      <c r="J368" s="275"/>
      <c r="K368" s="275"/>
      <c r="L368" s="279"/>
      <c r="M368" s="280"/>
      <c r="N368" s="281"/>
      <c r="O368" s="281"/>
      <c r="P368" s="281"/>
      <c r="Q368" s="281"/>
      <c r="R368" s="281"/>
      <c r="S368" s="281"/>
      <c r="T368" s="28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3" t="s">
        <v>294</v>
      </c>
      <c r="AU368" s="283" t="s">
        <v>86</v>
      </c>
      <c r="AV368" s="15" t="s">
        <v>84</v>
      </c>
      <c r="AW368" s="15" t="s">
        <v>32</v>
      </c>
      <c r="AX368" s="15" t="s">
        <v>77</v>
      </c>
      <c r="AY368" s="283" t="s">
        <v>171</v>
      </c>
    </row>
    <row r="369" s="13" customFormat="1">
      <c r="A369" s="13"/>
      <c r="B369" s="252"/>
      <c r="C369" s="253"/>
      <c r="D369" s="241" t="s">
        <v>294</v>
      </c>
      <c r="E369" s="254" t="s">
        <v>1</v>
      </c>
      <c r="F369" s="255" t="s">
        <v>1169</v>
      </c>
      <c r="G369" s="253"/>
      <c r="H369" s="256">
        <v>0.66800000000000004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2" t="s">
        <v>294</v>
      </c>
      <c r="AU369" s="262" t="s">
        <v>86</v>
      </c>
      <c r="AV369" s="13" t="s">
        <v>86</v>
      </c>
      <c r="AW369" s="13" t="s">
        <v>32</v>
      </c>
      <c r="AX369" s="13" t="s">
        <v>77</v>
      </c>
      <c r="AY369" s="262" t="s">
        <v>171</v>
      </c>
    </row>
    <row r="370" s="16" customFormat="1">
      <c r="A370" s="16"/>
      <c r="B370" s="287"/>
      <c r="C370" s="288"/>
      <c r="D370" s="241" t="s">
        <v>294</v>
      </c>
      <c r="E370" s="289" t="s">
        <v>1</v>
      </c>
      <c r="F370" s="290" t="s">
        <v>1112</v>
      </c>
      <c r="G370" s="288"/>
      <c r="H370" s="291">
        <v>1.317</v>
      </c>
      <c r="I370" s="292"/>
      <c r="J370" s="288"/>
      <c r="K370" s="288"/>
      <c r="L370" s="293"/>
      <c r="M370" s="294"/>
      <c r="N370" s="295"/>
      <c r="O370" s="295"/>
      <c r="P370" s="295"/>
      <c r="Q370" s="295"/>
      <c r="R370" s="295"/>
      <c r="S370" s="295"/>
      <c r="T370" s="29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97" t="s">
        <v>294</v>
      </c>
      <c r="AU370" s="297" t="s">
        <v>86</v>
      </c>
      <c r="AV370" s="16" t="s">
        <v>106</v>
      </c>
      <c r="AW370" s="16" t="s">
        <v>32</v>
      </c>
      <c r="AX370" s="16" t="s">
        <v>77</v>
      </c>
      <c r="AY370" s="297" t="s">
        <v>171</v>
      </c>
    </row>
    <row r="371" s="13" customFormat="1">
      <c r="A371" s="13"/>
      <c r="B371" s="252"/>
      <c r="C371" s="253"/>
      <c r="D371" s="241" t="s">
        <v>294</v>
      </c>
      <c r="E371" s="254" t="s">
        <v>1</v>
      </c>
      <c r="F371" s="255" t="s">
        <v>1170</v>
      </c>
      <c r="G371" s="253"/>
      <c r="H371" s="256">
        <v>0.19800000000000001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294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171</v>
      </c>
    </row>
    <row r="372" s="14" customFormat="1">
      <c r="A372" s="14"/>
      <c r="B372" s="263"/>
      <c r="C372" s="264"/>
      <c r="D372" s="241" t="s">
        <v>294</v>
      </c>
      <c r="E372" s="265" t="s">
        <v>1</v>
      </c>
      <c r="F372" s="266" t="s">
        <v>298</v>
      </c>
      <c r="G372" s="264"/>
      <c r="H372" s="267">
        <v>1.8420000000000001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294</v>
      </c>
      <c r="AU372" s="273" t="s">
        <v>86</v>
      </c>
      <c r="AV372" s="14" t="s">
        <v>192</v>
      </c>
      <c r="AW372" s="14" t="s">
        <v>32</v>
      </c>
      <c r="AX372" s="14" t="s">
        <v>84</v>
      </c>
      <c r="AY372" s="273" t="s">
        <v>171</v>
      </c>
    </row>
    <row r="373" s="2" customFormat="1" ht="16.5" customHeight="1">
      <c r="A373" s="39"/>
      <c r="B373" s="40"/>
      <c r="C373" s="228" t="s">
        <v>492</v>
      </c>
      <c r="D373" s="228" t="s">
        <v>174</v>
      </c>
      <c r="E373" s="229" t="s">
        <v>1171</v>
      </c>
      <c r="F373" s="230" t="s">
        <v>1172</v>
      </c>
      <c r="G373" s="231" t="s">
        <v>292</v>
      </c>
      <c r="H373" s="232">
        <v>1.22</v>
      </c>
      <c r="I373" s="233"/>
      <c r="J373" s="234">
        <f>ROUND(I373*H373,2)</f>
        <v>0</v>
      </c>
      <c r="K373" s="230" t="s">
        <v>178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2.3010199999999998</v>
      </c>
      <c r="R373" s="237">
        <f>Q373*H373</f>
        <v>2.8072443999999996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192</v>
      </c>
      <c r="AT373" s="239" t="s">
        <v>174</v>
      </c>
      <c r="AU373" s="239" t="s">
        <v>86</v>
      </c>
      <c r="AY373" s="18" t="s">
        <v>171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192</v>
      </c>
      <c r="BM373" s="239" t="s">
        <v>1173</v>
      </c>
    </row>
    <row r="374" s="15" customFormat="1">
      <c r="A374" s="15"/>
      <c r="B374" s="274"/>
      <c r="C374" s="275"/>
      <c r="D374" s="241" t="s">
        <v>294</v>
      </c>
      <c r="E374" s="276" t="s">
        <v>1</v>
      </c>
      <c r="F374" s="277" t="s">
        <v>998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294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171</v>
      </c>
    </row>
    <row r="375" s="13" customFormat="1">
      <c r="A375" s="13"/>
      <c r="B375" s="252"/>
      <c r="C375" s="253"/>
      <c r="D375" s="241" t="s">
        <v>294</v>
      </c>
      <c r="E375" s="254" t="s">
        <v>1</v>
      </c>
      <c r="F375" s="255" t="s">
        <v>999</v>
      </c>
      <c r="G375" s="253"/>
      <c r="H375" s="256">
        <v>0.59999999999999998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294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171</v>
      </c>
    </row>
    <row r="376" s="13" customFormat="1">
      <c r="A376" s="13"/>
      <c r="B376" s="252"/>
      <c r="C376" s="253"/>
      <c r="D376" s="241" t="s">
        <v>294</v>
      </c>
      <c r="E376" s="254" t="s">
        <v>1</v>
      </c>
      <c r="F376" s="255" t="s">
        <v>1000</v>
      </c>
      <c r="G376" s="253"/>
      <c r="H376" s="256">
        <v>0.46000000000000002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2" t="s">
        <v>294</v>
      </c>
      <c r="AU376" s="262" t="s">
        <v>86</v>
      </c>
      <c r="AV376" s="13" t="s">
        <v>86</v>
      </c>
      <c r="AW376" s="13" t="s">
        <v>32</v>
      </c>
      <c r="AX376" s="13" t="s">
        <v>77</v>
      </c>
      <c r="AY376" s="262" t="s">
        <v>171</v>
      </c>
    </row>
    <row r="377" s="13" customFormat="1">
      <c r="A377" s="13"/>
      <c r="B377" s="252"/>
      <c r="C377" s="253"/>
      <c r="D377" s="241" t="s">
        <v>294</v>
      </c>
      <c r="E377" s="254" t="s">
        <v>1</v>
      </c>
      <c r="F377" s="255" t="s">
        <v>1001</v>
      </c>
      <c r="G377" s="253"/>
      <c r="H377" s="256">
        <v>0.16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294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171</v>
      </c>
    </row>
    <row r="378" s="14" customFormat="1">
      <c r="A378" s="14"/>
      <c r="B378" s="263"/>
      <c r="C378" s="264"/>
      <c r="D378" s="241" t="s">
        <v>294</v>
      </c>
      <c r="E378" s="265" t="s">
        <v>1</v>
      </c>
      <c r="F378" s="266" t="s">
        <v>298</v>
      </c>
      <c r="G378" s="264"/>
      <c r="H378" s="267">
        <v>1.22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294</v>
      </c>
      <c r="AU378" s="273" t="s">
        <v>86</v>
      </c>
      <c r="AV378" s="14" t="s">
        <v>192</v>
      </c>
      <c r="AW378" s="14" t="s">
        <v>32</v>
      </c>
      <c r="AX378" s="14" t="s">
        <v>84</v>
      </c>
      <c r="AY378" s="273" t="s">
        <v>171</v>
      </c>
    </row>
    <row r="379" s="2" customFormat="1" ht="16.5" customHeight="1">
      <c r="A379" s="39"/>
      <c r="B379" s="40"/>
      <c r="C379" s="228" t="s">
        <v>498</v>
      </c>
      <c r="D379" s="228" t="s">
        <v>174</v>
      </c>
      <c r="E379" s="229" t="s">
        <v>1174</v>
      </c>
      <c r="F379" s="230" t="s">
        <v>1175</v>
      </c>
      <c r="G379" s="231" t="s">
        <v>292</v>
      </c>
      <c r="H379" s="232">
        <v>3.6509999999999998</v>
      </c>
      <c r="I379" s="233"/>
      <c r="J379" s="234">
        <f>ROUND(I379*H379,2)</f>
        <v>0</v>
      </c>
      <c r="K379" s="230" t="s">
        <v>178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2.5018699999999998</v>
      </c>
      <c r="R379" s="237">
        <f>Q379*H379</f>
        <v>9.1343273699999994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192</v>
      </c>
      <c r="AT379" s="239" t="s">
        <v>174</v>
      </c>
      <c r="AU379" s="239" t="s">
        <v>86</v>
      </c>
      <c r="AY379" s="18" t="s">
        <v>171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192</v>
      </c>
      <c r="BM379" s="239" t="s">
        <v>1176</v>
      </c>
    </row>
    <row r="380" s="15" customFormat="1">
      <c r="A380" s="15"/>
      <c r="B380" s="274"/>
      <c r="C380" s="275"/>
      <c r="D380" s="241" t="s">
        <v>294</v>
      </c>
      <c r="E380" s="276" t="s">
        <v>1</v>
      </c>
      <c r="F380" s="277" t="s">
        <v>1177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294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171</v>
      </c>
    </row>
    <row r="381" s="13" customFormat="1">
      <c r="A381" s="13"/>
      <c r="B381" s="252"/>
      <c r="C381" s="253"/>
      <c r="D381" s="241" t="s">
        <v>294</v>
      </c>
      <c r="E381" s="254" t="s">
        <v>1</v>
      </c>
      <c r="F381" s="255" t="s">
        <v>993</v>
      </c>
      <c r="G381" s="253"/>
      <c r="H381" s="256">
        <v>1.6499999999999999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294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171</v>
      </c>
    </row>
    <row r="382" s="13" customFormat="1">
      <c r="A382" s="13"/>
      <c r="B382" s="252"/>
      <c r="C382" s="253"/>
      <c r="D382" s="241" t="s">
        <v>294</v>
      </c>
      <c r="E382" s="254" t="s">
        <v>1</v>
      </c>
      <c r="F382" s="255" t="s">
        <v>994</v>
      </c>
      <c r="G382" s="253"/>
      <c r="H382" s="256">
        <v>0.54500000000000004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294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171</v>
      </c>
    </row>
    <row r="383" s="13" customFormat="1">
      <c r="A383" s="13"/>
      <c r="B383" s="252"/>
      <c r="C383" s="253"/>
      <c r="D383" s="241" t="s">
        <v>294</v>
      </c>
      <c r="E383" s="254" t="s">
        <v>1</v>
      </c>
      <c r="F383" s="255" t="s">
        <v>995</v>
      </c>
      <c r="G383" s="253"/>
      <c r="H383" s="256">
        <v>0.23000000000000001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294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171</v>
      </c>
    </row>
    <row r="384" s="13" customFormat="1">
      <c r="A384" s="13"/>
      <c r="B384" s="252"/>
      <c r="C384" s="253"/>
      <c r="D384" s="241" t="s">
        <v>294</v>
      </c>
      <c r="E384" s="254" t="s">
        <v>1</v>
      </c>
      <c r="F384" s="255" t="s">
        <v>996</v>
      </c>
      <c r="G384" s="253"/>
      <c r="H384" s="256">
        <v>0.32600000000000001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294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171</v>
      </c>
    </row>
    <row r="385" s="13" customFormat="1">
      <c r="A385" s="13"/>
      <c r="B385" s="252"/>
      <c r="C385" s="253"/>
      <c r="D385" s="241" t="s">
        <v>294</v>
      </c>
      <c r="E385" s="254" t="s">
        <v>1</v>
      </c>
      <c r="F385" s="255" t="s">
        <v>997</v>
      </c>
      <c r="G385" s="253"/>
      <c r="H385" s="256">
        <v>0.90000000000000002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294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171</v>
      </c>
    </row>
    <row r="386" s="14" customFormat="1">
      <c r="A386" s="14"/>
      <c r="B386" s="263"/>
      <c r="C386" s="264"/>
      <c r="D386" s="241" t="s">
        <v>294</v>
      </c>
      <c r="E386" s="265" t="s">
        <v>1</v>
      </c>
      <c r="F386" s="266" t="s">
        <v>298</v>
      </c>
      <c r="G386" s="264"/>
      <c r="H386" s="267">
        <v>3.6509999999999998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294</v>
      </c>
      <c r="AU386" s="273" t="s">
        <v>86</v>
      </c>
      <c r="AV386" s="14" t="s">
        <v>192</v>
      </c>
      <c r="AW386" s="14" t="s">
        <v>32</v>
      </c>
      <c r="AX386" s="14" t="s">
        <v>84</v>
      </c>
      <c r="AY386" s="273" t="s">
        <v>171</v>
      </c>
    </row>
    <row r="387" s="2" customFormat="1" ht="33" customHeight="1">
      <c r="A387" s="39"/>
      <c r="B387" s="40"/>
      <c r="C387" s="228" t="s">
        <v>505</v>
      </c>
      <c r="D387" s="228" t="s">
        <v>174</v>
      </c>
      <c r="E387" s="229" t="s">
        <v>1178</v>
      </c>
      <c r="F387" s="230" t="s">
        <v>1179</v>
      </c>
      <c r="G387" s="231" t="s">
        <v>206</v>
      </c>
      <c r="H387" s="232">
        <v>53.68</v>
      </c>
      <c r="I387" s="233"/>
      <c r="J387" s="234">
        <f>ROUND(I387*H387,2)</f>
        <v>0</v>
      </c>
      <c r="K387" s="230" t="s">
        <v>178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0.55291000000000001</v>
      </c>
      <c r="R387" s="237">
        <f>Q387*H387</f>
        <v>29.680208799999999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192</v>
      </c>
      <c r="AT387" s="239" t="s">
        <v>174</v>
      </c>
      <c r="AU387" s="239" t="s">
        <v>86</v>
      </c>
      <c r="AY387" s="18" t="s">
        <v>171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192</v>
      </c>
      <c r="BM387" s="239" t="s">
        <v>1180</v>
      </c>
    </row>
    <row r="388" s="2" customFormat="1">
      <c r="A388" s="39"/>
      <c r="B388" s="40"/>
      <c r="C388" s="41"/>
      <c r="D388" s="241" t="s">
        <v>181</v>
      </c>
      <c r="E388" s="41"/>
      <c r="F388" s="242" t="s">
        <v>1181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181</v>
      </c>
      <c r="AU388" s="18" t="s">
        <v>86</v>
      </c>
    </row>
    <row r="389" s="15" customFormat="1">
      <c r="A389" s="15"/>
      <c r="B389" s="274"/>
      <c r="C389" s="275"/>
      <c r="D389" s="241" t="s">
        <v>294</v>
      </c>
      <c r="E389" s="276" t="s">
        <v>1</v>
      </c>
      <c r="F389" s="277" t="s">
        <v>1182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294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171</v>
      </c>
    </row>
    <row r="390" s="15" customFormat="1">
      <c r="A390" s="15"/>
      <c r="B390" s="274"/>
      <c r="C390" s="275"/>
      <c r="D390" s="241" t="s">
        <v>294</v>
      </c>
      <c r="E390" s="276" t="s">
        <v>1</v>
      </c>
      <c r="F390" s="277" t="s">
        <v>1048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294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171</v>
      </c>
    </row>
    <row r="391" s="13" customFormat="1">
      <c r="A391" s="13"/>
      <c r="B391" s="252"/>
      <c r="C391" s="253"/>
      <c r="D391" s="241" t="s">
        <v>294</v>
      </c>
      <c r="E391" s="254" t="s">
        <v>1</v>
      </c>
      <c r="F391" s="255" t="s">
        <v>1183</v>
      </c>
      <c r="G391" s="253"/>
      <c r="H391" s="256">
        <v>53.68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294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171</v>
      </c>
    </row>
    <row r="392" s="2" customFormat="1" ht="24.15" customHeight="1">
      <c r="A392" s="39"/>
      <c r="B392" s="40"/>
      <c r="C392" s="228" t="s">
        <v>515</v>
      </c>
      <c r="D392" s="228" t="s">
        <v>174</v>
      </c>
      <c r="E392" s="229" t="s">
        <v>1184</v>
      </c>
      <c r="F392" s="230" t="s">
        <v>1185</v>
      </c>
      <c r="G392" s="231" t="s">
        <v>206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0.36276999999999998</v>
      </c>
      <c r="R392" s="237">
        <f>Q392*H392</f>
        <v>0.36276999999999998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192</v>
      </c>
      <c r="AT392" s="239" t="s">
        <v>174</v>
      </c>
      <c r="AU392" s="239" t="s">
        <v>86</v>
      </c>
      <c r="AY392" s="18" t="s">
        <v>171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192</v>
      </c>
      <c r="BM392" s="239" t="s">
        <v>1186</v>
      </c>
    </row>
    <row r="393" s="15" customFormat="1">
      <c r="A393" s="15"/>
      <c r="B393" s="274"/>
      <c r="C393" s="275"/>
      <c r="D393" s="241" t="s">
        <v>294</v>
      </c>
      <c r="E393" s="276" t="s">
        <v>1</v>
      </c>
      <c r="F393" s="277" t="s">
        <v>1182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294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171</v>
      </c>
    </row>
    <row r="394" s="15" customFormat="1">
      <c r="A394" s="15"/>
      <c r="B394" s="274"/>
      <c r="C394" s="275"/>
      <c r="D394" s="241" t="s">
        <v>294</v>
      </c>
      <c r="E394" s="276" t="s">
        <v>1</v>
      </c>
      <c r="F394" s="277" t="s">
        <v>414</v>
      </c>
      <c r="G394" s="275"/>
      <c r="H394" s="276" t="s">
        <v>1</v>
      </c>
      <c r="I394" s="278"/>
      <c r="J394" s="275"/>
      <c r="K394" s="275"/>
      <c r="L394" s="279"/>
      <c r="M394" s="280"/>
      <c r="N394" s="281"/>
      <c r="O394" s="281"/>
      <c r="P394" s="281"/>
      <c r="Q394" s="281"/>
      <c r="R394" s="281"/>
      <c r="S394" s="281"/>
      <c r="T394" s="28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3" t="s">
        <v>294</v>
      </c>
      <c r="AU394" s="283" t="s">
        <v>86</v>
      </c>
      <c r="AV394" s="15" t="s">
        <v>84</v>
      </c>
      <c r="AW394" s="15" t="s">
        <v>32</v>
      </c>
      <c r="AX394" s="15" t="s">
        <v>77</v>
      </c>
      <c r="AY394" s="283" t="s">
        <v>171</v>
      </c>
    </row>
    <row r="395" s="13" customFormat="1">
      <c r="A395" s="13"/>
      <c r="B395" s="252"/>
      <c r="C395" s="253"/>
      <c r="D395" s="241" t="s">
        <v>294</v>
      </c>
      <c r="E395" s="254" t="s">
        <v>1</v>
      </c>
      <c r="F395" s="255" t="s">
        <v>1187</v>
      </c>
      <c r="G395" s="253"/>
      <c r="H395" s="256">
        <v>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294</v>
      </c>
      <c r="AU395" s="262" t="s">
        <v>86</v>
      </c>
      <c r="AV395" s="13" t="s">
        <v>86</v>
      </c>
      <c r="AW395" s="13" t="s">
        <v>32</v>
      </c>
      <c r="AX395" s="13" t="s">
        <v>84</v>
      </c>
      <c r="AY395" s="262" t="s">
        <v>171</v>
      </c>
    </row>
    <row r="396" s="2" customFormat="1" ht="33" customHeight="1">
      <c r="A396" s="39"/>
      <c r="B396" s="40"/>
      <c r="C396" s="228" t="s">
        <v>525</v>
      </c>
      <c r="D396" s="228" t="s">
        <v>174</v>
      </c>
      <c r="E396" s="229" t="s">
        <v>1188</v>
      </c>
      <c r="F396" s="230" t="s">
        <v>1189</v>
      </c>
      <c r="G396" s="231" t="s">
        <v>292</v>
      </c>
      <c r="H396" s="232">
        <v>21.146999999999998</v>
      </c>
      <c r="I396" s="233"/>
      <c r="J396" s="234">
        <f>ROUND(I396*H396,2)</f>
        <v>0</v>
      </c>
      <c r="K396" s="230" t="s">
        <v>1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2.3849999999999998</v>
      </c>
      <c r="R396" s="237">
        <f>Q396*H396</f>
        <v>50.435594999999992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192</v>
      </c>
      <c r="AT396" s="239" t="s">
        <v>174</v>
      </c>
      <c r="AU396" s="239" t="s">
        <v>86</v>
      </c>
      <c r="AY396" s="18" t="s">
        <v>171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84</v>
      </c>
      <c r="BK396" s="240">
        <f>ROUND(I396*H396,2)</f>
        <v>0</v>
      </c>
      <c r="BL396" s="18" t="s">
        <v>192</v>
      </c>
      <c r="BM396" s="239" t="s">
        <v>1190</v>
      </c>
    </row>
    <row r="397" s="13" customFormat="1">
      <c r="A397" s="13"/>
      <c r="B397" s="252"/>
      <c r="C397" s="253"/>
      <c r="D397" s="241" t="s">
        <v>294</v>
      </c>
      <c r="E397" s="254" t="s">
        <v>1</v>
      </c>
      <c r="F397" s="255" t="s">
        <v>1191</v>
      </c>
      <c r="G397" s="253"/>
      <c r="H397" s="256">
        <v>2.5030000000000001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294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171</v>
      </c>
    </row>
    <row r="398" s="13" customFormat="1">
      <c r="A398" s="13"/>
      <c r="B398" s="252"/>
      <c r="C398" s="253"/>
      <c r="D398" s="241" t="s">
        <v>294</v>
      </c>
      <c r="E398" s="254" t="s">
        <v>1</v>
      </c>
      <c r="F398" s="255" t="s">
        <v>1192</v>
      </c>
      <c r="G398" s="253"/>
      <c r="H398" s="256">
        <v>0.67500000000000004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2" t="s">
        <v>294</v>
      </c>
      <c r="AU398" s="262" t="s">
        <v>86</v>
      </c>
      <c r="AV398" s="13" t="s">
        <v>86</v>
      </c>
      <c r="AW398" s="13" t="s">
        <v>32</v>
      </c>
      <c r="AX398" s="13" t="s">
        <v>77</v>
      </c>
      <c r="AY398" s="262" t="s">
        <v>171</v>
      </c>
    </row>
    <row r="399" s="13" customFormat="1">
      <c r="A399" s="13"/>
      <c r="B399" s="252"/>
      <c r="C399" s="253"/>
      <c r="D399" s="241" t="s">
        <v>294</v>
      </c>
      <c r="E399" s="254" t="s">
        <v>1</v>
      </c>
      <c r="F399" s="255" t="s">
        <v>1193</v>
      </c>
      <c r="G399" s="253"/>
      <c r="H399" s="256">
        <v>0.61099999999999999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294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171</v>
      </c>
    </row>
    <row r="400" s="13" customFormat="1">
      <c r="A400" s="13"/>
      <c r="B400" s="252"/>
      <c r="C400" s="253"/>
      <c r="D400" s="241" t="s">
        <v>294</v>
      </c>
      <c r="E400" s="254" t="s">
        <v>1</v>
      </c>
      <c r="F400" s="255" t="s">
        <v>1194</v>
      </c>
      <c r="G400" s="253"/>
      <c r="H400" s="256">
        <v>0.59799999999999998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2" t="s">
        <v>294</v>
      </c>
      <c r="AU400" s="262" t="s">
        <v>86</v>
      </c>
      <c r="AV400" s="13" t="s">
        <v>86</v>
      </c>
      <c r="AW400" s="13" t="s">
        <v>32</v>
      </c>
      <c r="AX400" s="13" t="s">
        <v>77</v>
      </c>
      <c r="AY400" s="262" t="s">
        <v>171</v>
      </c>
    </row>
    <row r="401" s="13" customFormat="1">
      <c r="A401" s="13"/>
      <c r="B401" s="252"/>
      <c r="C401" s="253"/>
      <c r="D401" s="241" t="s">
        <v>294</v>
      </c>
      <c r="E401" s="254" t="s">
        <v>1</v>
      </c>
      <c r="F401" s="255" t="s">
        <v>1195</v>
      </c>
      <c r="G401" s="253"/>
      <c r="H401" s="256">
        <v>0.96099999999999997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294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171</v>
      </c>
    </row>
    <row r="402" s="13" customFormat="1">
      <c r="A402" s="13"/>
      <c r="B402" s="252"/>
      <c r="C402" s="253"/>
      <c r="D402" s="241" t="s">
        <v>294</v>
      </c>
      <c r="E402" s="254" t="s">
        <v>1</v>
      </c>
      <c r="F402" s="255" t="s">
        <v>1196</v>
      </c>
      <c r="G402" s="253"/>
      <c r="H402" s="256">
        <v>1.944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294</v>
      </c>
      <c r="AU402" s="262" t="s">
        <v>86</v>
      </c>
      <c r="AV402" s="13" t="s">
        <v>86</v>
      </c>
      <c r="AW402" s="13" t="s">
        <v>32</v>
      </c>
      <c r="AX402" s="13" t="s">
        <v>77</v>
      </c>
      <c r="AY402" s="262" t="s">
        <v>171</v>
      </c>
    </row>
    <row r="403" s="13" customFormat="1">
      <c r="A403" s="13"/>
      <c r="B403" s="252"/>
      <c r="C403" s="253"/>
      <c r="D403" s="241" t="s">
        <v>294</v>
      </c>
      <c r="E403" s="254" t="s">
        <v>1</v>
      </c>
      <c r="F403" s="255" t="s">
        <v>1197</v>
      </c>
      <c r="G403" s="253"/>
      <c r="H403" s="256">
        <v>0.92000000000000004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294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171</v>
      </c>
    </row>
    <row r="404" s="13" customFormat="1">
      <c r="A404" s="13"/>
      <c r="B404" s="252"/>
      <c r="C404" s="253"/>
      <c r="D404" s="241" t="s">
        <v>294</v>
      </c>
      <c r="E404" s="254" t="s">
        <v>1</v>
      </c>
      <c r="F404" s="255" t="s">
        <v>1198</v>
      </c>
      <c r="G404" s="253"/>
      <c r="H404" s="256">
        <v>1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294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171</v>
      </c>
    </row>
    <row r="405" s="13" customFormat="1">
      <c r="A405" s="13"/>
      <c r="B405" s="252"/>
      <c r="C405" s="253"/>
      <c r="D405" s="241" t="s">
        <v>294</v>
      </c>
      <c r="E405" s="254" t="s">
        <v>1</v>
      </c>
      <c r="F405" s="255" t="s">
        <v>1199</v>
      </c>
      <c r="G405" s="253"/>
      <c r="H405" s="256">
        <v>2.3399999999999999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294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171</v>
      </c>
    </row>
    <row r="406" s="13" customFormat="1">
      <c r="A406" s="13"/>
      <c r="B406" s="252"/>
      <c r="C406" s="253"/>
      <c r="D406" s="241" t="s">
        <v>294</v>
      </c>
      <c r="E406" s="254" t="s">
        <v>1</v>
      </c>
      <c r="F406" s="255" t="s">
        <v>1200</v>
      </c>
      <c r="G406" s="253"/>
      <c r="H406" s="256">
        <v>0.63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294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171</v>
      </c>
    </row>
    <row r="407" s="13" customFormat="1">
      <c r="A407" s="13"/>
      <c r="B407" s="252"/>
      <c r="C407" s="253"/>
      <c r="D407" s="241" t="s">
        <v>294</v>
      </c>
      <c r="E407" s="254" t="s">
        <v>1</v>
      </c>
      <c r="F407" s="255" t="s">
        <v>1201</v>
      </c>
      <c r="G407" s="253"/>
      <c r="H407" s="256">
        <v>1.25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294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171</v>
      </c>
    </row>
    <row r="408" s="13" customFormat="1">
      <c r="A408" s="13"/>
      <c r="B408" s="252"/>
      <c r="C408" s="253"/>
      <c r="D408" s="241" t="s">
        <v>294</v>
      </c>
      <c r="E408" s="254" t="s">
        <v>1</v>
      </c>
      <c r="F408" s="255" t="s">
        <v>1202</v>
      </c>
      <c r="G408" s="253"/>
      <c r="H408" s="256">
        <v>0.5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294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171</v>
      </c>
    </row>
    <row r="409" s="13" customFormat="1">
      <c r="A409" s="13"/>
      <c r="B409" s="252"/>
      <c r="C409" s="253"/>
      <c r="D409" s="241" t="s">
        <v>294</v>
      </c>
      <c r="E409" s="254" t="s">
        <v>1</v>
      </c>
      <c r="F409" s="255" t="s">
        <v>1203</v>
      </c>
      <c r="G409" s="253"/>
      <c r="H409" s="256">
        <v>0.51000000000000001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294</v>
      </c>
      <c r="AU409" s="262" t="s">
        <v>86</v>
      </c>
      <c r="AV409" s="13" t="s">
        <v>86</v>
      </c>
      <c r="AW409" s="13" t="s">
        <v>32</v>
      </c>
      <c r="AX409" s="13" t="s">
        <v>77</v>
      </c>
      <c r="AY409" s="262" t="s">
        <v>171</v>
      </c>
    </row>
    <row r="410" s="13" customFormat="1">
      <c r="A410" s="13"/>
      <c r="B410" s="252"/>
      <c r="C410" s="253"/>
      <c r="D410" s="241" t="s">
        <v>294</v>
      </c>
      <c r="E410" s="254" t="s">
        <v>1</v>
      </c>
      <c r="F410" s="255" t="s">
        <v>1204</v>
      </c>
      <c r="G410" s="253"/>
      <c r="H410" s="256">
        <v>0.46300000000000002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2" t="s">
        <v>294</v>
      </c>
      <c r="AU410" s="262" t="s">
        <v>86</v>
      </c>
      <c r="AV410" s="13" t="s">
        <v>86</v>
      </c>
      <c r="AW410" s="13" t="s">
        <v>32</v>
      </c>
      <c r="AX410" s="13" t="s">
        <v>77</v>
      </c>
      <c r="AY410" s="262" t="s">
        <v>171</v>
      </c>
    </row>
    <row r="411" s="13" customFormat="1">
      <c r="A411" s="13"/>
      <c r="B411" s="252"/>
      <c r="C411" s="253"/>
      <c r="D411" s="241" t="s">
        <v>294</v>
      </c>
      <c r="E411" s="254" t="s">
        <v>1</v>
      </c>
      <c r="F411" s="255" t="s">
        <v>1205</v>
      </c>
      <c r="G411" s="253"/>
      <c r="H411" s="256">
        <v>0.94999999999999996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2" t="s">
        <v>294</v>
      </c>
      <c r="AU411" s="262" t="s">
        <v>86</v>
      </c>
      <c r="AV411" s="13" t="s">
        <v>86</v>
      </c>
      <c r="AW411" s="13" t="s">
        <v>32</v>
      </c>
      <c r="AX411" s="13" t="s">
        <v>77</v>
      </c>
      <c r="AY411" s="262" t="s">
        <v>171</v>
      </c>
    </row>
    <row r="412" s="13" customFormat="1">
      <c r="A412" s="13"/>
      <c r="B412" s="252"/>
      <c r="C412" s="253"/>
      <c r="D412" s="241" t="s">
        <v>294</v>
      </c>
      <c r="E412" s="254" t="s">
        <v>1</v>
      </c>
      <c r="F412" s="255" t="s">
        <v>1206</v>
      </c>
      <c r="G412" s="253"/>
      <c r="H412" s="256">
        <v>0.377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294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171</v>
      </c>
    </row>
    <row r="413" s="13" customFormat="1">
      <c r="A413" s="13"/>
      <c r="B413" s="252"/>
      <c r="C413" s="253"/>
      <c r="D413" s="241" t="s">
        <v>294</v>
      </c>
      <c r="E413" s="254" t="s">
        <v>1</v>
      </c>
      <c r="F413" s="255" t="s">
        <v>1207</v>
      </c>
      <c r="G413" s="253"/>
      <c r="H413" s="256">
        <v>0.22500000000000001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294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171</v>
      </c>
    </row>
    <row r="414" s="13" customFormat="1">
      <c r="A414" s="13"/>
      <c r="B414" s="252"/>
      <c r="C414" s="253"/>
      <c r="D414" s="241" t="s">
        <v>294</v>
      </c>
      <c r="E414" s="254" t="s">
        <v>1</v>
      </c>
      <c r="F414" s="255" t="s">
        <v>1208</v>
      </c>
      <c r="G414" s="253"/>
      <c r="H414" s="256">
        <v>0.40500000000000003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294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171</v>
      </c>
    </row>
    <row r="415" s="13" customFormat="1">
      <c r="A415" s="13"/>
      <c r="B415" s="252"/>
      <c r="C415" s="253"/>
      <c r="D415" s="241" t="s">
        <v>294</v>
      </c>
      <c r="E415" s="254" t="s">
        <v>1</v>
      </c>
      <c r="F415" s="255" t="s">
        <v>1209</v>
      </c>
      <c r="G415" s="253"/>
      <c r="H415" s="256">
        <v>0.93500000000000005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294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171</v>
      </c>
    </row>
    <row r="416" s="13" customFormat="1">
      <c r="A416" s="13"/>
      <c r="B416" s="252"/>
      <c r="C416" s="253"/>
      <c r="D416" s="241" t="s">
        <v>294</v>
      </c>
      <c r="E416" s="254" t="s">
        <v>1</v>
      </c>
      <c r="F416" s="255" t="s">
        <v>1210</v>
      </c>
      <c r="G416" s="253"/>
      <c r="H416" s="256">
        <v>1.075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294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171</v>
      </c>
    </row>
    <row r="417" s="13" customFormat="1">
      <c r="A417" s="13"/>
      <c r="B417" s="252"/>
      <c r="C417" s="253"/>
      <c r="D417" s="241" t="s">
        <v>294</v>
      </c>
      <c r="E417" s="254" t="s">
        <v>1</v>
      </c>
      <c r="F417" s="255" t="s">
        <v>1211</v>
      </c>
      <c r="G417" s="253"/>
      <c r="H417" s="256">
        <v>0.27500000000000002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294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171</v>
      </c>
    </row>
    <row r="418" s="13" customFormat="1">
      <c r="A418" s="13"/>
      <c r="B418" s="252"/>
      <c r="C418" s="253"/>
      <c r="D418" s="241" t="s">
        <v>294</v>
      </c>
      <c r="E418" s="254" t="s">
        <v>1</v>
      </c>
      <c r="F418" s="255" t="s">
        <v>86</v>
      </c>
      <c r="G418" s="253"/>
      <c r="H418" s="256">
        <v>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294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171</v>
      </c>
    </row>
    <row r="419" s="14" customFormat="1">
      <c r="A419" s="14"/>
      <c r="B419" s="263"/>
      <c r="C419" s="264"/>
      <c r="D419" s="241" t="s">
        <v>294</v>
      </c>
      <c r="E419" s="265" t="s">
        <v>1</v>
      </c>
      <c r="F419" s="266" t="s">
        <v>298</v>
      </c>
      <c r="G419" s="264"/>
      <c r="H419" s="267">
        <v>21.146999999999998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3" t="s">
        <v>294</v>
      </c>
      <c r="AU419" s="273" t="s">
        <v>86</v>
      </c>
      <c r="AV419" s="14" t="s">
        <v>192</v>
      </c>
      <c r="AW419" s="14" t="s">
        <v>32</v>
      </c>
      <c r="AX419" s="14" t="s">
        <v>84</v>
      </c>
      <c r="AY419" s="273" t="s">
        <v>171</v>
      </c>
    </row>
    <row r="420" s="2" customFormat="1" ht="24.15" customHeight="1">
      <c r="A420" s="39"/>
      <c r="B420" s="40"/>
      <c r="C420" s="228" t="s">
        <v>537</v>
      </c>
      <c r="D420" s="228" t="s">
        <v>174</v>
      </c>
      <c r="E420" s="229" t="s">
        <v>1212</v>
      </c>
      <c r="F420" s="230" t="s">
        <v>1213</v>
      </c>
      <c r="G420" s="231" t="s">
        <v>292</v>
      </c>
      <c r="H420" s="232">
        <v>30.823</v>
      </c>
      <c r="I420" s="233"/>
      <c r="J420" s="234">
        <f>ROUND(I420*H420,2)</f>
        <v>0</v>
      </c>
      <c r="K420" s="230" t="s">
        <v>178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2.4590000000000001</v>
      </c>
      <c r="R420" s="237">
        <f>Q420*H420</f>
        <v>75.793756999999999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192</v>
      </c>
      <c r="AT420" s="239" t="s">
        <v>174</v>
      </c>
      <c r="AU420" s="239" t="s">
        <v>86</v>
      </c>
      <c r="AY420" s="18" t="s">
        <v>171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192</v>
      </c>
      <c r="BM420" s="239" t="s">
        <v>1214</v>
      </c>
    </row>
    <row r="421" s="13" customFormat="1">
      <c r="A421" s="13"/>
      <c r="B421" s="252"/>
      <c r="C421" s="253"/>
      <c r="D421" s="241" t="s">
        <v>294</v>
      </c>
      <c r="E421" s="254" t="s">
        <v>1</v>
      </c>
      <c r="F421" s="255" t="s">
        <v>1215</v>
      </c>
      <c r="G421" s="253"/>
      <c r="H421" s="256">
        <v>3.504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2" t="s">
        <v>294</v>
      </c>
      <c r="AU421" s="262" t="s">
        <v>86</v>
      </c>
      <c r="AV421" s="13" t="s">
        <v>86</v>
      </c>
      <c r="AW421" s="13" t="s">
        <v>32</v>
      </c>
      <c r="AX421" s="13" t="s">
        <v>77</v>
      </c>
      <c r="AY421" s="262" t="s">
        <v>171</v>
      </c>
    </row>
    <row r="422" s="13" customFormat="1">
      <c r="A422" s="13"/>
      <c r="B422" s="252"/>
      <c r="C422" s="253"/>
      <c r="D422" s="241" t="s">
        <v>294</v>
      </c>
      <c r="E422" s="254" t="s">
        <v>1</v>
      </c>
      <c r="F422" s="255" t="s">
        <v>1216</v>
      </c>
      <c r="G422" s="253"/>
      <c r="H422" s="256">
        <v>1.4490000000000001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294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171</v>
      </c>
    </row>
    <row r="423" s="13" customFormat="1">
      <c r="A423" s="13"/>
      <c r="B423" s="252"/>
      <c r="C423" s="253"/>
      <c r="D423" s="241" t="s">
        <v>294</v>
      </c>
      <c r="E423" s="254" t="s">
        <v>1</v>
      </c>
      <c r="F423" s="255" t="s">
        <v>1217</v>
      </c>
      <c r="G423" s="253"/>
      <c r="H423" s="256">
        <v>0.94499999999999995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294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171</v>
      </c>
    </row>
    <row r="424" s="13" customFormat="1">
      <c r="A424" s="13"/>
      <c r="B424" s="252"/>
      <c r="C424" s="253"/>
      <c r="D424" s="241" t="s">
        <v>294</v>
      </c>
      <c r="E424" s="254" t="s">
        <v>1</v>
      </c>
      <c r="F424" s="255" t="s">
        <v>1193</v>
      </c>
      <c r="G424" s="253"/>
      <c r="H424" s="256">
        <v>0.61099999999999999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294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171</v>
      </c>
    </row>
    <row r="425" s="13" customFormat="1">
      <c r="A425" s="13"/>
      <c r="B425" s="252"/>
      <c r="C425" s="253"/>
      <c r="D425" s="241" t="s">
        <v>294</v>
      </c>
      <c r="E425" s="254" t="s">
        <v>1</v>
      </c>
      <c r="F425" s="255" t="s">
        <v>1218</v>
      </c>
      <c r="G425" s="253"/>
      <c r="H425" s="256">
        <v>0.89700000000000002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294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171</v>
      </c>
    </row>
    <row r="426" s="13" customFormat="1">
      <c r="A426" s="13"/>
      <c r="B426" s="252"/>
      <c r="C426" s="253"/>
      <c r="D426" s="241" t="s">
        <v>294</v>
      </c>
      <c r="E426" s="254" t="s">
        <v>1</v>
      </c>
      <c r="F426" s="255" t="s">
        <v>1219</v>
      </c>
      <c r="G426" s="253"/>
      <c r="H426" s="256">
        <v>1.442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294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171</v>
      </c>
    </row>
    <row r="427" s="13" customFormat="1">
      <c r="A427" s="13"/>
      <c r="B427" s="252"/>
      <c r="C427" s="253"/>
      <c r="D427" s="241" t="s">
        <v>294</v>
      </c>
      <c r="E427" s="254" t="s">
        <v>1</v>
      </c>
      <c r="F427" s="255" t="s">
        <v>1220</v>
      </c>
      <c r="G427" s="253"/>
      <c r="H427" s="256">
        <v>2.9159999999999999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294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171</v>
      </c>
    </row>
    <row r="428" s="13" customFormat="1">
      <c r="A428" s="13"/>
      <c r="B428" s="252"/>
      <c r="C428" s="253"/>
      <c r="D428" s="241" t="s">
        <v>294</v>
      </c>
      <c r="E428" s="254" t="s">
        <v>1</v>
      </c>
      <c r="F428" s="255" t="s">
        <v>1221</v>
      </c>
      <c r="G428" s="253"/>
      <c r="H428" s="256">
        <v>1.3999999999999999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294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171</v>
      </c>
    </row>
    <row r="429" s="13" customFormat="1">
      <c r="A429" s="13"/>
      <c r="B429" s="252"/>
      <c r="C429" s="253"/>
      <c r="D429" s="241" t="s">
        <v>294</v>
      </c>
      <c r="E429" s="254" t="s">
        <v>1</v>
      </c>
      <c r="F429" s="255" t="s">
        <v>1222</v>
      </c>
      <c r="G429" s="253"/>
      <c r="H429" s="256">
        <v>0.65500000000000003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294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171</v>
      </c>
    </row>
    <row r="430" s="13" customFormat="1">
      <c r="A430" s="13"/>
      <c r="B430" s="252"/>
      <c r="C430" s="253"/>
      <c r="D430" s="241" t="s">
        <v>294</v>
      </c>
      <c r="E430" s="254" t="s">
        <v>1</v>
      </c>
      <c r="F430" s="255" t="s">
        <v>1223</v>
      </c>
      <c r="G430" s="253"/>
      <c r="H430" s="256">
        <v>0.245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2" t="s">
        <v>294</v>
      </c>
      <c r="AU430" s="262" t="s">
        <v>86</v>
      </c>
      <c r="AV430" s="13" t="s">
        <v>86</v>
      </c>
      <c r="AW430" s="13" t="s">
        <v>32</v>
      </c>
      <c r="AX430" s="13" t="s">
        <v>77</v>
      </c>
      <c r="AY430" s="262" t="s">
        <v>171</v>
      </c>
    </row>
    <row r="431" s="13" customFormat="1">
      <c r="A431" s="13"/>
      <c r="B431" s="252"/>
      <c r="C431" s="253"/>
      <c r="D431" s="241" t="s">
        <v>294</v>
      </c>
      <c r="E431" s="254" t="s">
        <v>1</v>
      </c>
      <c r="F431" s="255" t="s">
        <v>1224</v>
      </c>
      <c r="G431" s="253"/>
      <c r="H431" s="256">
        <v>1.75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294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171</v>
      </c>
    </row>
    <row r="432" s="13" customFormat="1">
      <c r="A432" s="13"/>
      <c r="B432" s="252"/>
      <c r="C432" s="253"/>
      <c r="D432" s="241" t="s">
        <v>294</v>
      </c>
      <c r="E432" s="254" t="s">
        <v>1</v>
      </c>
      <c r="F432" s="255" t="s">
        <v>1225</v>
      </c>
      <c r="G432" s="253"/>
      <c r="H432" s="256">
        <v>0.69999999999999996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294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171</v>
      </c>
    </row>
    <row r="433" s="13" customFormat="1">
      <c r="A433" s="13"/>
      <c r="B433" s="252"/>
      <c r="C433" s="253"/>
      <c r="D433" s="241" t="s">
        <v>294</v>
      </c>
      <c r="E433" s="254" t="s">
        <v>1</v>
      </c>
      <c r="F433" s="255" t="s">
        <v>1226</v>
      </c>
      <c r="G433" s="253"/>
      <c r="H433" s="256">
        <v>0.71399999999999997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294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171</v>
      </c>
    </row>
    <row r="434" s="13" customFormat="1">
      <c r="A434" s="13"/>
      <c r="B434" s="252"/>
      <c r="C434" s="253"/>
      <c r="D434" s="241" t="s">
        <v>294</v>
      </c>
      <c r="E434" s="254" t="s">
        <v>1</v>
      </c>
      <c r="F434" s="255" t="s">
        <v>1227</v>
      </c>
      <c r="G434" s="253"/>
      <c r="H434" s="256">
        <v>0.64800000000000002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294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171</v>
      </c>
    </row>
    <row r="435" s="13" customFormat="1">
      <c r="A435" s="13"/>
      <c r="B435" s="252"/>
      <c r="C435" s="253"/>
      <c r="D435" s="241" t="s">
        <v>294</v>
      </c>
      <c r="E435" s="254" t="s">
        <v>1</v>
      </c>
      <c r="F435" s="255" t="s">
        <v>1228</v>
      </c>
      <c r="G435" s="253"/>
      <c r="H435" s="256">
        <v>1.3300000000000001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294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171</v>
      </c>
    </row>
    <row r="436" s="13" customFormat="1">
      <c r="A436" s="13"/>
      <c r="B436" s="252"/>
      <c r="C436" s="253"/>
      <c r="D436" s="241" t="s">
        <v>294</v>
      </c>
      <c r="E436" s="254" t="s">
        <v>1</v>
      </c>
      <c r="F436" s="255" t="s">
        <v>1229</v>
      </c>
      <c r="G436" s="253"/>
      <c r="H436" s="256">
        <v>0.52800000000000002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294</v>
      </c>
      <c r="AU436" s="262" t="s">
        <v>86</v>
      </c>
      <c r="AV436" s="13" t="s">
        <v>86</v>
      </c>
      <c r="AW436" s="13" t="s">
        <v>32</v>
      </c>
      <c r="AX436" s="13" t="s">
        <v>77</v>
      </c>
      <c r="AY436" s="262" t="s">
        <v>171</v>
      </c>
    </row>
    <row r="437" s="13" customFormat="1">
      <c r="A437" s="13"/>
      <c r="B437" s="252"/>
      <c r="C437" s="253"/>
      <c r="D437" s="241" t="s">
        <v>294</v>
      </c>
      <c r="E437" s="254" t="s">
        <v>1</v>
      </c>
      <c r="F437" s="255" t="s">
        <v>1230</v>
      </c>
      <c r="G437" s="253"/>
      <c r="H437" s="256">
        <v>0.315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294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171</v>
      </c>
    </row>
    <row r="438" s="13" customFormat="1">
      <c r="A438" s="13"/>
      <c r="B438" s="252"/>
      <c r="C438" s="253"/>
      <c r="D438" s="241" t="s">
        <v>294</v>
      </c>
      <c r="E438" s="254" t="s">
        <v>1</v>
      </c>
      <c r="F438" s="255" t="s">
        <v>1231</v>
      </c>
      <c r="G438" s="253"/>
      <c r="H438" s="256">
        <v>0.56699999999999995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294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171</v>
      </c>
    </row>
    <row r="439" s="13" customFormat="1">
      <c r="A439" s="13"/>
      <c r="B439" s="252"/>
      <c r="C439" s="253"/>
      <c r="D439" s="241" t="s">
        <v>294</v>
      </c>
      <c r="E439" s="254" t="s">
        <v>1</v>
      </c>
      <c r="F439" s="255" t="s">
        <v>1232</v>
      </c>
      <c r="G439" s="253"/>
      <c r="H439" s="256">
        <v>1.3089999999999999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294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171</v>
      </c>
    </row>
    <row r="440" s="13" customFormat="1">
      <c r="A440" s="13"/>
      <c r="B440" s="252"/>
      <c r="C440" s="253"/>
      <c r="D440" s="241" t="s">
        <v>294</v>
      </c>
      <c r="E440" s="254" t="s">
        <v>1</v>
      </c>
      <c r="F440" s="255" t="s">
        <v>1233</v>
      </c>
      <c r="G440" s="253"/>
      <c r="H440" s="256">
        <v>1.5049999999999999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294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171</v>
      </c>
    </row>
    <row r="441" s="13" customFormat="1">
      <c r="A441" s="13"/>
      <c r="B441" s="252"/>
      <c r="C441" s="253"/>
      <c r="D441" s="241" t="s">
        <v>294</v>
      </c>
      <c r="E441" s="254" t="s">
        <v>1</v>
      </c>
      <c r="F441" s="255" t="s">
        <v>1234</v>
      </c>
      <c r="G441" s="253"/>
      <c r="H441" s="256">
        <v>0.38500000000000001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294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171</v>
      </c>
    </row>
    <row r="442" s="13" customFormat="1">
      <c r="A442" s="13"/>
      <c r="B442" s="252"/>
      <c r="C442" s="253"/>
      <c r="D442" s="241" t="s">
        <v>294</v>
      </c>
      <c r="E442" s="254" t="s">
        <v>1</v>
      </c>
      <c r="F442" s="255" t="s">
        <v>1235</v>
      </c>
      <c r="G442" s="253"/>
      <c r="H442" s="256">
        <v>0.86399999999999999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2" t="s">
        <v>294</v>
      </c>
      <c r="AU442" s="262" t="s">
        <v>86</v>
      </c>
      <c r="AV442" s="13" t="s">
        <v>86</v>
      </c>
      <c r="AW442" s="13" t="s">
        <v>32</v>
      </c>
      <c r="AX442" s="13" t="s">
        <v>77</v>
      </c>
      <c r="AY442" s="262" t="s">
        <v>171</v>
      </c>
    </row>
    <row r="443" s="13" customFormat="1">
      <c r="A443" s="13"/>
      <c r="B443" s="252"/>
      <c r="C443" s="253"/>
      <c r="D443" s="241" t="s">
        <v>294</v>
      </c>
      <c r="E443" s="254" t="s">
        <v>1</v>
      </c>
      <c r="F443" s="255" t="s">
        <v>1236</v>
      </c>
      <c r="G443" s="253"/>
      <c r="H443" s="256">
        <v>1.1439999999999999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294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171</v>
      </c>
    </row>
    <row r="444" s="13" customFormat="1">
      <c r="A444" s="13"/>
      <c r="B444" s="252"/>
      <c r="C444" s="253"/>
      <c r="D444" s="241" t="s">
        <v>294</v>
      </c>
      <c r="E444" s="254" t="s">
        <v>1</v>
      </c>
      <c r="F444" s="255" t="s">
        <v>170</v>
      </c>
      <c r="G444" s="253"/>
      <c r="H444" s="256">
        <v>5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294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171</v>
      </c>
    </row>
    <row r="445" s="14" customFormat="1">
      <c r="A445" s="14"/>
      <c r="B445" s="263"/>
      <c r="C445" s="264"/>
      <c r="D445" s="241" t="s">
        <v>294</v>
      </c>
      <c r="E445" s="265" t="s">
        <v>1</v>
      </c>
      <c r="F445" s="266" t="s">
        <v>298</v>
      </c>
      <c r="G445" s="264"/>
      <c r="H445" s="267">
        <v>30.823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294</v>
      </c>
      <c r="AU445" s="273" t="s">
        <v>86</v>
      </c>
      <c r="AV445" s="14" t="s">
        <v>192</v>
      </c>
      <c r="AW445" s="14" t="s">
        <v>32</v>
      </c>
      <c r="AX445" s="14" t="s">
        <v>84</v>
      </c>
      <c r="AY445" s="273" t="s">
        <v>171</v>
      </c>
    </row>
    <row r="446" s="2" customFormat="1" ht="24.15" customHeight="1">
      <c r="A446" s="39"/>
      <c r="B446" s="40"/>
      <c r="C446" s="228" t="s">
        <v>543</v>
      </c>
      <c r="D446" s="228" t="s">
        <v>174</v>
      </c>
      <c r="E446" s="229" t="s">
        <v>1237</v>
      </c>
      <c r="F446" s="230" t="s">
        <v>1238</v>
      </c>
      <c r="G446" s="231" t="s">
        <v>314</v>
      </c>
      <c r="H446" s="232">
        <v>0.63400000000000001</v>
      </c>
      <c r="I446" s="233"/>
      <c r="J446" s="234">
        <f>ROUND(I446*H446,2)</f>
        <v>0</v>
      </c>
      <c r="K446" s="230" t="s">
        <v>178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1.0593999999999999</v>
      </c>
      <c r="R446" s="237">
        <f>Q446*H446</f>
        <v>0.67165959999999991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192</v>
      </c>
      <c r="AT446" s="239" t="s">
        <v>174</v>
      </c>
      <c r="AU446" s="239" t="s">
        <v>86</v>
      </c>
      <c r="AY446" s="18" t="s">
        <v>171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192</v>
      </c>
      <c r="BM446" s="239" t="s">
        <v>1239</v>
      </c>
    </row>
    <row r="447" s="15" customFormat="1">
      <c r="A447" s="15"/>
      <c r="B447" s="274"/>
      <c r="C447" s="275"/>
      <c r="D447" s="241" t="s">
        <v>294</v>
      </c>
      <c r="E447" s="276" t="s">
        <v>1</v>
      </c>
      <c r="F447" s="277" t="s">
        <v>1240</v>
      </c>
      <c r="G447" s="275"/>
      <c r="H447" s="276" t="s">
        <v>1</v>
      </c>
      <c r="I447" s="278"/>
      <c r="J447" s="275"/>
      <c r="K447" s="275"/>
      <c r="L447" s="279"/>
      <c r="M447" s="280"/>
      <c r="N447" s="281"/>
      <c r="O447" s="281"/>
      <c r="P447" s="281"/>
      <c r="Q447" s="281"/>
      <c r="R447" s="281"/>
      <c r="S447" s="281"/>
      <c r="T447" s="28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3" t="s">
        <v>294</v>
      </c>
      <c r="AU447" s="283" t="s">
        <v>86</v>
      </c>
      <c r="AV447" s="15" t="s">
        <v>84</v>
      </c>
      <c r="AW447" s="15" t="s">
        <v>32</v>
      </c>
      <c r="AX447" s="15" t="s">
        <v>77</v>
      </c>
      <c r="AY447" s="283" t="s">
        <v>171</v>
      </c>
    </row>
    <row r="448" s="13" customFormat="1">
      <c r="A448" s="13"/>
      <c r="B448" s="252"/>
      <c r="C448" s="253"/>
      <c r="D448" s="241" t="s">
        <v>294</v>
      </c>
      <c r="E448" s="254" t="s">
        <v>1</v>
      </c>
      <c r="F448" s="255" t="s">
        <v>1241</v>
      </c>
      <c r="G448" s="253"/>
      <c r="H448" s="256">
        <v>0.63400000000000001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294</v>
      </c>
      <c r="AU448" s="262" t="s">
        <v>86</v>
      </c>
      <c r="AV448" s="13" t="s">
        <v>86</v>
      </c>
      <c r="AW448" s="13" t="s">
        <v>32</v>
      </c>
      <c r="AX448" s="13" t="s">
        <v>84</v>
      </c>
      <c r="AY448" s="262" t="s">
        <v>171</v>
      </c>
    </row>
    <row r="449" s="12" customFormat="1" ht="22.8" customHeight="1">
      <c r="A449" s="12"/>
      <c r="B449" s="212"/>
      <c r="C449" s="213"/>
      <c r="D449" s="214" t="s">
        <v>76</v>
      </c>
      <c r="E449" s="226" t="s">
        <v>106</v>
      </c>
      <c r="F449" s="226" t="s">
        <v>1242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SUM(P450:P633)</f>
        <v>0</v>
      </c>
      <c r="Q449" s="220"/>
      <c r="R449" s="221">
        <f>SUM(R450:R633)</f>
        <v>196.75311822999998</v>
      </c>
      <c r="S449" s="220"/>
      <c r="T449" s="222">
        <f>SUM(T450:T633)</f>
        <v>0.0019065800000000002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84</v>
      </c>
      <c r="AT449" s="224" t="s">
        <v>76</v>
      </c>
      <c r="AU449" s="224" t="s">
        <v>84</v>
      </c>
      <c r="AY449" s="223" t="s">
        <v>171</v>
      </c>
      <c r="BK449" s="225">
        <f>SUM(BK450:BK633)</f>
        <v>0</v>
      </c>
    </row>
    <row r="450" s="2" customFormat="1" ht="24.15" customHeight="1">
      <c r="A450" s="39"/>
      <c r="B450" s="40"/>
      <c r="C450" s="228" t="s">
        <v>570</v>
      </c>
      <c r="D450" s="228" t="s">
        <v>174</v>
      </c>
      <c r="E450" s="229" t="s">
        <v>1243</v>
      </c>
      <c r="F450" s="230" t="s">
        <v>1244</v>
      </c>
      <c r="G450" s="231" t="s">
        <v>292</v>
      </c>
      <c r="H450" s="232">
        <v>17.120999999999999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1.149</v>
      </c>
      <c r="R450" s="237">
        <f>Q450*H450</f>
        <v>19.672028999999998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192</v>
      </c>
      <c r="AT450" s="239" t="s">
        <v>174</v>
      </c>
      <c r="AU450" s="239" t="s">
        <v>86</v>
      </c>
      <c r="AY450" s="18" t="s">
        <v>171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192</v>
      </c>
      <c r="BM450" s="239" t="s">
        <v>1245</v>
      </c>
    </row>
    <row r="451" s="15" customFormat="1">
      <c r="A451" s="15"/>
      <c r="B451" s="274"/>
      <c r="C451" s="275"/>
      <c r="D451" s="241" t="s">
        <v>294</v>
      </c>
      <c r="E451" s="276" t="s">
        <v>1</v>
      </c>
      <c r="F451" s="277" t="s">
        <v>333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294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171</v>
      </c>
    </row>
    <row r="452" s="13" customFormat="1">
      <c r="A452" s="13"/>
      <c r="B452" s="252"/>
      <c r="C452" s="253"/>
      <c r="D452" s="241" t="s">
        <v>294</v>
      </c>
      <c r="E452" s="254" t="s">
        <v>1</v>
      </c>
      <c r="F452" s="255" t="s">
        <v>1246</v>
      </c>
      <c r="G452" s="253"/>
      <c r="H452" s="256">
        <v>0.34300000000000003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294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171</v>
      </c>
    </row>
    <row r="453" s="13" customFormat="1">
      <c r="A453" s="13"/>
      <c r="B453" s="252"/>
      <c r="C453" s="253"/>
      <c r="D453" s="241" t="s">
        <v>294</v>
      </c>
      <c r="E453" s="254" t="s">
        <v>1</v>
      </c>
      <c r="F453" s="255" t="s">
        <v>1247</v>
      </c>
      <c r="G453" s="253"/>
      <c r="H453" s="256">
        <v>0.371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294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171</v>
      </c>
    </row>
    <row r="454" s="13" customFormat="1">
      <c r="A454" s="13"/>
      <c r="B454" s="252"/>
      <c r="C454" s="253"/>
      <c r="D454" s="241" t="s">
        <v>294</v>
      </c>
      <c r="E454" s="254" t="s">
        <v>1</v>
      </c>
      <c r="F454" s="255" t="s">
        <v>1248</v>
      </c>
      <c r="G454" s="253"/>
      <c r="H454" s="256">
        <v>0.46700000000000003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294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171</v>
      </c>
    </row>
    <row r="455" s="13" customFormat="1">
      <c r="A455" s="13"/>
      <c r="B455" s="252"/>
      <c r="C455" s="253"/>
      <c r="D455" s="241" t="s">
        <v>294</v>
      </c>
      <c r="E455" s="254" t="s">
        <v>1</v>
      </c>
      <c r="F455" s="255" t="s">
        <v>1249</v>
      </c>
      <c r="G455" s="253"/>
      <c r="H455" s="256">
        <v>0.80800000000000005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294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171</v>
      </c>
    </row>
    <row r="456" s="13" customFormat="1">
      <c r="A456" s="13"/>
      <c r="B456" s="252"/>
      <c r="C456" s="253"/>
      <c r="D456" s="241" t="s">
        <v>294</v>
      </c>
      <c r="E456" s="254" t="s">
        <v>1</v>
      </c>
      <c r="F456" s="255" t="s">
        <v>1250</v>
      </c>
      <c r="G456" s="253"/>
      <c r="H456" s="256">
        <v>0.755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294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171</v>
      </c>
    </row>
    <row r="457" s="15" customFormat="1">
      <c r="A457" s="15"/>
      <c r="B457" s="274"/>
      <c r="C457" s="275"/>
      <c r="D457" s="241" t="s">
        <v>294</v>
      </c>
      <c r="E457" s="276" t="s">
        <v>1</v>
      </c>
      <c r="F457" s="277" t="s">
        <v>337</v>
      </c>
      <c r="G457" s="275"/>
      <c r="H457" s="276" t="s">
        <v>1</v>
      </c>
      <c r="I457" s="278"/>
      <c r="J457" s="275"/>
      <c r="K457" s="275"/>
      <c r="L457" s="279"/>
      <c r="M457" s="280"/>
      <c r="N457" s="281"/>
      <c r="O457" s="281"/>
      <c r="P457" s="281"/>
      <c r="Q457" s="281"/>
      <c r="R457" s="281"/>
      <c r="S457" s="281"/>
      <c r="T457" s="282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3" t="s">
        <v>294</v>
      </c>
      <c r="AU457" s="283" t="s">
        <v>86</v>
      </c>
      <c r="AV457" s="15" t="s">
        <v>84</v>
      </c>
      <c r="AW457" s="15" t="s">
        <v>32</v>
      </c>
      <c r="AX457" s="15" t="s">
        <v>77</v>
      </c>
      <c r="AY457" s="283" t="s">
        <v>171</v>
      </c>
    </row>
    <row r="458" s="13" customFormat="1">
      <c r="A458" s="13"/>
      <c r="B458" s="252"/>
      <c r="C458" s="253"/>
      <c r="D458" s="241" t="s">
        <v>294</v>
      </c>
      <c r="E458" s="254" t="s">
        <v>1</v>
      </c>
      <c r="F458" s="255" t="s">
        <v>1251</v>
      </c>
      <c r="G458" s="253"/>
      <c r="H458" s="256">
        <v>0.39900000000000002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2" t="s">
        <v>294</v>
      </c>
      <c r="AU458" s="262" t="s">
        <v>86</v>
      </c>
      <c r="AV458" s="13" t="s">
        <v>86</v>
      </c>
      <c r="AW458" s="13" t="s">
        <v>32</v>
      </c>
      <c r="AX458" s="13" t="s">
        <v>77</v>
      </c>
      <c r="AY458" s="262" t="s">
        <v>171</v>
      </c>
    </row>
    <row r="459" s="13" customFormat="1">
      <c r="A459" s="13"/>
      <c r="B459" s="252"/>
      <c r="C459" s="253"/>
      <c r="D459" s="241" t="s">
        <v>294</v>
      </c>
      <c r="E459" s="254" t="s">
        <v>1</v>
      </c>
      <c r="F459" s="255" t="s">
        <v>1252</v>
      </c>
      <c r="G459" s="253"/>
      <c r="H459" s="256">
        <v>0.55400000000000005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294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171</v>
      </c>
    </row>
    <row r="460" s="13" customFormat="1">
      <c r="A460" s="13"/>
      <c r="B460" s="252"/>
      <c r="C460" s="253"/>
      <c r="D460" s="241" t="s">
        <v>294</v>
      </c>
      <c r="E460" s="254" t="s">
        <v>1</v>
      </c>
      <c r="F460" s="255" t="s">
        <v>1253</v>
      </c>
      <c r="G460" s="253"/>
      <c r="H460" s="256">
        <v>0.76300000000000001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294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171</v>
      </c>
    </row>
    <row r="461" s="13" customFormat="1">
      <c r="A461" s="13"/>
      <c r="B461" s="252"/>
      <c r="C461" s="253"/>
      <c r="D461" s="241" t="s">
        <v>294</v>
      </c>
      <c r="E461" s="254" t="s">
        <v>1</v>
      </c>
      <c r="F461" s="255" t="s">
        <v>1254</v>
      </c>
      <c r="G461" s="253"/>
      <c r="H461" s="256">
        <v>2.0539999999999998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294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171</v>
      </c>
    </row>
    <row r="462" s="13" customFormat="1">
      <c r="A462" s="13"/>
      <c r="B462" s="252"/>
      <c r="C462" s="253"/>
      <c r="D462" s="241" t="s">
        <v>294</v>
      </c>
      <c r="E462" s="254" t="s">
        <v>1</v>
      </c>
      <c r="F462" s="255" t="s">
        <v>1255</v>
      </c>
      <c r="G462" s="253"/>
      <c r="H462" s="256">
        <v>0.17999999999999999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294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171</v>
      </c>
    </row>
    <row r="463" s="13" customFormat="1">
      <c r="A463" s="13"/>
      <c r="B463" s="252"/>
      <c r="C463" s="253"/>
      <c r="D463" s="241" t="s">
        <v>294</v>
      </c>
      <c r="E463" s="254" t="s">
        <v>1</v>
      </c>
      <c r="F463" s="255" t="s">
        <v>1256</v>
      </c>
      <c r="G463" s="253"/>
      <c r="H463" s="256">
        <v>0.72999999999999998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294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171</v>
      </c>
    </row>
    <row r="464" s="15" customFormat="1">
      <c r="A464" s="15"/>
      <c r="B464" s="274"/>
      <c r="C464" s="275"/>
      <c r="D464" s="241" t="s">
        <v>294</v>
      </c>
      <c r="E464" s="276" t="s">
        <v>1</v>
      </c>
      <c r="F464" s="277" t="s">
        <v>341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294</v>
      </c>
      <c r="AU464" s="283" t="s">
        <v>86</v>
      </c>
      <c r="AV464" s="15" t="s">
        <v>84</v>
      </c>
      <c r="AW464" s="15" t="s">
        <v>32</v>
      </c>
      <c r="AX464" s="15" t="s">
        <v>77</v>
      </c>
      <c r="AY464" s="283" t="s">
        <v>171</v>
      </c>
    </row>
    <row r="465" s="13" customFormat="1">
      <c r="A465" s="13"/>
      <c r="B465" s="252"/>
      <c r="C465" s="253"/>
      <c r="D465" s="241" t="s">
        <v>294</v>
      </c>
      <c r="E465" s="254" t="s">
        <v>1</v>
      </c>
      <c r="F465" s="255" t="s">
        <v>1257</v>
      </c>
      <c r="G465" s="253"/>
      <c r="H465" s="256">
        <v>0.71299999999999997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2" t="s">
        <v>294</v>
      </c>
      <c r="AU465" s="262" t="s">
        <v>86</v>
      </c>
      <c r="AV465" s="13" t="s">
        <v>86</v>
      </c>
      <c r="AW465" s="13" t="s">
        <v>32</v>
      </c>
      <c r="AX465" s="13" t="s">
        <v>77</v>
      </c>
      <c r="AY465" s="262" t="s">
        <v>171</v>
      </c>
    </row>
    <row r="466" s="13" customFormat="1">
      <c r="A466" s="13"/>
      <c r="B466" s="252"/>
      <c r="C466" s="253"/>
      <c r="D466" s="241" t="s">
        <v>294</v>
      </c>
      <c r="E466" s="254" t="s">
        <v>1</v>
      </c>
      <c r="F466" s="255" t="s">
        <v>1258</v>
      </c>
      <c r="G466" s="253"/>
      <c r="H466" s="256">
        <v>0.80900000000000005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294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171</v>
      </c>
    </row>
    <row r="467" s="13" customFormat="1">
      <c r="A467" s="13"/>
      <c r="B467" s="252"/>
      <c r="C467" s="253"/>
      <c r="D467" s="241" t="s">
        <v>294</v>
      </c>
      <c r="E467" s="254" t="s">
        <v>1</v>
      </c>
      <c r="F467" s="255" t="s">
        <v>1259</v>
      </c>
      <c r="G467" s="253"/>
      <c r="H467" s="256">
        <v>0.39000000000000001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294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171</v>
      </c>
    </row>
    <row r="468" s="13" customFormat="1">
      <c r="A468" s="13"/>
      <c r="B468" s="252"/>
      <c r="C468" s="253"/>
      <c r="D468" s="241" t="s">
        <v>294</v>
      </c>
      <c r="E468" s="254" t="s">
        <v>1</v>
      </c>
      <c r="F468" s="255" t="s">
        <v>1260</v>
      </c>
      <c r="G468" s="253"/>
      <c r="H468" s="256">
        <v>1.1879999999999999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294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171</v>
      </c>
    </row>
    <row r="469" s="15" customFormat="1">
      <c r="A469" s="15"/>
      <c r="B469" s="274"/>
      <c r="C469" s="275"/>
      <c r="D469" s="241" t="s">
        <v>294</v>
      </c>
      <c r="E469" s="276" t="s">
        <v>1</v>
      </c>
      <c r="F469" s="277" t="s">
        <v>345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294</v>
      </c>
      <c r="AU469" s="283" t="s">
        <v>86</v>
      </c>
      <c r="AV469" s="15" t="s">
        <v>84</v>
      </c>
      <c r="AW469" s="15" t="s">
        <v>32</v>
      </c>
      <c r="AX469" s="15" t="s">
        <v>77</v>
      </c>
      <c r="AY469" s="283" t="s">
        <v>171</v>
      </c>
    </row>
    <row r="470" s="13" customFormat="1">
      <c r="A470" s="13"/>
      <c r="B470" s="252"/>
      <c r="C470" s="253"/>
      <c r="D470" s="241" t="s">
        <v>294</v>
      </c>
      <c r="E470" s="254" t="s">
        <v>1</v>
      </c>
      <c r="F470" s="255" t="s">
        <v>1261</v>
      </c>
      <c r="G470" s="253"/>
      <c r="H470" s="256">
        <v>0.46100000000000002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2" t="s">
        <v>294</v>
      </c>
      <c r="AU470" s="262" t="s">
        <v>86</v>
      </c>
      <c r="AV470" s="13" t="s">
        <v>86</v>
      </c>
      <c r="AW470" s="13" t="s">
        <v>32</v>
      </c>
      <c r="AX470" s="13" t="s">
        <v>77</v>
      </c>
      <c r="AY470" s="262" t="s">
        <v>171</v>
      </c>
    </row>
    <row r="471" s="13" customFormat="1">
      <c r="A471" s="13"/>
      <c r="B471" s="252"/>
      <c r="C471" s="253"/>
      <c r="D471" s="241" t="s">
        <v>294</v>
      </c>
      <c r="E471" s="254" t="s">
        <v>1</v>
      </c>
      <c r="F471" s="255" t="s">
        <v>1262</v>
      </c>
      <c r="G471" s="253"/>
      <c r="H471" s="256">
        <v>0.91800000000000004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294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171</v>
      </c>
    </row>
    <row r="472" s="13" customFormat="1">
      <c r="A472" s="13"/>
      <c r="B472" s="252"/>
      <c r="C472" s="253"/>
      <c r="D472" s="241" t="s">
        <v>294</v>
      </c>
      <c r="E472" s="254" t="s">
        <v>1</v>
      </c>
      <c r="F472" s="255" t="s">
        <v>1263</v>
      </c>
      <c r="G472" s="253"/>
      <c r="H472" s="256">
        <v>0.47899999999999998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294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171</v>
      </c>
    </row>
    <row r="473" s="15" customFormat="1">
      <c r="A473" s="15"/>
      <c r="B473" s="274"/>
      <c r="C473" s="275"/>
      <c r="D473" s="241" t="s">
        <v>294</v>
      </c>
      <c r="E473" s="276" t="s">
        <v>1</v>
      </c>
      <c r="F473" s="277" t="s">
        <v>349</v>
      </c>
      <c r="G473" s="275"/>
      <c r="H473" s="276" t="s">
        <v>1</v>
      </c>
      <c r="I473" s="278"/>
      <c r="J473" s="275"/>
      <c r="K473" s="275"/>
      <c r="L473" s="279"/>
      <c r="M473" s="280"/>
      <c r="N473" s="281"/>
      <c r="O473" s="281"/>
      <c r="P473" s="281"/>
      <c r="Q473" s="281"/>
      <c r="R473" s="281"/>
      <c r="S473" s="281"/>
      <c r="T473" s="282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3" t="s">
        <v>294</v>
      </c>
      <c r="AU473" s="283" t="s">
        <v>86</v>
      </c>
      <c r="AV473" s="15" t="s">
        <v>84</v>
      </c>
      <c r="AW473" s="15" t="s">
        <v>32</v>
      </c>
      <c r="AX473" s="15" t="s">
        <v>77</v>
      </c>
      <c r="AY473" s="283" t="s">
        <v>171</v>
      </c>
    </row>
    <row r="474" s="13" customFormat="1">
      <c r="A474" s="13"/>
      <c r="B474" s="252"/>
      <c r="C474" s="253"/>
      <c r="D474" s="241" t="s">
        <v>294</v>
      </c>
      <c r="E474" s="254" t="s">
        <v>1</v>
      </c>
      <c r="F474" s="255" t="s">
        <v>380</v>
      </c>
      <c r="G474" s="253"/>
      <c r="H474" s="256">
        <v>0.77200000000000002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2" t="s">
        <v>294</v>
      </c>
      <c r="AU474" s="262" t="s">
        <v>86</v>
      </c>
      <c r="AV474" s="13" t="s">
        <v>86</v>
      </c>
      <c r="AW474" s="13" t="s">
        <v>32</v>
      </c>
      <c r="AX474" s="13" t="s">
        <v>77</v>
      </c>
      <c r="AY474" s="262" t="s">
        <v>171</v>
      </c>
    </row>
    <row r="475" s="13" customFormat="1">
      <c r="A475" s="13"/>
      <c r="B475" s="252"/>
      <c r="C475" s="253"/>
      <c r="D475" s="241" t="s">
        <v>294</v>
      </c>
      <c r="E475" s="254" t="s">
        <v>1</v>
      </c>
      <c r="F475" s="255" t="s">
        <v>1264</v>
      </c>
      <c r="G475" s="253"/>
      <c r="H475" s="256">
        <v>1.4730000000000001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2" t="s">
        <v>294</v>
      </c>
      <c r="AU475" s="262" t="s">
        <v>86</v>
      </c>
      <c r="AV475" s="13" t="s">
        <v>86</v>
      </c>
      <c r="AW475" s="13" t="s">
        <v>32</v>
      </c>
      <c r="AX475" s="13" t="s">
        <v>77</v>
      </c>
      <c r="AY475" s="262" t="s">
        <v>171</v>
      </c>
    </row>
    <row r="476" s="13" customFormat="1">
      <c r="A476" s="13"/>
      <c r="B476" s="252"/>
      <c r="C476" s="253"/>
      <c r="D476" s="241" t="s">
        <v>294</v>
      </c>
      <c r="E476" s="254" t="s">
        <v>1</v>
      </c>
      <c r="F476" s="255" t="s">
        <v>1265</v>
      </c>
      <c r="G476" s="253"/>
      <c r="H476" s="256">
        <v>0.61899999999999999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2" t="s">
        <v>294</v>
      </c>
      <c r="AU476" s="262" t="s">
        <v>86</v>
      </c>
      <c r="AV476" s="13" t="s">
        <v>86</v>
      </c>
      <c r="AW476" s="13" t="s">
        <v>32</v>
      </c>
      <c r="AX476" s="13" t="s">
        <v>77</v>
      </c>
      <c r="AY476" s="262" t="s">
        <v>171</v>
      </c>
    </row>
    <row r="477" s="13" customFormat="1">
      <c r="A477" s="13"/>
      <c r="B477" s="252"/>
      <c r="C477" s="253"/>
      <c r="D477" s="241" t="s">
        <v>294</v>
      </c>
      <c r="E477" s="254" t="s">
        <v>1</v>
      </c>
      <c r="F477" s="255" t="s">
        <v>1266</v>
      </c>
      <c r="G477" s="253"/>
      <c r="H477" s="256">
        <v>0.375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2" t="s">
        <v>294</v>
      </c>
      <c r="AU477" s="262" t="s">
        <v>86</v>
      </c>
      <c r="AV477" s="13" t="s">
        <v>86</v>
      </c>
      <c r="AW477" s="13" t="s">
        <v>32</v>
      </c>
      <c r="AX477" s="13" t="s">
        <v>77</v>
      </c>
      <c r="AY477" s="262" t="s">
        <v>171</v>
      </c>
    </row>
    <row r="478" s="13" customFormat="1">
      <c r="A478" s="13"/>
      <c r="B478" s="252"/>
      <c r="C478" s="253"/>
      <c r="D478" s="241" t="s">
        <v>294</v>
      </c>
      <c r="E478" s="254" t="s">
        <v>1</v>
      </c>
      <c r="F478" s="255" t="s">
        <v>569</v>
      </c>
      <c r="G478" s="253"/>
      <c r="H478" s="256">
        <v>1.5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2" t="s">
        <v>294</v>
      </c>
      <c r="AU478" s="262" t="s">
        <v>86</v>
      </c>
      <c r="AV478" s="13" t="s">
        <v>86</v>
      </c>
      <c r="AW478" s="13" t="s">
        <v>32</v>
      </c>
      <c r="AX478" s="13" t="s">
        <v>77</v>
      </c>
      <c r="AY478" s="262" t="s">
        <v>171</v>
      </c>
    </row>
    <row r="479" s="14" customFormat="1">
      <c r="A479" s="14"/>
      <c r="B479" s="263"/>
      <c r="C479" s="264"/>
      <c r="D479" s="241" t="s">
        <v>294</v>
      </c>
      <c r="E479" s="265" t="s">
        <v>1</v>
      </c>
      <c r="F479" s="266" t="s">
        <v>298</v>
      </c>
      <c r="G479" s="264"/>
      <c r="H479" s="267">
        <v>17.120999999999999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3" t="s">
        <v>294</v>
      </c>
      <c r="AU479" s="273" t="s">
        <v>86</v>
      </c>
      <c r="AV479" s="14" t="s">
        <v>192</v>
      </c>
      <c r="AW479" s="14" t="s">
        <v>32</v>
      </c>
      <c r="AX479" s="14" t="s">
        <v>84</v>
      </c>
      <c r="AY479" s="273" t="s">
        <v>171</v>
      </c>
    </row>
    <row r="480" s="2" customFormat="1" ht="33" customHeight="1">
      <c r="A480" s="39"/>
      <c r="B480" s="40"/>
      <c r="C480" s="228" t="s">
        <v>575</v>
      </c>
      <c r="D480" s="228" t="s">
        <v>174</v>
      </c>
      <c r="E480" s="229" t="s">
        <v>1267</v>
      </c>
      <c r="F480" s="230" t="s">
        <v>1268</v>
      </c>
      <c r="G480" s="231" t="s">
        <v>801</v>
      </c>
      <c r="H480" s="232">
        <v>80</v>
      </c>
      <c r="I480" s="233"/>
      <c r="J480" s="234">
        <f>ROUND(I480*H480,2)</f>
        <v>0</v>
      </c>
      <c r="K480" s="230" t="s">
        <v>178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0.048430000000000001</v>
      </c>
      <c r="R480" s="237">
        <f>Q480*H480</f>
        <v>3.8744000000000001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192</v>
      </c>
      <c r="AT480" s="239" t="s">
        <v>174</v>
      </c>
      <c r="AU480" s="239" t="s">
        <v>86</v>
      </c>
      <c r="AY480" s="18" t="s">
        <v>171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192</v>
      </c>
      <c r="BM480" s="239" t="s">
        <v>1269</v>
      </c>
    </row>
    <row r="481" s="15" customFormat="1">
      <c r="A481" s="15"/>
      <c r="B481" s="274"/>
      <c r="C481" s="275"/>
      <c r="D481" s="241" t="s">
        <v>294</v>
      </c>
      <c r="E481" s="276" t="s">
        <v>1</v>
      </c>
      <c r="F481" s="277" t="s">
        <v>1270</v>
      </c>
      <c r="G481" s="275"/>
      <c r="H481" s="276" t="s">
        <v>1</v>
      </c>
      <c r="I481" s="278"/>
      <c r="J481" s="275"/>
      <c r="K481" s="275"/>
      <c r="L481" s="279"/>
      <c r="M481" s="280"/>
      <c r="N481" s="281"/>
      <c r="O481" s="281"/>
      <c r="P481" s="281"/>
      <c r="Q481" s="281"/>
      <c r="R481" s="281"/>
      <c r="S481" s="281"/>
      <c r="T481" s="28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3" t="s">
        <v>294</v>
      </c>
      <c r="AU481" s="283" t="s">
        <v>86</v>
      </c>
      <c r="AV481" s="15" t="s">
        <v>84</v>
      </c>
      <c r="AW481" s="15" t="s">
        <v>32</v>
      </c>
      <c r="AX481" s="15" t="s">
        <v>77</v>
      </c>
      <c r="AY481" s="283" t="s">
        <v>171</v>
      </c>
    </row>
    <row r="482" s="13" customFormat="1">
      <c r="A482" s="13"/>
      <c r="B482" s="252"/>
      <c r="C482" s="253"/>
      <c r="D482" s="241" t="s">
        <v>294</v>
      </c>
      <c r="E482" s="254" t="s">
        <v>1</v>
      </c>
      <c r="F482" s="255" t="s">
        <v>1271</v>
      </c>
      <c r="G482" s="253"/>
      <c r="H482" s="256">
        <v>80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294</v>
      </c>
      <c r="AU482" s="262" t="s">
        <v>86</v>
      </c>
      <c r="AV482" s="13" t="s">
        <v>86</v>
      </c>
      <c r="AW482" s="13" t="s">
        <v>32</v>
      </c>
      <c r="AX482" s="13" t="s">
        <v>84</v>
      </c>
      <c r="AY482" s="262" t="s">
        <v>171</v>
      </c>
    </row>
    <row r="483" s="2" customFormat="1" ht="24.15" customHeight="1">
      <c r="A483" s="39"/>
      <c r="B483" s="40"/>
      <c r="C483" s="228" t="s">
        <v>355</v>
      </c>
      <c r="D483" s="228" t="s">
        <v>174</v>
      </c>
      <c r="E483" s="229" t="s">
        <v>1272</v>
      </c>
      <c r="F483" s="230" t="s">
        <v>1273</v>
      </c>
      <c r="G483" s="231" t="s">
        <v>206</v>
      </c>
      <c r="H483" s="232">
        <v>11.917</v>
      </c>
      <c r="I483" s="233"/>
      <c r="J483" s="234">
        <f>ROUND(I483*H483,2)</f>
        <v>0</v>
      </c>
      <c r="K483" s="230" t="s">
        <v>178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0.21828</v>
      </c>
      <c r="R483" s="237">
        <f>Q483*H483</f>
        <v>2.6012427599999999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192</v>
      </c>
      <c r="AT483" s="239" t="s">
        <v>174</v>
      </c>
      <c r="AU483" s="239" t="s">
        <v>86</v>
      </c>
      <c r="AY483" s="18" t="s">
        <v>171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192</v>
      </c>
      <c r="BM483" s="239" t="s">
        <v>1274</v>
      </c>
    </row>
    <row r="484" s="2" customFormat="1">
      <c r="A484" s="39"/>
      <c r="B484" s="40"/>
      <c r="C484" s="41"/>
      <c r="D484" s="241" t="s">
        <v>181</v>
      </c>
      <c r="E484" s="41"/>
      <c r="F484" s="242" t="s">
        <v>1275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181</v>
      </c>
      <c r="AU484" s="18" t="s">
        <v>86</v>
      </c>
    </row>
    <row r="485" s="15" customFormat="1">
      <c r="A485" s="15"/>
      <c r="B485" s="274"/>
      <c r="C485" s="275"/>
      <c r="D485" s="241" t="s">
        <v>294</v>
      </c>
      <c r="E485" s="276" t="s">
        <v>1</v>
      </c>
      <c r="F485" s="277" t="s">
        <v>1182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3" t="s">
        <v>294</v>
      </c>
      <c r="AU485" s="283" t="s">
        <v>86</v>
      </c>
      <c r="AV485" s="15" t="s">
        <v>84</v>
      </c>
      <c r="AW485" s="15" t="s">
        <v>32</v>
      </c>
      <c r="AX485" s="15" t="s">
        <v>77</v>
      </c>
      <c r="AY485" s="283" t="s">
        <v>171</v>
      </c>
    </row>
    <row r="486" s="15" customFormat="1">
      <c r="A486" s="15"/>
      <c r="B486" s="274"/>
      <c r="C486" s="275"/>
      <c r="D486" s="241" t="s">
        <v>294</v>
      </c>
      <c r="E486" s="276" t="s">
        <v>1</v>
      </c>
      <c r="F486" s="277" t="s">
        <v>1276</v>
      </c>
      <c r="G486" s="275"/>
      <c r="H486" s="276" t="s">
        <v>1</v>
      </c>
      <c r="I486" s="278"/>
      <c r="J486" s="275"/>
      <c r="K486" s="275"/>
      <c r="L486" s="279"/>
      <c r="M486" s="280"/>
      <c r="N486" s="281"/>
      <c r="O486" s="281"/>
      <c r="P486" s="281"/>
      <c r="Q486" s="281"/>
      <c r="R486" s="281"/>
      <c r="S486" s="281"/>
      <c r="T486" s="28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3" t="s">
        <v>294</v>
      </c>
      <c r="AU486" s="283" t="s">
        <v>86</v>
      </c>
      <c r="AV486" s="15" t="s">
        <v>84</v>
      </c>
      <c r="AW486" s="15" t="s">
        <v>32</v>
      </c>
      <c r="AX486" s="15" t="s">
        <v>77</v>
      </c>
      <c r="AY486" s="283" t="s">
        <v>171</v>
      </c>
    </row>
    <row r="487" s="13" customFormat="1">
      <c r="A487" s="13"/>
      <c r="B487" s="252"/>
      <c r="C487" s="253"/>
      <c r="D487" s="241" t="s">
        <v>294</v>
      </c>
      <c r="E487" s="254" t="s">
        <v>1</v>
      </c>
      <c r="F487" s="255" t="s">
        <v>1277</v>
      </c>
      <c r="G487" s="253"/>
      <c r="H487" s="256">
        <v>11.917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294</v>
      </c>
      <c r="AU487" s="262" t="s">
        <v>86</v>
      </c>
      <c r="AV487" s="13" t="s">
        <v>86</v>
      </c>
      <c r="AW487" s="13" t="s">
        <v>32</v>
      </c>
      <c r="AX487" s="13" t="s">
        <v>84</v>
      </c>
      <c r="AY487" s="262" t="s">
        <v>171</v>
      </c>
    </row>
    <row r="488" s="2" customFormat="1" ht="16.5" customHeight="1">
      <c r="A488" s="39"/>
      <c r="B488" s="40"/>
      <c r="C488" s="228" t="s">
        <v>625</v>
      </c>
      <c r="D488" s="228" t="s">
        <v>174</v>
      </c>
      <c r="E488" s="229" t="s">
        <v>1278</v>
      </c>
      <c r="F488" s="230" t="s">
        <v>1279</v>
      </c>
      <c r="G488" s="231" t="s">
        <v>292</v>
      </c>
      <c r="H488" s="232">
        <v>24.890000000000001</v>
      </c>
      <c r="I488" s="233"/>
      <c r="J488" s="234">
        <f>ROUND(I488*H488,2)</f>
        <v>0</v>
      </c>
      <c r="K488" s="230" t="s">
        <v>178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2.5018699999999998</v>
      </c>
      <c r="R488" s="237">
        <f>Q488*H488</f>
        <v>62.271544299999995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192</v>
      </c>
      <c r="AT488" s="239" t="s">
        <v>174</v>
      </c>
      <c r="AU488" s="239" t="s">
        <v>86</v>
      </c>
      <c r="AY488" s="18" t="s">
        <v>171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84</v>
      </c>
      <c r="BK488" s="240">
        <f>ROUND(I488*H488,2)</f>
        <v>0</v>
      </c>
      <c r="BL488" s="18" t="s">
        <v>192</v>
      </c>
      <c r="BM488" s="239" t="s">
        <v>1280</v>
      </c>
    </row>
    <row r="489" s="15" customFormat="1">
      <c r="A489" s="15"/>
      <c r="B489" s="274"/>
      <c r="C489" s="275"/>
      <c r="D489" s="241" t="s">
        <v>294</v>
      </c>
      <c r="E489" s="276" t="s">
        <v>1</v>
      </c>
      <c r="F489" s="277" t="s">
        <v>1281</v>
      </c>
      <c r="G489" s="275"/>
      <c r="H489" s="276" t="s">
        <v>1</v>
      </c>
      <c r="I489" s="278"/>
      <c r="J489" s="275"/>
      <c r="K489" s="275"/>
      <c r="L489" s="279"/>
      <c r="M489" s="280"/>
      <c r="N489" s="281"/>
      <c r="O489" s="281"/>
      <c r="P489" s="281"/>
      <c r="Q489" s="281"/>
      <c r="R489" s="281"/>
      <c r="S489" s="281"/>
      <c r="T489" s="282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3" t="s">
        <v>294</v>
      </c>
      <c r="AU489" s="283" t="s">
        <v>86</v>
      </c>
      <c r="AV489" s="15" t="s">
        <v>84</v>
      </c>
      <c r="AW489" s="15" t="s">
        <v>32</v>
      </c>
      <c r="AX489" s="15" t="s">
        <v>77</v>
      </c>
      <c r="AY489" s="283" t="s">
        <v>171</v>
      </c>
    </row>
    <row r="490" s="13" customFormat="1">
      <c r="A490" s="13"/>
      <c r="B490" s="252"/>
      <c r="C490" s="253"/>
      <c r="D490" s="241" t="s">
        <v>294</v>
      </c>
      <c r="E490" s="254" t="s">
        <v>1</v>
      </c>
      <c r="F490" s="255" t="s">
        <v>1282</v>
      </c>
      <c r="G490" s="253"/>
      <c r="H490" s="256">
        <v>17.190000000000001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294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171</v>
      </c>
    </row>
    <row r="491" s="13" customFormat="1">
      <c r="A491" s="13"/>
      <c r="B491" s="252"/>
      <c r="C491" s="253"/>
      <c r="D491" s="241" t="s">
        <v>294</v>
      </c>
      <c r="E491" s="254" t="s">
        <v>1</v>
      </c>
      <c r="F491" s="255" t="s">
        <v>1283</v>
      </c>
      <c r="G491" s="253"/>
      <c r="H491" s="256">
        <v>7.7000000000000002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294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171</v>
      </c>
    </row>
    <row r="492" s="14" customFormat="1">
      <c r="A492" s="14"/>
      <c r="B492" s="263"/>
      <c r="C492" s="264"/>
      <c r="D492" s="241" t="s">
        <v>294</v>
      </c>
      <c r="E492" s="265" t="s">
        <v>1</v>
      </c>
      <c r="F492" s="266" t="s">
        <v>298</v>
      </c>
      <c r="G492" s="264"/>
      <c r="H492" s="267">
        <v>24.890000000000001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294</v>
      </c>
      <c r="AU492" s="273" t="s">
        <v>86</v>
      </c>
      <c r="AV492" s="14" t="s">
        <v>192</v>
      </c>
      <c r="AW492" s="14" t="s">
        <v>32</v>
      </c>
      <c r="AX492" s="14" t="s">
        <v>84</v>
      </c>
      <c r="AY492" s="273" t="s">
        <v>171</v>
      </c>
    </row>
    <row r="493" s="2" customFormat="1" ht="24.15" customHeight="1">
      <c r="A493" s="39"/>
      <c r="B493" s="40"/>
      <c r="C493" s="228" t="s">
        <v>646</v>
      </c>
      <c r="D493" s="228" t="s">
        <v>174</v>
      </c>
      <c r="E493" s="229" t="s">
        <v>1284</v>
      </c>
      <c r="F493" s="230" t="s">
        <v>1285</v>
      </c>
      <c r="G493" s="231" t="s">
        <v>206</v>
      </c>
      <c r="H493" s="232">
        <v>199.12000000000001</v>
      </c>
      <c r="I493" s="233"/>
      <c r="J493" s="234">
        <f>ROUND(I493*H493,2)</f>
        <v>0</v>
      </c>
      <c r="K493" s="230" t="s">
        <v>178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0.0027499999999999998</v>
      </c>
      <c r="R493" s="237">
        <f>Q493*H493</f>
        <v>0.54757999999999996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192</v>
      </c>
      <c r="AT493" s="239" t="s">
        <v>174</v>
      </c>
      <c r="AU493" s="239" t="s">
        <v>86</v>
      </c>
      <c r="AY493" s="18" t="s">
        <v>171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84</v>
      </c>
      <c r="BK493" s="240">
        <f>ROUND(I493*H493,2)</f>
        <v>0</v>
      </c>
      <c r="BL493" s="18" t="s">
        <v>192</v>
      </c>
      <c r="BM493" s="239" t="s">
        <v>1286</v>
      </c>
    </row>
    <row r="494" s="15" customFormat="1">
      <c r="A494" s="15"/>
      <c r="B494" s="274"/>
      <c r="C494" s="275"/>
      <c r="D494" s="241" t="s">
        <v>294</v>
      </c>
      <c r="E494" s="276" t="s">
        <v>1</v>
      </c>
      <c r="F494" s="277" t="s">
        <v>1281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294</v>
      </c>
      <c r="AU494" s="283" t="s">
        <v>86</v>
      </c>
      <c r="AV494" s="15" t="s">
        <v>84</v>
      </c>
      <c r="AW494" s="15" t="s">
        <v>32</v>
      </c>
      <c r="AX494" s="15" t="s">
        <v>77</v>
      </c>
      <c r="AY494" s="283" t="s">
        <v>171</v>
      </c>
    </row>
    <row r="495" s="13" customFormat="1">
      <c r="A495" s="13"/>
      <c r="B495" s="252"/>
      <c r="C495" s="253"/>
      <c r="D495" s="241" t="s">
        <v>294</v>
      </c>
      <c r="E495" s="254" t="s">
        <v>1</v>
      </c>
      <c r="F495" s="255" t="s">
        <v>1287</v>
      </c>
      <c r="G495" s="253"/>
      <c r="H495" s="256">
        <v>137.52000000000001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294</v>
      </c>
      <c r="AU495" s="262" t="s">
        <v>86</v>
      </c>
      <c r="AV495" s="13" t="s">
        <v>86</v>
      </c>
      <c r="AW495" s="13" t="s">
        <v>32</v>
      </c>
      <c r="AX495" s="13" t="s">
        <v>77</v>
      </c>
      <c r="AY495" s="262" t="s">
        <v>171</v>
      </c>
    </row>
    <row r="496" s="13" customFormat="1">
      <c r="A496" s="13"/>
      <c r="B496" s="252"/>
      <c r="C496" s="253"/>
      <c r="D496" s="241" t="s">
        <v>294</v>
      </c>
      <c r="E496" s="254" t="s">
        <v>1</v>
      </c>
      <c r="F496" s="255" t="s">
        <v>1288</v>
      </c>
      <c r="G496" s="253"/>
      <c r="H496" s="256">
        <v>61.600000000000001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294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171</v>
      </c>
    </row>
    <row r="497" s="14" customFormat="1">
      <c r="A497" s="14"/>
      <c r="B497" s="263"/>
      <c r="C497" s="264"/>
      <c r="D497" s="241" t="s">
        <v>294</v>
      </c>
      <c r="E497" s="265" t="s">
        <v>1</v>
      </c>
      <c r="F497" s="266" t="s">
        <v>298</v>
      </c>
      <c r="G497" s="264"/>
      <c r="H497" s="267">
        <v>199.12000000000001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294</v>
      </c>
      <c r="AU497" s="273" t="s">
        <v>86</v>
      </c>
      <c r="AV497" s="14" t="s">
        <v>192</v>
      </c>
      <c r="AW497" s="14" t="s">
        <v>32</v>
      </c>
      <c r="AX497" s="14" t="s">
        <v>84</v>
      </c>
      <c r="AY497" s="273" t="s">
        <v>171</v>
      </c>
    </row>
    <row r="498" s="2" customFormat="1" ht="24.15" customHeight="1">
      <c r="A498" s="39"/>
      <c r="B498" s="40"/>
      <c r="C498" s="228" t="s">
        <v>650</v>
      </c>
      <c r="D498" s="228" t="s">
        <v>174</v>
      </c>
      <c r="E498" s="229" t="s">
        <v>1289</v>
      </c>
      <c r="F498" s="230" t="s">
        <v>1290</v>
      </c>
      <c r="G498" s="231" t="s">
        <v>206</v>
      </c>
      <c r="H498" s="232">
        <v>199.12000000000001</v>
      </c>
      <c r="I498" s="233"/>
      <c r="J498" s="234">
        <f>ROUND(I498*H498,2)</f>
        <v>0</v>
      </c>
      <c r="K498" s="230" t="s">
        <v>178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192</v>
      </c>
      <c r="AT498" s="239" t="s">
        <v>174</v>
      </c>
      <c r="AU498" s="239" t="s">
        <v>86</v>
      </c>
      <c r="AY498" s="18" t="s">
        <v>171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84</v>
      </c>
      <c r="BK498" s="240">
        <f>ROUND(I498*H498,2)</f>
        <v>0</v>
      </c>
      <c r="BL498" s="18" t="s">
        <v>192</v>
      </c>
      <c r="BM498" s="239" t="s">
        <v>1291</v>
      </c>
    </row>
    <row r="499" s="2" customFormat="1" ht="16.5" customHeight="1">
      <c r="A499" s="39"/>
      <c r="B499" s="40"/>
      <c r="C499" s="228" t="s">
        <v>657</v>
      </c>
      <c r="D499" s="228" t="s">
        <v>174</v>
      </c>
      <c r="E499" s="229" t="s">
        <v>1292</v>
      </c>
      <c r="F499" s="230" t="s">
        <v>1293</v>
      </c>
      <c r="G499" s="231" t="s">
        <v>314</v>
      </c>
      <c r="H499" s="232">
        <v>2.5579999999999998</v>
      </c>
      <c r="I499" s="233"/>
      <c r="J499" s="234">
        <f>ROUND(I499*H499,2)</f>
        <v>0</v>
      </c>
      <c r="K499" s="230" t="s">
        <v>178</v>
      </c>
      <c r="L499" s="45"/>
      <c r="M499" s="235" t="s">
        <v>1</v>
      </c>
      <c r="N499" s="236" t="s">
        <v>42</v>
      </c>
      <c r="O499" s="92"/>
      <c r="P499" s="237">
        <f>O499*H499</f>
        <v>0</v>
      </c>
      <c r="Q499" s="237">
        <v>1.04922</v>
      </c>
      <c r="R499" s="237">
        <f>Q499*H499</f>
        <v>2.6839047599999999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192</v>
      </c>
      <c r="AT499" s="239" t="s">
        <v>174</v>
      </c>
      <c r="AU499" s="239" t="s">
        <v>86</v>
      </c>
      <c r="AY499" s="18" t="s">
        <v>171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84</v>
      </c>
      <c r="BK499" s="240">
        <f>ROUND(I499*H499,2)</f>
        <v>0</v>
      </c>
      <c r="BL499" s="18" t="s">
        <v>192</v>
      </c>
      <c r="BM499" s="239" t="s">
        <v>1294</v>
      </c>
    </row>
    <row r="500" s="15" customFormat="1">
      <c r="A500" s="15"/>
      <c r="B500" s="274"/>
      <c r="C500" s="275"/>
      <c r="D500" s="241" t="s">
        <v>294</v>
      </c>
      <c r="E500" s="276" t="s">
        <v>1</v>
      </c>
      <c r="F500" s="277" t="s">
        <v>1295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3" t="s">
        <v>294</v>
      </c>
      <c r="AU500" s="283" t="s">
        <v>86</v>
      </c>
      <c r="AV500" s="15" t="s">
        <v>84</v>
      </c>
      <c r="AW500" s="15" t="s">
        <v>32</v>
      </c>
      <c r="AX500" s="15" t="s">
        <v>77</v>
      </c>
      <c r="AY500" s="283" t="s">
        <v>171</v>
      </c>
    </row>
    <row r="501" s="13" customFormat="1">
      <c r="A501" s="13"/>
      <c r="B501" s="252"/>
      <c r="C501" s="253"/>
      <c r="D501" s="241" t="s">
        <v>294</v>
      </c>
      <c r="E501" s="254" t="s">
        <v>1</v>
      </c>
      <c r="F501" s="255" t="s">
        <v>1296</v>
      </c>
      <c r="G501" s="253"/>
      <c r="H501" s="256">
        <v>2.5579999999999998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2" t="s">
        <v>294</v>
      </c>
      <c r="AU501" s="262" t="s">
        <v>86</v>
      </c>
      <c r="AV501" s="13" t="s">
        <v>86</v>
      </c>
      <c r="AW501" s="13" t="s">
        <v>32</v>
      </c>
      <c r="AX501" s="13" t="s">
        <v>84</v>
      </c>
      <c r="AY501" s="262" t="s">
        <v>171</v>
      </c>
    </row>
    <row r="502" s="2" customFormat="1" ht="24.15" customHeight="1">
      <c r="A502" s="39"/>
      <c r="B502" s="40"/>
      <c r="C502" s="228" t="s">
        <v>661</v>
      </c>
      <c r="D502" s="228" t="s">
        <v>174</v>
      </c>
      <c r="E502" s="229" t="s">
        <v>1297</v>
      </c>
      <c r="F502" s="230" t="s">
        <v>1298</v>
      </c>
      <c r="G502" s="231" t="s">
        <v>801</v>
      </c>
      <c r="H502" s="232">
        <v>107</v>
      </c>
      <c r="I502" s="233"/>
      <c r="J502" s="234">
        <f>ROUND(I502*H502,2)</f>
        <v>0</v>
      </c>
      <c r="K502" s="230" t="s">
        <v>178</v>
      </c>
      <c r="L502" s="45"/>
      <c r="M502" s="235" t="s">
        <v>1</v>
      </c>
      <c r="N502" s="236" t="s">
        <v>42</v>
      </c>
      <c r="O502" s="92"/>
      <c r="P502" s="237">
        <f>O502*H502</f>
        <v>0</v>
      </c>
      <c r="Q502" s="237">
        <v>0.02588</v>
      </c>
      <c r="R502" s="237">
        <f>Q502*H502</f>
        <v>2.7691599999999998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192</v>
      </c>
      <c r="AT502" s="239" t="s">
        <v>174</v>
      </c>
      <c r="AU502" s="239" t="s">
        <v>86</v>
      </c>
      <c r="AY502" s="18" t="s">
        <v>171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84</v>
      </c>
      <c r="BK502" s="240">
        <f>ROUND(I502*H502,2)</f>
        <v>0</v>
      </c>
      <c r="BL502" s="18" t="s">
        <v>192</v>
      </c>
      <c r="BM502" s="239" t="s">
        <v>1299</v>
      </c>
    </row>
    <row r="503" s="13" customFormat="1">
      <c r="A503" s="13"/>
      <c r="B503" s="252"/>
      <c r="C503" s="253"/>
      <c r="D503" s="241" t="s">
        <v>294</v>
      </c>
      <c r="E503" s="254" t="s">
        <v>1</v>
      </c>
      <c r="F503" s="255" t="s">
        <v>1300</v>
      </c>
      <c r="G503" s="253"/>
      <c r="H503" s="256">
        <v>11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2" t="s">
        <v>294</v>
      </c>
      <c r="AU503" s="262" t="s">
        <v>86</v>
      </c>
      <c r="AV503" s="13" t="s">
        <v>86</v>
      </c>
      <c r="AW503" s="13" t="s">
        <v>32</v>
      </c>
      <c r="AX503" s="13" t="s">
        <v>77</v>
      </c>
      <c r="AY503" s="262" t="s">
        <v>171</v>
      </c>
    </row>
    <row r="504" s="13" customFormat="1">
      <c r="A504" s="13"/>
      <c r="B504" s="252"/>
      <c r="C504" s="253"/>
      <c r="D504" s="241" t="s">
        <v>294</v>
      </c>
      <c r="E504" s="254" t="s">
        <v>1</v>
      </c>
      <c r="F504" s="255" t="s">
        <v>1301</v>
      </c>
      <c r="G504" s="253"/>
      <c r="H504" s="256">
        <v>23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294</v>
      </c>
      <c r="AU504" s="262" t="s">
        <v>86</v>
      </c>
      <c r="AV504" s="13" t="s">
        <v>86</v>
      </c>
      <c r="AW504" s="13" t="s">
        <v>32</v>
      </c>
      <c r="AX504" s="13" t="s">
        <v>77</v>
      </c>
      <c r="AY504" s="262" t="s">
        <v>171</v>
      </c>
    </row>
    <row r="505" s="13" customFormat="1">
      <c r="A505" s="13"/>
      <c r="B505" s="252"/>
      <c r="C505" s="253"/>
      <c r="D505" s="241" t="s">
        <v>294</v>
      </c>
      <c r="E505" s="254" t="s">
        <v>1</v>
      </c>
      <c r="F505" s="255" t="s">
        <v>1302</v>
      </c>
      <c r="G505" s="253"/>
      <c r="H505" s="256">
        <v>1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2" t="s">
        <v>294</v>
      </c>
      <c r="AU505" s="262" t="s">
        <v>86</v>
      </c>
      <c r="AV505" s="13" t="s">
        <v>86</v>
      </c>
      <c r="AW505" s="13" t="s">
        <v>32</v>
      </c>
      <c r="AX505" s="13" t="s">
        <v>77</v>
      </c>
      <c r="AY505" s="262" t="s">
        <v>171</v>
      </c>
    </row>
    <row r="506" s="13" customFormat="1">
      <c r="A506" s="13"/>
      <c r="B506" s="252"/>
      <c r="C506" s="253"/>
      <c r="D506" s="241" t="s">
        <v>294</v>
      </c>
      <c r="E506" s="254" t="s">
        <v>1</v>
      </c>
      <c r="F506" s="255" t="s">
        <v>1303</v>
      </c>
      <c r="G506" s="253"/>
      <c r="H506" s="256">
        <v>10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2" t="s">
        <v>294</v>
      </c>
      <c r="AU506" s="262" t="s">
        <v>86</v>
      </c>
      <c r="AV506" s="13" t="s">
        <v>86</v>
      </c>
      <c r="AW506" s="13" t="s">
        <v>32</v>
      </c>
      <c r="AX506" s="13" t="s">
        <v>77</v>
      </c>
      <c r="AY506" s="262" t="s">
        <v>171</v>
      </c>
    </row>
    <row r="507" s="13" customFormat="1">
      <c r="A507" s="13"/>
      <c r="B507" s="252"/>
      <c r="C507" s="253"/>
      <c r="D507" s="241" t="s">
        <v>294</v>
      </c>
      <c r="E507" s="254" t="s">
        <v>1</v>
      </c>
      <c r="F507" s="255" t="s">
        <v>1304</v>
      </c>
      <c r="G507" s="253"/>
      <c r="H507" s="256">
        <v>15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294</v>
      </c>
      <c r="AU507" s="262" t="s">
        <v>86</v>
      </c>
      <c r="AV507" s="13" t="s">
        <v>86</v>
      </c>
      <c r="AW507" s="13" t="s">
        <v>32</v>
      </c>
      <c r="AX507" s="13" t="s">
        <v>77</v>
      </c>
      <c r="AY507" s="262" t="s">
        <v>171</v>
      </c>
    </row>
    <row r="508" s="13" customFormat="1">
      <c r="A508" s="13"/>
      <c r="B508" s="252"/>
      <c r="C508" s="253"/>
      <c r="D508" s="241" t="s">
        <v>294</v>
      </c>
      <c r="E508" s="254" t="s">
        <v>1</v>
      </c>
      <c r="F508" s="255" t="s">
        <v>1305</v>
      </c>
      <c r="G508" s="253"/>
      <c r="H508" s="256">
        <v>9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2" t="s">
        <v>294</v>
      </c>
      <c r="AU508" s="262" t="s">
        <v>86</v>
      </c>
      <c r="AV508" s="13" t="s">
        <v>86</v>
      </c>
      <c r="AW508" s="13" t="s">
        <v>32</v>
      </c>
      <c r="AX508" s="13" t="s">
        <v>77</v>
      </c>
      <c r="AY508" s="262" t="s">
        <v>171</v>
      </c>
    </row>
    <row r="509" s="13" customFormat="1">
      <c r="A509" s="13"/>
      <c r="B509" s="252"/>
      <c r="C509" s="253"/>
      <c r="D509" s="241" t="s">
        <v>294</v>
      </c>
      <c r="E509" s="254" t="s">
        <v>1</v>
      </c>
      <c r="F509" s="255" t="s">
        <v>1306</v>
      </c>
      <c r="G509" s="253"/>
      <c r="H509" s="256">
        <v>13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2" t="s">
        <v>294</v>
      </c>
      <c r="AU509" s="262" t="s">
        <v>86</v>
      </c>
      <c r="AV509" s="13" t="s">
        <v>86</v>
      </c>
      <c r="AW509" s="13" t="s">
        <v>32</v>
      </c>
      <c r="AX509" s="13" t="s">
        <v>77</v>
      </c>
      <c r="AY509" s="262" t="s">
        <v>171</v>
      </c>
    </row>
    <row r="510" s="13" customFormat="1">
      <c r="A510" s="13"/>
      <c r="B510" s="252"/>
      <c r="C510" s="253"/>
      <c r="D510" s="241" t="s">
        <v>294</v>
      </c>
      <c r="E510" s="254" t="s">
        <v>1</v>
      </c>
      <c r="F510" s="255" t="s">
        <v>1307</v>
      </c>
      <c r="G510" s="253"/>
      <c r="H510" s="256">
        <v>15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2" t="s">
        <v>294</v>
      </c>
      <c r="AU510" s="262" t="s">
        <v>86</v>
      </c>
      <c r="AV510" s="13" t="s">
        <v>86</v>
      </c>
      <c r="AW510" s="13" t="s">
        <v>32</v>
      </c>
      <c r="AX510" s="13" t="s">
        <v>77</v>
      </c>
      <c r="AY510" s="262" t="s">
        <v>171</v>
      </c>
    </row>
    <row r="511" s="13" customFormat="1">
      <c r="A511" s="13"/>
      <c r="B511" s="252"/>
      <c r="C511" s="253"/>
      <c r="D511" s="241" t="s">
        <v>294</v>
      </c>
      <c r="E511" s="254" t="s">
        <v>1</v>
      </c>
      <c r="F511" s="255" t="s">
        <v>1308</v>
      </c>
      <c r="G511" s="253"/>
      <c r="H511" s="256">
        <v>10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294</v>
      </c>
      <c r="AU511" s="262" t="s">
        <v>86</v>
      </c>
      <c r="AV511" s="13" t="s">
        <v>86</v>
      </c>
      <c r="AW511" s="13" t="s">
        <v>32</v>
      </c>
      <c r="AX511" s="13" t="s">
        <v>77</v>
      </c>
      <c r="AY511" s="262" t="s">
        <v>171</v>
      </c>
    </row>
    <row r="512" s="14" customFormat="1">
      <c r="A512" s="14"/>
      <c r="B512" s="263"/>
      <c r="C512" s="264"/>
      <c r="D512" s="241" t="s">
        <v>294</v>
      </c>
      <c r="E512" s="265" t="s">
        <v>1</v>
      </c>
      <c r="F512" s="266" t="s">
        <v>298</v>
      </c>
      <c r="G512" s="264"/>
      <c r="H512" s="267">
        <v>107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294</v>
      </c>
      <c r="AU512" s="273" t="s">
        <v>86</v>
      </c>
      <c r="AV512" s="14" t="s">
        <v>192</v>
      </c>
      <c r="AW512" s="14" t="s">
        <v>32</v>
      </c>
      <c r="AX512" s="14" t="s">
        <v>84</v>
      </c>
      <c r="AY512" s="273" t="s">
        <v>171</v>
      </c>
    </row>
    <row r="513" s="2" customFormat="1" ht="24.15" customHeight="1">
      <c r="A513" s="39"/>
      <c r="B513" s="40"/>
      <c r="C513" s="298" t="s">
        <v>665</v>
      </c>
      <c r="D513" s="298" t="s">
        <v>1309</v>
      </c>
      <c r="E513" s="299" t="s">
        <v>1310</v>
      </c>
      <c r="F513" s="300" t="s">
        <v>1311</v>
      </c>
      <c r="G513" s="301" t="s">
        <v>801</v>
      </c>
      <c r="H513" s="302">
        <v>11.220000000000001</v>
      </c>
      <c r="I513" s="303"/>
      <c r="J513" s="304">
        <f>ROUND(I513*H513,2)</f>
        <v>0</v>
      </c>
      <c r="K513" s="300" t="s">
        <v>178</v>
      </c>
      <c r="L513" s="305"/>
      <c r="M513" s="306" t="s">
        <v>1</v>
      </c>
      <c r="N513" s="307" t="s">
        <v>42</v>
      </c>
      <c r="O513" s="92"/>
      <c r="P513" s="237">
        <f>O513*H513</f>
        <v>0</v>
      </c>
      <c r="Q513" s="237">
        <v>0.055</v>
      </c>
      <c r="R513" s="237">
        <f>Q513*H513</f>
        <v>0.61710000000000009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329</v>
      </c>
      <c r="AT513" s="239" t="s">
        <v>1309</v>
      </c>
      <c r="AU513" s="239" t="s">
        <v>86</v>
      </c>
      <c r="AY513" s="18" t="s">
        <v>171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84</v>
      </c>
      <c r="BK513" s="240">
        <f>ROUND(I513*H513,2)</f>
        <v>0</v>
      </c>
      <c r="BL513" s="18" t="s">
        <v>192</v>
      </c>
      <c r="BM513" s="239" t="s">
        <v>1312</v>
      </c>
    </row>
    <row r="514" s="13" customFormat="1">
      <c r="A514" s="13"/>
      <c r="B514" s="252"/>
      <c r="C514" s="253"/>
      <c r="D514" s="241" t="s">
        <v>294</v>
      </c>
      <c r="E514" s="254" t="s">
        <v>1</v>
      </c>
      <c r="F514" s="255" t="s">
        <v>1300</v>
      </c>
      <c r="G514" s="253"/>
      <c r="H514" s="256">
        <v>11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294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171</v>
      </c>
    </row>
    <row r="515" s="13" customFormat="1">
      <c r="A515" s="13"/>
      <c r="B515" s="252"/>
      <c r="C515" s="253"/>
      <c r="D515" s="241" t="s">
        <v>294</v>
      </c>
      <c r="E515" s="253"/>
      <c r="F515" s="255" t="s">
        <v>1313</v>
      </c>
      <c r="G515" s="253"/>
      <c r="H515" s="256">
        <v>11.220000000000001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2" t="s">
        <v>294</v>
      </c>
      <c r="AU515" s="262" t="s">
        <v>86</v>
      </c>
      <c r="AV515" s="13" t="s">
        <v>86</v>
      </c>
      <c r="AW515" s="13" t="s">
        <v>4</v>
      </c>
      <c r="AX515" s="13" t="s">
        <v>84</v>
      </c>
      <c r="AY515" s="262" t="s">
        <v>171</v>
      </c>
    </row>
    <row r="516" s="2" customFormat="1" ht="24.15" customHeight="1">
      <c r="A516" s="39"/>
      <c r="B516" s="40"/>
      <c r="C516" s="298" t="s">
        <v>589</v>
      </c>
      <c r="D516" s="298" t="s">
        <v>1309</v>
      </c>
      <c r="E516" s="299" t="s">
        <v>1314</v>
      </c>
      <c r="F516" s="300" t="s">
        <v>1315</v>
      </c>
      <c r="G516" s="301" t="s">
        <v>801</v>
      </c>
      <c r="H516" s="302">
        <v>23.460000000000001</v>
      </c>
      <c r="I516" s="303"/>
      <c r="J516" s="304">
        <f>ROUND(I516*H516,2)</f>
        <v>0</v>
      </c>
      <c r="K516" s="300" t="s">
        <v>178</v>
      </c>
      <c r="L516" s="305"/>
      <c r="M516" s="306" t="s">
        <v>1</v>
      </c>
      <c r="N516" s="307" t="s">
        <v>42</v>
      </c>
      <c r="O516" s="92"/>
      <c r="P516" s="237">
        <f>O516*H516</f>
        <v>0</v>
      </c>
      <c r="Q516" s="237">
        <v>0.041000000000000002</v>
      </c>
      <c r="R516" s="237">
        <f>Q516*H516</f>
        <v>0.96186000000000005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329</v>
      </c>
      <c r="AT516" s="239" t="s">
        <v>1309</v>
      </c>
      <c r="AU516" s="239" t="s">
        <v>86</v>
      </c>
      <c r="AY516" s="18" t="s">
        <v>171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84</v>
      </c>
      <c r="BK516" s="240">
        <f>ROUND(I516*H516,2)</f>
        <v>0</v>
      </c>
      <c r="BL516" s="18" t="s">
        <v>192</v>
      </c>
      <c r="BM516" s="239" t="s">
        <v>1316</v>
      </c>
    </row>
    <row r="517" s="13" customFormat="1">
      <c r="A517" s="13"/>
      <c r="B517" s="252"/>
      <c r="C517" s="253"/>
      <c r="D517" s="241" t="s">
        <v>294</v>
      </c>
      <c r="E517" s="254" t="s">
        <v>1</v>
      </c>
      <c r="F517" s="255" t="s">
        <v>1301</v>
      </c>
      <c r="G517" s="253"/>
      <c r="H517" s="256">
        <v>23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2" t="s">
        <v>294</v>
      </c>
      <c r="AU517" s="262" t="s">
        <v>86</v>
      </c>
      <c r="AV517" s="13" t="s">
        <v>86</v>
      </c>
      <c r="AW517" s="13" t="s">
        <v>32</v>
      </c>
      <c r="AX517" s="13" t="s">
        <v>84</v>
      </c>
      <c r="AY517" s="262" t="s">
        <v>171</v>
      </c>
    </row>
    <row r="518" s="13" customFormat="1">
      <c r="A518" s="13"/>
      <c r="B518" s="252"/>
      <c r="C518" s="253"/>
      <c r="D518" s="241" t="s">
        <v>294</v>
      </c>
      <c r="E518" s="253"/>
      <c r="F518" s="255" t="s">
        <v>1317</v>
      </c>
      <c r="G518" s="253"/>
      <c r="H518" s="256">
        <v>23.460000000000001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294</v>
      </c>
      <c r="AU518" s="262" t="s">
        <v>86</v>
      </c>
      <c r="AV518" s="13" t="s">
        <v>86</v>
      </c>
      <c r="AW518" s="13" t="s">
        <v>4</v>
      </c>
      <c r="AX518" s="13" t="s">
        <v>84</v>
      </c>
      <c r="AY518" s="262" t="s">
        <v>171</v>
      </c>
    </row>
    <row r="519" s="2" customFormat="1" ht="24.15" customHeight="1">
      <c r="A519" s="39"/>
      <c r="B519" s="40"/>
      <c r="C519" s="298" t="s">
        <v>678</v>
      </c>
      <c r="D519" s="298" t="s">
        <v>1309</v>
      </c>
      <c r="E519" s="299" t="s">
        <v>1318</v>
      </c>
      <c r="F519" s="300" t="s">
        <v>1319</v>
      </c>
      <c r="G519" s="301" t="s">
        <v>801</v>
      </c>
      <c r="H519" s="302">
        <v>1.02</v>
      </c>
      <c r="I519" s="303"/>
      <c r="J519" s="304">
        <f>ROUND(I519*H519,2)</f>
        <v>0</v>
      </c>
      <c r="K519" s="300" t="s">
        <v>178</v>
      </c>
      <c r="L519" s="305"/>
      <c r="M519" s="306" t="s">
        <v>1</v>
      </c>
      <c r="N519" s="307" t="s">
        <v>42</v>
      </c>
      <c r="O519" s="92"/>
      <c r="P519" s="237">
        <f>O519*H519</f>
        <v>0</v>
      </c>
      <c r="Q519" s="237">
        <v>0.035999999999999997</v>
      </c>
      <c r="R519" s="237">
        <f>Q519*H519</f>
        <v>0.036719999999999996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329</v>
      </c>
      <c r="AT519" s="239" t="s">
        <v>1309</v>
      </c>
      <c r="AU519" s="239" t="s">
        <v>86</v>
      </c>
      <c r="AY519" s="18" t="s">
        <v>171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84</v>
      </c>
      <c r="BK519" s="240">
        <f>ROUND(I519*H519,2)</f>
        <v>0</v>
      </c>
      <c r="BL519" s="18" t="s">
        <v>192</v>
      </c>
      <c r="BM519" s="239" t="s">
        <v>1320</v>
      </c>
    </row>
    <row r="520" s="13" customFormat="1">
      <c r="A520" s="13"/>
      <c r="B520" s="252"/>
      <c r="C520" s="253"/>
      <c r="D520" s="241" t="s">
        <v>294</v>
      </c>
      <c r="E520" s="254" t="s">
        <v>1</v>
      </c>
      <c r="F520" s="255" t="s">
        <v>1302</v>
      </c>
      <c r="G520" s="253"/>
      <c r="H520" s="256">
        <v>1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294</v>
      </c>
      <c r="AU520" s="262" t="s">
        <v>86</v>
      </c>
      <c r="AV520" s="13" t="s">
        <v>86</v>
      </c>
      <c r="AW520" s="13" t="s">
        <v>32</v>
      </c>
      <c r="AX520" s="13" t="s">
        <v>84</v>
      </c>
      <c r="AY520" s="262" t="s">
        <v>171</v>
      </c>
    </row>
    <row r="521" s="13" customFormat="1">
      <c r="A521" s="13"/>
      <c r="B521" s="252"/>
      <c r="C521" s="253"/>
      <c r="D521" s="241" t="s">
        <v>294</v>
      </c>
      <c r="E521" s="253"/>
      <c r="F521" s="255" t="s">
        <v>1321</v>
      </c>
      <c r="G521" s="253"/>
      <c r="H521" s="256">
        <v>1.02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2" t="s">
        <v>294</v>
      </c>
      <c r="AU521" s="262" t="s">
        <v>86</v>
      </c>
      <c r="AV521" s="13" t="s">
        <v>86</v>
      </c>
      <c r="AW521" s="13" t="s">
        <v>4</v>
      </c>
      <c r="AX521" s="13" t="s">
        <v>84</v>
      </c>
      <c r="AY521" s="262" t="s">
        <v>171</v>
      </c>
    </row>
    <row r="522" s="2" customFormat="1" ht="24.15" customHeight="1">
      <c r="A522" s="39"/>
      <c r="B522" s="40"/>
      <c r="C522" s="298" t="s">
        <v>686</v>
      </c>
      <c r="D522" s="298" t="s">
        <v>1309</v>
      </c>
      <c r="E522" s="299" t="s">
        <v>1322</v>
      </c>
      <c r="F522" s="300" t="s">
        <v>1323</v>
      </c>
      <c r="G522" s="301" t="s">
        <v>801</v>
      </c>
      <c r="H522" s="302">
        <v>10.199999999999999</v>
      </c>
      <c r="I522" s="303"/>
      <c r="J522" s="304">
        <f>ROUND(I522*H522,2)</f>
        <v>0</v>
      </c>
      <c r="K522" s="300" t="s">
        <v>1</v>
      </c>
      <c r="L522" s="305"/>
      <c r="M522" s="306" t="s">
        <v>1</v>
      </c>
      <c r="N522" s="307" t="s">
        <v>42</v>
      </c>
      <c r="O522" s="92"/>
      <c r="P522" s="237">
        <f>O522*H522</f>
        <v>0</v>
      </c>
      <c r="Q522" s="237">
        <v>0.083000000000000004</v>
      </c>
      <c r="R522" s="237">
        <f>Q522*H522</f>
        <v>0.84660000000000002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329</v>
      </c>
      <c r="AT522" s="239" t="s">
        <v>1309</v>
      </c>
      <c r="AU522" s="239" t="s">
        <v>86</v>
      </c>
      <c r="AY522" s="18" t="s">
        <v>171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192</v>
      </c>
      <c r="BM522" s="239" t="s">
        <v>1324</v>
      </c>
    </row>
    <row r="523" s="13" customFormat="1">
      <c r="A523" s="13"/>
      <c r="B523" s="252"/>
      <c r="C523" s="253"/>
      <c r="D523" s="241" t="s">
        <v>294</v>
      </c>
      <c r="E523" s="254" t="s">
        <v>1</v>
      </c>
      <c r="F523" s="255" t="s">
        <v>1303</v>
      </c>
      <c r="G523" s="253"/>
      <c r="H523" s="256">
        <v>10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294</v>
      </c>
      <c r="AU523" s="262" t="s">
        <v>86</v>
      </c>
      <c r="AV523" s="13" t="s">
        <v>86</v>
      </c>
      <c r="AW523" s="13" t="s">
        <v>32</v>
      </c>
      <c r="AX523" s="13" t="s">
        <v>84</v>
      </c>
      <c r="AY523" s="262" t="s">
        <v>171</v>
      </c>
    </row>
    <row r="524" s="13" customFormat="1">
      <c r="A524" s="13"/>
      <c r="B524" s="252"/>
      <c r="C524" s="253"/>
      <c r="D524" s="241" t="s">
        <v>294</v>
      </c>
      <c r="E524" s="253"/>
      <c r="F524" s="255" t="s">
        <v>1325</v>
      </c>
      <c r="G524" s="253"/>
      <c r="H524" s="256">
        <v>10.199999999999999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294</v>
      </c>
      <c r="AU524" s="262" t="s">
        <v>86</v>
      </c>
      <c r="AV524" s="13" t="s">
        <v>86</v>
      </c>
      <c r="AW524" s="13" t="s">
        <v>4</v>
      </c>
      <c r="AX524" s="13" t="s">
        <v>84</v>
      </c>
      <c r="AY524" s="262" t="s">
        <v>171</v>
      </c>
    </row>
    <row r="525" s="2" customFormat="1" ht="24.15" customHeight="1">
      <c r="A525" s="39"/>
      <c r="B525" s="40"/>
      <c r="C525" s="298" t="s">
        <v>698</v>
      </c>
      <c r="D525" s="298" t="s">
        <v>1309</v>
      </c>
      <c r="E525" s="299" t="s">
        <v>1326</v>
      </c>
      <c r="F525" s="300" t="s">
        <v>1327</v>
      </c>
      <c r="G525" s="301" t="s">
        <v>801</v>
      </c>
      <c r="H525" s="302">
        <v>15.300000000000001</v>
      </c>
      <c r="I525" s="303"/>
      <c r="J525" s="304">
        <f>ROUND(I525*H525,2)</f>
        <v>0</v>
      </c>
      <c r="K525" s="300" t="s">
        <v>1</v>
      </c>
      <c r="L525" s="305"/>
      <c r="M525" s="306" t="s">
        <v>1</v>
      </c>
      <c r="N525" s="307" t="s">
        <v>42</v>
      </c>
      <c r="O525" s="92"/>
      <c r="P525" s="237">
        <f>O525*H525</f>
        <v>0</v>
      </c>
      <c r="Q525" s="237">
        <v>0.064000000000000001</v>
      </c>
      <c r="R525" s="237">
        <f>Q525*H525</f>
        <v>0.97920000000000007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329</v>
      </c>
      <c r="AT525" s="239" t="s">
        <v>1309</v>
      </c>
      <c r="AU525" s="239" t="s">
        <v>86</v>
      </c>
      <c r="AY525" s="18" t="s">
        <v>171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84</v>
      </c>
      <c r="BK525" s="240">
        <f>ROUND(I525*H525,2)</f>
        <v>0</v>
      </c>
      <c r="BL525" s="18" t="s">
        <v>192</v>
      </c>
      <c r="BM525" s="239" t="s">
        <v>1328</v>
      </c>
    </row>
    <row r="526" s="13" customFormat="1">
      <c r="A526" s="13"/>
      <c r="B526" s="252"/>
      <c r="C526" s="253"/>
      <c r="D526" s="241" t="s">
        <v>294</v>
      </c>
      <c r="E526" s="254" t="s">
        <v>1</v>
      </c>
      <c r="F526" s="255" t="s">
        <v>1304</v>
      </c>
      <c r="G526" s="253"/>
      <c r="H526" s="256">
        <v>15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294</v>
      </c>
      <c r="AU526" s="262" t="s">
        <v>86</v>
      </c>
      <c r="AV526" s="13" t="s">
        <v>86</v>
      </c>
      <c r="AW526" s="13" t="s">
        <v>32</v>
      </c>
      <c r="AX526" s="13" t="s">
        <v>84</v>
      </c>
      <c r="AY526" s="262" t="s">
        <v>171</v>
      </c>
    </row>
    <row r="527" s="13" customFormat="1">
      <c r="A527" s="13"/>
      <c r="B527" s="252"/>
      <c r="C527" s="253"/>
      <c r="D527" s="241" t="s">
        <v>294</v>
      </c>
      <c r="E527" s="253"/>
      <c r="F527" s="255" t="s">
        <v>1329</v>
      </c>
      <c r="G527" s="253"/>
      <c r="H527" s="256">
        <v>15.300000000000001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2" t="s">
        <v>294</v>
      </c>
      <c r="AU527" s="262" t="s">
        <v>86</v>
      </c>
      <c r="AV527" s="13" t="s">
        <v>86</v>
      </c>
      <c r="AW527" s="13" t="s">
        <v>4</v>
      </c>
      <c r="AX527" s="13" t="s">
        <v>84</v>
      </c>
      <c r="AY527" s="262" t="s">
        <v>171</v>
      </c>
    </row>
    <row r="528" s="2" customFormat="1" ht="24.15" customHeight="1">
      <c r="A528" s="39"/>
      <c r="B528" s="40"/>
      <c r="C528" s="298" t="s">
        <v>702</v>
      </c>
      <c r="D528" s="298" t="s">
        <v>1309</v>
      </c>
      <c r="E528" s="299" t="s">
        <v>1330</v>
      </c>
      <c r="F528" s="300" t="s">
        <v>1331</v>
      </c>
      <c r="G528" s="301" t="s">
        <v>801</v>
      </c>
      <c r="H528" s="302">
        <v>13.26</v>
      </c>
      <c r="I528" s="303"/>
      <c r="J528" s="304">
        <f>ROUND(I528*H528,2)</f>
        <v>0</v>
      </c>
      <c r="K528" s="300" t="s">
        <v>1</v>
      </c>
      <c r="L528" s="305"/>
      <c r="M528" s="306" t="s">
        <v>1</v>
      </c>
      <c r="N528" s="307" t="s">
        <v>42</v>
      </c>
      <c r="O528" s="92"/>
      <c r="P528" s="237">
        <f>O528*H528</f>
        <v>0</v>
      </c>
      <c r="Q528" s="237">
        <v>0.041000000000000002</v>
      </c>
      <c r="R528" s="237">
        <f>Q528*H528</f>
        <v>0.54366000000000003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329</v>
      </c>
      <c r="AT528" s="239" t="s">
        <v>1309</v>
      </c>
      <c r="AU528" s="239" t="s">
        <v>86</v>
      </c>
      <c r="AY528" s="18" t="s">
        <v>171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192</v>
      </c>
      <c r="BM528" s="239" t="s">
        <v>1332</v>
      </c>
    </row>
    <row r="529" s="13" customFormat="1">
      <c r="A529" s="13"/>
      <c r="B529" s="252"/>
      <c r="C529" s="253"/>
      <c r="D529" s="241" t="s">
        <v>294</v>
      </c>
      <c r="E529" s="254" t="s">
        <v>1</v>
      </c>
      <c r="F529" s="255" t="s">
        <v>1306</v>
      </c>
      <c r="G529" s="253"/>
      <c r="H529" s="256">
        <v>13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294</v>
      </c>
      <c r="AU529" s="262" t="s">
        <v>86</v>
      </c>
      <c r="AV529" s="13" t="s">
        <v>86</v>
      </c>
      <c r="AW529" s="13" t="s">
        <v>32</v>
      </c>
      <c r="AX529" s="13" t="s">
        <v>84</v>
      </c>
      <c r="AY529" s="262" t="s">
        <v>171</v>
      </c>
    </row>
    <row r="530" s="13" customFormat="1">
      <c r="A530" s="13"/>
      <c r="B530" s="252"/>
      <c r="C530" s="253"/>
      <c r="D530" s="241" t="s">
        <v>294</v>
      </c>
      <c r="E530" s="253"/>
      <c r="F530" s="255" t="s">
        <v>1333</v>
      </c>
      <c r="G530" s="253"/>
      <c r="H530" s="256">
        <v>13.26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294</v>
      </c>
      <c r="AU530" s="262" t="s">
        <v>86</v>
      </c>
      <c r="AV530" s="13" t="s">
        <v>86</v>
      </c>
      <c r="AW530" s="13" t="s">
        <v>4</v>
      </c>
      <c r="AX530" s="13" t="s">
        <v>84</v>
      </c>
      <c r="AY530" s="262" t="s">
        <v>171</v>
      </c>
    </row>
    <row r="531" s="2" customFormat="1" ht="16.5" customHeight="1">
      <c r="A531" s="39"/>
      <c r="B531" s="40"/>
      <c r="C531" s="298" t="s">
        <v>708</v>
      </c>
      <c r="D531" s="298" t="s">
        <v>1309</v>
      </c>
      <c r="E531" s="299" t="s">
        <v>1334</v>
      </c>
      <c r="F531" s="300" t="s">
        <v>1335</v>
      </c>
      <c r="G531" s="301" t="s">
        <v>801</v>
      </c>
      <c r="H531" s="302">
        <v>15.300000000000001</v>
      </c>
      <c r="I531" s="303"/>
      <c r="J531" s="304">
        <f>ROUND(I531*H531,2)</f>
        <v>0</v>
      </c>
      <c r="K531" s="300" t="s">
        <v>178</v>
      </c>
      <c r="L531" s="305"/>
      <c r="M531" s="306" t="s">
        <v>1</v>
      </c>
      <c r="N531" s="307" t="s">
        <v>42</v>
      </c>
      <c r="O531" s="92"/>
      <c r="P531" s="237">
        <f>O531*H531</f>
        <v>0</v>
      </c>
      <c r="Q531" s="237">
        <v>0.056000000000000001</v>
      </c>
      <c r="R531" s="237">
        <f>Q531*H531</f>
        <v>0.85680000000000001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329</v>
      </c>
      <c r="AT531" s="239" t="s">
        <v>1309</v>
      </c>
      <c r="AU531" s="239" t="s">
        <v>86</v>
      </c>
      <c r="AY531" s="18" t="s">
        <v>171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84</v>
      </c>
      <c r="BK531" s="240">
        <f>ROUND(I531*H531,2)</f>
        <v>0</v>
      </c>
      <c r="BL531" s="18" t="s">
        <v>192</v>
      </c>
      <c r="BM531" s="239" t="s">
        <v>1336</v>
      </c>
    </row>
    <row r="532" s="13" customFormat="1">
      <c r="A532" s="13"/>
      <c r="B532" s="252"/>
      <c r="C532" s="253"/>
      <c r="D532" s="241" t="s">
        <v>294</v>
      </c>
      <c r="E532" s="254" t="s">
        <v>1</v>
      </c>
      <c r="F532" s="255" t="s">
        <v>1307</v>
      </c>
      <c r="G532" s="253"/>
      <c r="H532" s="256">
        <v>15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2" t="s">
        <v>294</v>
      </c>
      <c r="AU532" s="262" t="s">
        <v>86</v>
      </c>
      <c r="AV532" s="13" t="s">
        <v>86</v>
      </c>
      <c r="AW532" s="13" t="s">
        <v>32</v>
      </c>
      <c r="AX532" s="13" t="s">
        <v>84</v>
      </c>
      <c r="AY532" s="262" t="s">
        <v>171</v>
      </c>
    </row>
    <row r="533" s="13" customFormat="1">
      <c r="A533" s="13"/>
      <c r="B533" s="252"/>
      <c r="C533" s="253"/>
      <c r="D533" s="241" t="s">
        <v>294</v>
      </c>
      <c r="E533" s="253"/>
      <c r="F533" s="255" t="s">
        <v>1329</v>
      </c>
      <c r="G533" s="253"/>
      <c r="H533" s="256">
        <v>15.300000000000001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2" t="s">
        <v>294</v>
      </c>
      <c r="AU533" s="262" t="s">
        <v>86</v>
      </c>
      <c r="AV533" s="13" t="s">
        <v>86</v>
      </c>
      <c r="AW533" s="13" t="s">
        <v>4</v>
      </c>
      <c r="AX533" s="13" t="s">
        <v>84</v>
      </c>
      <c r="AY533" s="262" t="s">
        <v>171</v>
      </c>
    </row>
    <row r="534" s="2" customFormat="1" ht="16.5" customHeight="1">
      <c r="A534" s="39"/>
      <c r="B534" s="40"/>
      <c r="C534" s="298" t="s">
        <v>712</v>
      </c>
      <c r="D534" s="298" t="s">
        <v>1309</v>
      </c>
      <c r="E534" s="299" t="s">
        <v>1337</v>
      </c>
      <c r="F534" s="300" t="s">
        <v>1338</v>
      </c>
      <c r="G534" s="301" t="s">
        <v>801</v>
      </c>
      <c r="H534" s="302">
        <v>10.199999999999999</v>
      </c>
      <c r="I534" s="303"/>
      <c r="J534" s="304">
        <f>ROUND(I534*H534,2)</f>
        <v>0</v>
      </c>
      <c r="K534" s="300" t="s">
        <v>178</v>
      </c>
      <c r="L534" s="305"/>
      <c r="M534" s="306" t="s">
        <v>1</v>
      </c>
      <c r="N534" s="307" t="s">
        <v>42</v>
      </c>
      <c r="O534" s="92"/>
      <c r="P534" s="237">
        <f>O534*H534</f>
        <v>0</v>
      </c>
      <c r="Q534" s="237">
        <v>0.070000000000000007</v>
      </c>
      <c r="R534" s="237">
        <f>Q534*H534</f>
        <v>0.71399999999999997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329</v>
      </c>
      <c r="AT534" s="239" t="s">
        <v>1309</v>
      </c>
      <c r="AU534" s="239" t="s">
        <v>86</v>
      </c>
      <c r="AY534" s="18" t="s">
        <v>171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84</v>
      </c>
      <c r="BK534" s="240">
        <f>ROUND(I534*H534,2)</f>
        <v>0</v>
      </c>
      <c r="BL534" s="18" t="s">
        <v>192</v>
      </c>
      <c r="BM534" s="239" t="s">
        <v>1339</v>
      </c>
    </row>
    <row r="535" s="13" customFormat="1">
      <c r="A535" s="13"/>
      <c r="B535" s="252"/>
      <c r="C535" s="253"/>
      <c r="D535" s="241" t="s">
        <v>294</v>
      </c>
      <c r="E535" s="254" t="s">
        <v>1</v>
      </c>
      <c r="F535" s="255" t="s">
        <v>1308</v>
      </c>
      <c r="G535" s="253"/>
      <c r="H535" s="256">
        <v>10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294</v>
      </c>
      <c r="AU535" s="262" t="s">
        <v>86</v>
      </c>
      <c r="AV535" s="13" t="s">
        <v>86</v>
      </c>
      <c r="AW535" s="13" t="s">
        <v>32</v>
      </c>
      <c r="AX535" s="13" t="s">
        <v>84</v>
      </c>
      <c r="AY535" s="262" t="s">
        <v>171</v>
      </c>
    </row>
    <row r="536" s="13" customFormat="1">
      <c r="A536" s="13"/>
      <c r="B536" s="252"/>
      <c r="C536" s="253"/>
      <c r="D536" s="241" t="s">
        <v>294</v>
      </c>
      <c r="E536" s="253"/>
      <c r="F536" s="255" t="s">
        <v>1325</v>
      </c>
      <c r="G536" s="253"/>
      <c r="H536" s="256">
        <v>10.199999999999999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294</v>
      </c>
      <c r="AU536" s="262" t="s">
        <v>86</v>
      </c>
      <c r="AV536" s="13" t="s">
        <v>86</v>
      </c>
      <c r="AW536" s="13" t="s">
        <v>4</v>
      </c>
      <c r="AX536" s="13" t="s">
        <v>84</v>
      </c>
      <c r="AY536" s="262" t="s">
        <v>171</v>
      </c>
    </row>
    <row r="537" s="2" customFormat="1" ht="24.15" customHeight="1">
      <c r="A537" s="39"/>
      <c r="B537" s="40"/>
      <c r="C537" s="298" t="s">
        <v>716</v>
      </c>
      <c r="D537" s="298" t="s">
        <v>1309</v>
      </c>
      <c r="E537" s="299" t="s">
        <v>1340</v>
      </c>
      <c r="F537" s="300" t="s">
        <v>1341</v>
      </c>
      <c r="G537" s="301" t="s">
        <v>801</v>
      </c>
      <c r="H537" s="302">
        <v>9.1799999999999997</v>
      </c>
      <c r="I537" s="303"/>
      <c r="J537" s="304">
        <f>ROUND(I537*H537,2)</f>
        <v>0</v>
      </c>
      <c r="K537" s="300" t="s">
        <v>1</v>
      </c>
      <c r="L537" s="305"/>
      <c r="M537" s="306" t="s">
        <v>1</v>
      </c>
      <c r="N537" s="307" t="s">
        <v>42</v>
      </c>
      <c r="O537" s="92"/>
      <c r="P537" s="237">
        <f>O537*H537</f>
        <v>0</v>
      </c>
      <c r="Q537" s="237">
        <v>0.067000000000000004</v>
      </c>
      <c r="R537" s="237">
        <f>Q537*H537</f>
        <v>0.61506000000000005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329</v>
      </c>
      <c r="AT537" s="239" t="s">
        <v>1309</v>
      </c>
      <c r="AU537" s="239" t="s">
        <v>86</v>
      </c>
      <c r="AY537" s="18" t="s">
        <v>171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84</v>
      </c>
      <c r="BK537" s="240">
        <f>ROUND(I537*H537,2)</f>
        <v>0</v>
      </c>
      <c r="BL537" s="18" t="s">
        <v>192</v>
      </c>
      <c r="BM537" s="239" t="s">
        <v>1342</v>
      </c>
    </row>
    <row r="538" s="13" customFormat="1">
      <c r="A538" s="13"/>
      <c r="B538" s="252"/>
      <c r="C538" s="253"/>
      <c r="D538" s="241" t="s">
        <v>294</v>
      </c>
      <c r="E538" s="254" t="s">
        <v>1</v>
      </c>
      <c r="F538" s="255" t="s">
        <v>1343</v>
      </c>
      <c r="G538" s="253"/>
      <c r="H538" s="256">
        <v>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2" t="s">
        <v>294</v>
      </c>
      <c r="AU538" s="262" t="s">
        <v>86</v>
      </c>
      <c r="AV538" s="13" t="s">
        <v>86</v>
      </c>
      <c r="AW538" s="13" t="s">
        <v>32</v>
      </c>
      <c r="AX538" s="13" t="s">
        <v>84</v>
      </c>
      <c r="AY538" s="262" t="s">
        <v>171</v>
      </c>
    </row>
    <row r="539" s="13" customFormat="1">
      <c r="A539" s="13"/>
      <c r="B539" s="252"/>
      <c r="C539" s="253"/>
      <c r="D539" s="241" t="s">
        <v>294</v>
      </c>
      <c r="E539" s="253"/>
      <c r="F539" s="255" t="s">
        <v>1344</v>
      </c>
      <c r="G539" s="253"/>
      <c r="H539" s="256">
        <v>9.1799999999999997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294</v>
      </c>
      <c r="AU539" s="262" t="s">
        <v>86</v>
      </c>
      <c r="AV539" s="13" t="s">
        <v>86</v>
      </c>
      <c r="AW539" s="13" t="s">
        <v>4</v>
      </c>
      <c r="AX539" s="13" t="s">
        <v>84</v>
      </c>
      <c r="AY539" s="262" t="s">
        <v>171</v>
      </c>
    </row>
    <row r="540" s="2" customFormat="1" ht="24.15" customHeight="1">
      <c r="A540" s="39"/>
      <c r="B540" s="40"/>
      <c r="C540" s="228" t="s">
        <v>721</v>
      </c>
      <c r="D540" s="228" t="s">
        <v>174</v>
      </c>
      <c r="E540" s="229" t="s">
        <v>1345</v>
      </c>
      <c r="F540" s="230" t="s">
        <v>1346</v>
      </c>
      <c r="G540" s="231" t="s">
        <v>801</v>
      </c>
      <c r="H540" s="232">
        <v>7</v>
      </c>
      <c r="I540" s="233"/>
      <c r="J540" s="234">
        <f>ROUND(I540*H540,2)</f>
        <v>0</v>
      </c>
      <c r="K540" s="230" t="s">
        <v>178</v>
      </c>
      <c r="L540" s="45"/>
      <c r="M540" s="235" t="s">
        <v>1</v>
      </c>
      <c r="N540" s="236" t="s">
        <v>42</v>
      </c>
      <c r="O540" s="92"/>
      <c r="P540" s="237">
        <f>O540*H540</f>
        <v>0</v>
      </c>
      <c r="Q540" s="237">
        <v>0.030300000000000001</v>
      </c>
      <c r="R540" s="237">
        <f>Q540*H540</f>
        <v>0.21210000000000001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192</v>
      </c>
      <c r="AT540" s="239" t="s">
        <v>174</v>
      </c>
      <c r="AU540" s="239" t="s">
        <v>86</v>
      </c>
      <c r="AY540" s="18" t="s">
        <v>171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84</v>
      </c>
      <c r="BK540" s="240">
        <f>ROUND(I540*H540,2)</f>
        <v>0</v>
      </c>
      <c r="BL540" s="18" t="s">
        <v>192</v>
      </c>
      <c r="BM540" s="239" t="s">
        <v>1347</v>
      </c>
    </row>
    <row r="541" s="13" customFormat="1">
      <c r="A541" s="13"/>
      <c r="B541" s="252"/>
      <c r="C541" s="253"/>
      <c r="D541" s="241" t="s">
        <v>294</v>
      </c>
      <c r="E541" s="254" t="s">
        <v>1</v>
      </c>
      <c r="F541" s="255" t="s">
        <v>1348</v>
      </c>
      <c r="G541" s="253"/>
      <c r="H541" s="256">
        <v>7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294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171</v>
      </c>
    </row>
    <row r="542" s="14" customFormat="1">
      <c r="A542" s="14"/>
      <c r="B542" s="263"/>
      <c r="C542" s="264"/>
      <c r="D542" s="241" t="s">
        <v>294</v>
      </c>
      <c r="E542" s="265" t="s">
        <v>1</v>
      </c>
      <c r="F542" s="266" t="s">
        <v>298</v>
      </c>
      <c r="G542" s="264"/>
      <c r="H542" s="267">
        <v>7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294</v>
      </c>
      <c r="AU542" s="273" t="s">
        <v>86</v>
      </c>
      <c r="AV542" s="14" t="s">
        <v>192</v>
      </c>
      <c r="AW542" s="14" t="s">
        <v>32</v>
      </c>
      <c r="AX542" s="14" t="s">
        <v>84</v>
      </c>
      <c r="AY542" s="273" t="s">
        <v>171</v>
      </c>
    </row>
    <row r="543" s="2" customFormat="1" ht="24.15" customHeight="1">
      <c r="A543" s="39"/>
      <c r="B543" s="40"/>
      <c r="C543" s="298" t="s">
        <v>725</v>
      </c>
      <c r="D543" s="298" t="s">
        <v>1309</v>
      </c>
      <c r="E543" s="299" t="s">
        <v>1349</v>
      </c>
      <c r="F543" s="300" t="s">
        <v>1350</v>
      </c>
      <c r="G543" s="301" t="s">
        <v>801</v>
      </c>
      <c r="H543" s="302">
        <v>7.1399999999999997</v>
      </c>
      <c r="I543" s="303"/>
      <c r="J543" s="304">
        <f>ROUND(I543*H543,2)</f>
        <v>0</v>
      </c>
      <c r="K543" s="300" t="s">
        <v>1</v>
      </c>
      <c r="L543" s="305"/>
      <c r="M543" s="306" t="s">
        <v>1</v>
      </c>
      <c r="N543" s="307" t="s">
        <v>42</v>
      </c>
      <c r="O543" s="92"/>
      <c r="P543" s="237">
        <f>O543*H543</f>
        <v>0</v>
      </c>
      <c r="Q543" s="237">
        <v>0.10299999999999999</v>
      </c>
      <c r="R543" s="237">
        <f>Q543*H543</f>
        <v>0.73541999999999996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329</v>
      </c>
      <c r="AT543" s="239" t="s">
        <v>1309</v>
      </c>
      <c r="AU543" s="239" t="s">
        <v>86</v>
      </c>
      <c r="AY543" s="18" t="s">
        <v>171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84</v>
      </c>
      <c r="BK543" s="240">
        <f>ROUND(I543*H543,2)</f>
        <v>0</v>
      </c>
      <c r="BL543" s="18" t="s">
        <v>192</v>
      </c>
      <c r="BM543" s="239" t="s">
        <v>1351</v>
      </c>
    </row>
    <row r="544" s="13" customFormat="1">
      <c r="A544" s="13"/>
      <c r="B544" s="252"/>
      <c r="C544" s="253"/>
      <c r="D544" s="241" t="s">
        <v>294</v>
      </c>
      <c r="E544" s="254" t="s">
        <v>1</v>
      </c>
      <c r="F544" s="255" t="s">
        <v>1348</v>
      </c>
      <c r="G544" s="253"/>
      <c r="H544" s="256">
        <v>7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2" t="s">
        <v>294</v>
      </c>
      <c r="AU544" s="262" t="s">
        <v>86</v>
      </c>
      <c r="AV544" s="13" t="s">
        <v>86</v>
      </c>
      <c r="AW544" s="13" t="s">
        <v>32</v>
      </c>
      <c r="AX544" s="13" t="s">
        <v>84</v>
      </c>
      <c r="AY544" s="262" t="s">
        <v>171</v>
      </c>
    </row>
    <row r="545" s="13" customFormat="1">
      <c r="A545" s="13"/>
      <c r="B545" s="252"/>
      <c r="C545" s="253"/>
      <c r="D545" s="241" t="s">
        <v>294</v>
      </c>
      <c r="E545" s="253"/>
      <c r="F545" s="255" t="s">
        <v>1352</v>
      </c>
      <c r="G545" s="253"/>
      <c r="H545" s="256">
        <v>7.1399999999999997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2" t="s">
        <v>294</v>
      </c>
      <c r="AU545" s="262" t="s">
        <v>86</v>
      </c>
      <c r="AV545" s="13" t="s">
        <v>86</v>
      </c>
      <c r="AW545" s="13" t="s">
        <v>4</v>
      </c>
      <c r="AX545" s="13" t="s">
        <v>84</v>
      </c>
      <c r="AY545" s="262" t="s">
        <v>171</v>
      </c>
    </row>
    <row r="546" s="2" customFormat="1" ht="21.75" customHeight="1">
      <c r="A546" s="39"/>
      <c r="B546" s="40"/>
      <c r="C546" s="228" t="s">
        <v>730</v>
      </c>
      <c r="D546" s="228" t="s">
        <v>174</v>
      </c>
      <c r="E546" s="229" t="s">
        <v>1353</v>
      </c>
      <c r="F546" s="230" t="s">
        <v>1354</v>
      </c>
      <c r="G546" s="231" t="s">
        <v>801</v>
      </c>
      <c r="H546" s="232">
        <v>7</v>
      </c>
      <c r="I546" s="233"/>
      <c r="J546" s="234">
        <f>ROUND(I546*H546,2)</f>
        <v>0</v>
      </c>
      <c r="K546" s="230" t="s">
        <v>178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0.017940000000000001</v>
      </c>
      <c r="R546" s="237">
        <f>Q546*H546</f>
        <v>0.12558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192</v>
      </c>
      <c r="AT546" s="239" t="s">
        <v>174</v>
      </c>
      <c r="AU546" s="239" t="s">
        <v>86</v>
      </c>
      <c r="AY546" s="18" t="s">
        <v>171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84</v>
      </c>
      <c r="BK546" s="240">
        <f>ROUND(I546*H546,2)</f>
        <v>0</v>
      </c>
      <c r="BL546" s="18" t="s">
        <v>192</v>
      </c>
      <c r="BM546" s="239" t="s">
        <v>1355</v>
      </c>
    </row>
    <row r="547" s="13" customFormat="1">
      <c r="A547" s="13"/>
      <c r="B547" s="252"/>
      <c r="C547" s="253"/>
      <c r="D547" s="241" t="s">
        <v>294</v>
      </c>
      <c r="E547" s="254" t="s">
        <v>1</v>
      </c>
      <c r="F547" s="255" t="s">
        <v>1356</v>
      </c>
      <c r="G547" s="253"/>
      <c r="H547" s="256">
        <v>7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294</v>
      </c>
      <c r="AU547" s="262" t="s">
        <v>86</v>
      </c>
      <c r="AV547" s="13" t="s">
        <v>86</v>
      </c>
      <c r="AW547" s="13" t="s">
        <v>32</v>
      </c>
      <c r="AX547" s="13" t="s">
        <v>84</v>
      </c>
      <c r="AY547" s="262" t="s">
        <v>171</v>
      </c>
    </row>
    <row r="548" s="2" customFormat="1" ht="21.75" customHeight="1">
      <c r="A548" s="39"/>
      <c r="B548" s="40"/>
      <c r="C548" s="228" t="s">
        <v>736</v>
      </c>
      <c r="D548" s="228" t="s">
        <v>174</v>
      </c>
      <c r="E548" s="229" t="s">
        <v>1357</v>
      </c>
      <c r="F548" s="230" t="s">
        <v>1358</v>
      </c>
      <c r="G548" s="231" t="s">
        <v>801</v>
      </c>
      <c r="H548" s="232">
        <v>29</v>
      </c>
      <c r="I548" s="233"/>
      <c r="J548" s="234">
        <f>ROUND(I548*H548,2)</f>
        <v>0</v>
      </c>
      <c r="K548" s="230" t="s">
        <v>178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0.022780000000000002</v>
      </c>
      <c r="R548" s="237">
        <f>Q548*H548</f>
        <v>0.6606200000000001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192</v>
      </c>
      <c r="AT548" s="239" t="s">
        <v>174</v>
      </c>
      <c r="AU548" s="239" t="s">
        <v>86</v>
      </c>
      <c r="AY548" s="18" t="s">
        <v>171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84</v>
      </c>
      <c r="BK548" s="240">
        <f>ROUND(I548*H548,2)</f>
        <v>0</v>
      </c>
      <c r="BL548" s="18" t="s">
        <v>192</v>
      </c>
      <c r="BM548" s="239" t="s">
        <v>1359</v>
      </c>
    </row>
    <row r="549" s="13" customFormat="1">
      <c r="A549" s="13"/>
      <c r="B549" s="252"/>
      <c r="C549" s="253"/>
      <c r="D549" s="241" t="s">
        <v>294</v>
      </c>
      <c r="E549" s="254" t="s">
        <v>1</v>
      </c>
      <c r="F549" s="255" t="s">
        <v>1360</v>
      </c>
      <c r="G549" s="253"/>
      <c r="H549" s="256">
        <v>29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2" t="s">
        <v>294</v>
      </c>
      <c r="AU549" s="262" t="s">
        <v>86</v>
      </c>
      <c r="AV549" s="13" t="s">
        <v>86</v>
      </c>
      <c r="AW549" s="13" t="s">
        <v>32</v>
      </c>
      <c r="AX549" s="13" t="s">
        <v>84</v>
      </c>
      <c r="AY549" s="262" t="s">
        <v>171</v>
      </c>
    </row>
    <row r="550" s="2" customFormat="1" ht="21.75" customHeight="1">
      <c r="A550" s="39"/>
      <c r="B550" s="40"/>
      <c r="C550" s="228" t="s">
        <v>743</v>
      </c>
      <c r="D550" s="228" t="s">
        <v>174</v>
      </c>
      <c r="E550" s="229" t="s">
        <v>1361</v>
      </c>
      <c r="F550" s="230" t="s">
        <v>1362</v>
      </c>
      <c r="G550" s="231" t="s">
        <v>801</v>
      </c>
      <c r="H550" s="232">
        <v>20</v>
      </c>
      <c r="I550" s="233"/>
      <c r="J550" s="234">
        <f>ROUND(I550*H550,2)</f>
        <v>0</v>
      </c>
      <c r="K550" s="230" t="s">
        <v>178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0.027109999999999999</v>
      </c>
      <c r="R550" s="237">
        <f>Q550*H550</f>
        <v>0.54220000000000002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192</v>
      </c>
      <c r="AT550" s="239" t="s">
        <v>174</v>
      </c>
      <c r="AU550" s="239" t="s">
        <v>86</v>
      </c>
      <c r="AY550" s="18" t="s">
        <v>171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84</v>
      </c>
      <c r="BK550" s="240">
        <f>ROUND(I550*H550,2)</f>
        <v>0</v>
      </c>
      <c r="BL550" s="18" t="s">
        <v>192</v>
      </c>
      <c r="BM550" s="239" t="s">
        <v>1363</v>
      </c>
    </row>
    <row r="551" s="13" customFormat="1">
      <c r="A551" s="13"/>
      <c r="B551" s="252"/>
      <c r="C551" s="253"/>
      <c r="D551" s="241" t="s">
        <v>294</v>
      </c>
      <c r="E551" s="254" t="s">
        <v>1</v>
      </c>
      <c r="F551" s="255" t="s">
        <v>1364</v>
      </c>
      <c r="G551" s="253"/>
      <c r="H551" s="256">
        <v>20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294</v>
      </c>
      <c r="AU551" s="262" t="s">
        <v>86</v>
      </c>
      <c r="AV551" s="13" t="s">
        <v>86</v>
      </c>
      <c r="AW551" s="13" t="s">
        <v>32</v>
      </c>
      <c r="AX551" s="13" t="s">
        <v>84</v>
      </c>
      <c r="AY551" s="262" t="s">
        <v>171</v>
      </c>
    </row>
    <row r="552" s="2" customFormat="1" ht="21.75" customHeight="1">
      <c r="A552" s="39"/>
      <c r="B552" s="40"/>
      <c r="C552" s="228" t="s">
        <v>750</v>
      </c>
      <c r="D552" s="228" t="s">
        <v>174</v>
      </c>
      <c r="E552" s="229" t="s">
        <v>1365</v>
      </c>
      <c r="F552" s="230" t="s">
        <v>1366</v>
      </c>
      <c r="G552" s="231" t="s">
        <v>801</v>
      </c>
      <c r="H552" s="232">
        <v>30</v>
      </c>
      <c r="I552" s="233"/>
      <c r="J552" s="234">
        <f>ROUND(I552*H552,2)</f>
        <v>0</v>
      </c>
      <c r="K552" s="230" t="s">
        <v>178</v>
      </c>
      <c r="L552" s="45"/>
      <c r="M552" s="235" t="s">
        <v>1</v>
      </c>
      <c r="N552" s="236" t="s">
        <v>42</v>
      </c>
      <c r="O552" s="92"/>
      <c r="P552" s="237">
        <f>O552*H552</f>
        <v>0</v>
      </c>
      <c r="Q552" s="237">
        <v>0.026929999999999999</v>
      </c>
      <c r="R552" s="237">
        <f>Q552*H552</f>
        <v>0.80789999999999995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192</v>
      </c>
      <c r="AT552" s="239" t="s">
        <v>174</v>
      </c>
      <c r="AU552" s="239" t="s">
        <v>86</v>
      </c>
      <c r="AY552" s="18" t="s">
        <v>171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84</v>
      </c>
      <c r="BK552" s="240">
        <f>ROUND(I552*H552,2)</f>
        <v>0</v>
      </c>
      <c r="BL552" s="18" t="s">
        <v>192</v>
      </c>
      <c r="BM552" s="239" t="s">
        <v>1367</v>
      </c>
    </row>
    <row r="553" s="13" customFormat="1">
      <c r="A553" s="13"/>
      <c r="B553" s="252"/>
      <c r="C553" s="253"/>
      <c r="D553" s="241" t="s">
        <v>294</v>
      </c>
      <c r="E553" s="254" t="s">
        <v>1</v>
      </c>
      <c r="F553" s="255" t="s">
        <v>1368</v>
      </c>
      <c r="G553" s="253"/>
      <c r="H553" s="256">
        <v>30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294</v>
      </c>
      <c r="AU553" s="262" t="s">
        <v>86</v>
      </c>
      <c r="AV553" s="13" t="s">
        <v>86</v>
      </c>
      <c r="AW553" s="13" t="s">
        <v>32</v>
      </c>
      <c r="AX553" s="13" t="s">
        <v>84</v>
      </c>
      <c r="AY553" s="262" t="s">
        <v>171</v>
      </c>
    </row>
    <row r="554" s="2" customFormat="1" ht="33" customHeight="1">
      <c r="A554" s="39"/>
      <c r="B554" s="40"/>
      <c r="C554" s="228" t="s">
        <v>764</v>
      </c>
      <c r="D554" s="228" t="s">
        <v>174</v>
      </c>
      <c r="E554" s="229" t="s">
        <v>1369</v>
      </c>
      <c r="F554" s="230" t="s">
        <v>1370</v>
      </c>
      <c r="G554" s="231" t="s">
        <v>314</v>
      </c>
      <c r="H554" s="232">
        <v>0.14000000000000001</v>
      </c>
      <c r="I554" s="233"/>
      <c r="J554" s="234">
        <f>ROUND(I554*H554,2)</f>
        <v>0</v>
      </c>
      <c r="K554" s="230" t="s">
        <v>178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0.019539999999999998</v>
      </c>
      <c r="R554" s="237">
        <f>Q554*H554</f>
        <v>0.0027355999999999999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192</v>
      </c>
      <c r="AT554" s="239" t="s">
        <v>174</v>
      </c>
      <c r="AU554" s="239" t="s">
        <v>86</v>
      </c>
      <c r="AY554" s="18" t="s">
        <v>171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84</v>
      </c>
      <c r="BK554" s="240">
        <f>ROUND(I554*H554,2)</f>
        <v>0</v>
      </c>
      <c r="BL554" s="18" t="s">
        <v>192</v>
      </c>
      <c r="BM554" s="239" t="s">
        <v>1371</v>
      </c>
    </row>
    <row r="555" s="13" customFormat="1">
      <c r="A555" s="13"/>
      <c r="B555" s="252"/>
      <c r="C555" s="253"/>
      <c r="D555" s="241" t="s">
        <v>294</v>
      </c>
      <c r="E555" s="254" t="s">
        <v>1</v>
      </c>
      <c r="F555" s="255" t="s">
        <v>1372</v>
      </c>
      <c r="G555" s="253"/>
      <c r="H555" s="256">
        <v>0.14000000000000001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294</v>
      </c>
      <c r="AU555" s="262" t="s">
        <v>86</v>
      </c>
      <c r="AV555" s="13" t="s">
        <v>86</v>
      </c>
      <c r="AW555" s="13" t="s">
        <v>32</v>
      </c>
      <c r="AX555" s="13" t="s">
        <v>84</v>
      </c>
      <c r="AY555" s="262" t="s">
        <v>171</v>
      </c>
    </row>
    <row r="556" s="2" customFormat="1" ht="24.15" customHeight="1">
      <c r="A556" s="39"/>
      <c r="B556" s="40"/>
      <c r="C556" s="298" t="s">
        <v>769</v>
      </c>
      <c r="D556" s="298" t="s">
        <v>1309</v>
      </c>
      <c r="E556" s="299" t="s">
        <v>1373</v>
      </c>
      <c r="F556" s="300" t="s">
        <v>1374</v>
      </c>
      <c r="G556" s="301" t="s">
        <v>314</v>
      </c>
      <c r="H556" s="302">
        <v>0.151</v>
      </c>
      <c r="I556" s="303"/>
      <c r="J556" s="304">
        <f>ROUND(I556*H556,2)</f>
        <v>0</v>
      </c>
      <c r="K556" s="300" t="s">
        <v>178</v>
      </c>
      <c r="L556" s="305"/>
      <c r="M556" s="306" t="s">
        <v>1</v>
      </c>
      <c r="N556" s="307" t="s">
        <v>42</v>
      </c>
      <c r="O556" s="92"/>
      <c r="P556" s="237">
        <f>O556*H556</f>
        <v>0</v>
      </c>
      <c r="Q556" s="237">
        <v>1</v>
      </c>
      <c r="R556" s="237">
        <f>Q556*H556</f>
        <v>0.151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329</v>
      </c>
      <c r="AT556" s="239" t="s">
        <v>1309</v>
      </c>
      <c r="AU556" s="239" t="s">
        <v>86</v>
      </c>
      <c r="AY556" s="18" t="s">
        <v>171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84</v>
      </c>
      <c r="BK556" s="240">
        <f>ROUND(I556*H556,2)</f>
        <v>0</v>
      </c>
      <c r="BL556" s="18" t="s">
        <v>192</v>
      </c>
      <c r="BM556" s="239" t="s">
        <v>1375</v>
      </c>
    </row>
    <row r="557" s="13" customFormat="1">
      <c r="A557" s="13"/>
      <c r="B557" s="252"/>
      <c r="C557" s="253"/>
      <c r="D557" s="241" t="s">
        <v>294</v>
      </c>
      <c r="E557" s="254" t="s">
        <v>1</v>
      </c>
      <c r="F557" s="255" t="s">
        <v>1376</v>
      </c>
      <c r="G557" s="253"/>
      <c r="H557" s="256">
        <v>0.151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2" t="s">
        <v>294</v>
      </c>
      <c r="AU557" s="262" t="s">
        <v>86</v>
      </c>
      <c r="AV557" s="13" t="s">
        <v>86</v>
      </c>
      <c r="AW557" s="13" t="s">
        <v>32</v>
      </c>
      <c r="AX557" s="13" t="s">
        <v>84</v>
      </c>
      <c r="AY557" s="262" t="s">
        <v>171</v>
      </c>
    </row>
    <row r="558" s="2" customFormat="1" ht="16.5" customHeight="1">
      <c r="A558" s="39"/>
      <c r="B558" s="40"/>
      <c r="C558" s="228" t="s">
        <v>774</v>
      </c>
      <c r="D558" s="228" t="s">
        <v>174</v>
      </c>
      <c r="E558" s="229" t="s">
        <v>1377</v>
      </c>
      <c r="F558" s="230" t="s">
        <v>1378</v>
      </c>
      <c r="G558" s="231" t="s">
        <v>206</v>
      </c>
      <c r="H558" s="232">
        <v>84.572999999999993</v>
      </c>
      <c r="I558" s="233"/>
      <c r="J558" s="234">
        <f>ROUND(I558*H558,2)</f>
        <v>0</v>
      </c>
      <c r="K558" s="230" t="s">
        <v>1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0.014999999999999999</v>
      </c>
      <c r="R558" s="237">
        <f>Q558*H558</f>
        <v>1.2685949999999999</v>
      </c>
      <c r="S558" s="237">
        <v>1.0000000000000001E-05</v>
      </c>
      <c r="T558" s="238">
        <f>S558*H558</f>
        <v>0.00084573000000000005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192</v>
      </c>
      <c r="AT558" s="239" t="s">
        <v>174</v>
      </c>
      <c r="AU558" s="239" t="s">
        <v>86</v>
      </c>
      <c r="AY558" s="18" t="s">
        <v>171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192</v>
      </c>
      <c r="BM558" s="239" t="s">
        <v>1379</v>
      </c>
    </row>
    <row r="559" s="2" customFormat="1">
      <c r="A559" s="39"/>
      <c r="B559" s="40"/>
      <c r="C559" s="41"/>
      <c r="D559" s="241" t="s">
        <v>181</v>
      </c>
      <c r="E559" s="41"/>
      <c r="F559" s="242" t="s">
        <v>1380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181</v>
      </c>
      <c r="AU559" s="18" t="s">
        <v>86</v>
      </c>
    </row>
    <row r="560" s="13" customFormat="1">
      <c r="A560" s="13"/>
      <c r="B560" s="252"/>
      <c r="C560" s="253"/>
      <c r="D560" s="241" t="s">
        <v>294</v>
      </c>
      <c r="E560" s="254" t="s">
        <v>1</v>
      </c>
      <c r="F560" s="255" t="s">
        <v>848</v>
      </c>
      <c r="G560" s="253"/>
      <c r="H560" s="256">
        <v>84.572999999999993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2" t="s">
        <v>294</v>
      </c>
      <c r="AU560" s="262" t="s">
        <v>86</v>
      </c>
      <c r="AV560" s="13" t="s">
        <v>86</v>
      </c>
      <c r="AW560" s="13" t="s">
        <v>32</v>
      </c>
      <c r="AX560" s="13" t="s">
        <v>84</v>
      </c>
      <c r="AY560" s="262" t="s">
        <v>171</v>
      </c>
    </row>
    <row r="561" s="2" customFormat="1" ht="16.5" customHeight="1">
      <c r="A561" s="39"/>
      <c r="B561" s="40"/>
      <c r="C561" s="228" t="s">
        <v>781</v>
      </c>
      <c r="D561" s="228" t="s">
        <v>174</v>
      </c>
      <c r="E561" s="229" t="s">
        <v>1381</v>
      </c>
      <c r="F561" s="230" t="s">
        <v>1382</v>
      </c>
      <c r="G561" s="231" t="s">
        <v>206</v>
      </c>
      <c r="H561" s="232">
        <v>106.08499999999999</v>
      </c>
      <c r="I561" s="233"/>
      <c r="J561" s="234">
        <f>ROUND(I561*H561,2)</f>
        <v>0</v>
      </c>
      <c r="K561" s="230" t="s">
        <v>1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0.014999999999999999</v>
      </c>
      <c r="R561" s="237">
        <f>Q561*H561</f>
        <v>1.5912749999999998</v>
      </c>
      <c r="S561" s="237">
        <v>1.0000000000000001E-05</v>
      </c>
      <c r="T561" s="238">
        <f>S561*H561</f>
        <v>0.0010608500000000001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192</v>
      </c>
      <c r="AT561" s="239" t="s">
        <v>174</v>
      </c>
      <c r="AU561" s="239" t="s">
        <v>86</v>
      </c>
      <c r="AY561" s="18" t="s">
        <v>171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84</v>
      </c>
      <c r="BK561" s="240">
        <f>ROUND(I561*H561,2)</f>
        <v>0</v>
      </c>
      <c r="BL561" s="18" t="s">
        <v>192</v>
      </c>
      <c r="BM561" s="239" t="s">
        <v>1383</v>
      </c>
    </row>
    <row r="562" s="2" customFormat="1">
      <c r="A562" s="39"/>
      <c r="B562" s="40"/>
      <c r="C562" s="41"/>
      <c r="D562" s="241" t="s">
        <v>181</v>
      </c>
      <c r="E562" s="41"/>
      <c r="F562" s="242" t="s">
        <v>1384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181</v>
      </c>
      <c r="AU562" s="18" t="s">
        <v>86</v>
      </c>
    </row>
    <row r="563" s="13" customFormat="1">
      <c r="A563" s="13"/>
      <c r="B563" s="252"/>
      <c r="C563" s="253"/>
      <c r="D563" s="241" t="s">
        <v>294</v>
      </c>
      <c r="E563" s="254" t="s">
        <v>1</v>
      </c>
      <c r="F563" s="255" t="s">
        <v>851</v>
      </c>
      <c r="G563" s="253"/>
      <c r="H563" s="256">
        <v>106.08499999999999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294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171</v>
      </c>
    </row>
    <row r="564" s="2" customFormat="1" ht="16.5" customHeight="1">
      <c r="A564" s="39"/>
      <c r="B564" s="40"/>
      <c r="C564" s="228" t="s">
        <v>786</v>
      </c>
      <c r="D564" s="228" t="s">
        <v>174</v>
      </c>
      <c r="E564" s="229" t="s">
        <v>1385</v>
      </c>
      <c r="F564" s="230" t="s">
        <v>1386</v>
      </c>
      <c r="G564" s="231" t="s">
        <v>206</v>
      </c>
      <c r="H564" s="232">
        <v>376.58999999999998</v>
      </c>
      <c r="I564" s="233"/>
      <c r="J564" s="234">
        <f>ROUND(I564*H564,2)</f>
        <v>0</v>
      </c>
      <c r="K564" s="230" t="s">
        <v>1</v>
      </c>
      <c r="L564" s="45"/>
      <c r="M564" s="235" t="s">
        <v>1</v>
      </c>
      <c r="N564" s="236" t="s">
        <v>42</v>
      </c>
      <c r="O564" s="92"/>
      <c r="P564" s="237">
        <f>O564*H564</f>
        <v>0</v>
      </c>
      <c r="Q564" s="237">
        <v>0.11576</v>
      </c>
      <c r="R564" s="237">
        <f>Q564*H564</f>
        <v>43.594058399999994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192</v>
      </c>
      <c r="AT564" s="239" t="s">
        <v>174</v>
      </c>
      <c r="AU564" s="239" t="s">
        <v>86</v>
      </c>
      <c r="AY564" s="18" t="s">
        <v>171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84</v>
      </c>
      <c r="BK564" s="240">
        <f>ROUND(I564*H564,2)</f>
        <v>0</v>
      </c>
      <c r="BL564" s="18" t="s">
        <v>192</v>
      </c>
      <c r="BM564" s="239" t="s">
        <v>1387</v>
      </c>
    </row>
    <row r="565" s="2" customFormat="1">
      <c r="A565" s="39"/>
      <c r="B565" s="40"/>
      <c r="C565" s="41"/>
      <c r="D565" s="241" t="s">
        <v>181</v>
      </c>
      <c r="E565" s="41"/>
      <c r="F565" s="242" t="s">
        <v>1388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181</v>
      </c>
      <c r="AU565" s="18" t="s">
        <v>86</v>
      </c>
    </row>
    <row r="566" s="15" customFormat="1">
      <c r="A566" s="15"/>
      <c r="B566" s="274"/>
      <c r="C566" s="275"/>
      <c r="D566" s="241" t="s">
        <v>294</v>
      </c>
      <c r="E566" s="276" t="s">
        <v>1</v>
      </c>
      <c r="F566" s="277" t="s">
        <v>1389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294</v>
      </c>
      <c r="AU566" s="283" t="s">
        <v>86</v>
      </c>
      <c r="AV566" s="15" t="s">
        <v>84</v>
      </c>
      <c r="AW566" s="15" t="s">
        <v>32</v>
      </c>
      <c r="AX566" s="15" t="s">
        <v>77</v>
      </c>
      <c r="AY566" s="283" t="s">
        <v>171</v>
      </c>
    </row>
    <row r="567" s="13" customFormat="1">
      <c r="A567" s="13"/>
      <c r="B567" s="252"/>
      <c r="C567" s="253"/>
      <c r="D567" s="241" t="s">
        <v>294</v>
      </c>
      <c r="E567" s="254" t="s">
        <v>1</v>
      </c>
      <c r="F567" s="255" t="s">
        <v>1390</v>
      </c>
      <c r="G567" s="253"/>
      <c r="H567" s="256">
        <v>303.82499999999999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2" t="s">
        <v>294</v>
      </c>
      <c r="AU567" s="262" t="s">
        <v>86</v>
      </c>
      <c r="AV567" s="13" t="s">
        <v>86</v>
      </c>
      <c r="AW567" s="13" t="s">
        <v>32</v>
      </c>
      <c r="AX567" s="13" t="s">
        <v>77</v>
      </c>
      <c r="AY567" s="262" t="s">
        <v>171</v>
      </c>
    </row>
    <row r="568" s="15" customFormat="1">
      <c r="A568" s="15"/>
      <c r="B568" s="274"/>
      <c r="C568" s="275"/>
      <c r="D568" s="241" t="s">
        <v>294</v>
      </c>
      <c r="E568" s="276" t="s">
        <v>1</v>
      </c>
      <c r="F568" s="277" t="s">
        <v>1391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294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171</v>
      </c>
    </row>
    <row r="569" s="13" customFormat="1">
      <c r="A569" s="13"/>
      <c r="B569" s="252"/>
      <c r="C569" s="253"/>
      <c r="D569" s="241" t="s">
        <v>294</v>
      </c>
      <c r="E569" s="254" t="s">
        <v>1</v>
      </c>
      <c r="F569" s="255" t="s">
        <v>1392</v>
      </c>
      <c r="G569" s="253"/>
      <c r="H569" s="256">
        <v>72.765000000000001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294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171</v>
      </c>
    </row>
    <row r="570" s="14" customFormat="1">
      <c r="A570" s="14"/>
      <c r="B570" s="263"/>
      <c r="C570" s="264"/>
      <c r="D570" s="241" t="s">
        <v>294</v>
      </c>
      <c r="E570" s="265" t="s">
        <v>1</v>
      </c>
      <c r="F570" s="266" t="s">
        <v>298</v>
      </c>
      <c r="G570" s="264"/>
      <c r="H570" s="267">
        <v>376.58999999999998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3" t="s">
        <v>294</v>
      </c>
      <c r="AU570" s="273" t="s">
        <v>86</v>
      </c>
      <c r="AV570" s="14" t="s">
        <v>192</v>
      </c>
      <c r="AW570" s="14" t="s">
        <v>32</v>
      </c>
      <c r="AX570" s="14" t="s">
        <v>84</v>
      </c>
      <c r="AY570" s="273" t="s">
        <v>171</v>
      </c>
    </row>
    <row r="571" s="2" customFormat="1" ht="24.15" customHeight="1">
      <c r="A571" s="39"/>
      <c r="B571" s="40"/>
      <c r="C571" s="228" t="s">
        <v>794</v>
      </c>
      <c r="D571" s="228" t="s">
        <v>174</v>
      </c>
      <c r="E571" s="229" t="s">
        <v>1393</v>
      </c>
      <c r="F571" s="230" t="s">
        <v>1394</v>
      </c>
      <c r="G571" s="231" t="s">
        <v>206</v>
      </c>
      <c r="H571" s="232">
        <v>24.367000000000001</v>
      </c>
      <c r="I571" s="233"/>
      <c r="J571" s="234">
        <f>ROUND(I571*H571,2)</f>
        <v>0</v>
      </c>
      <c r="K571" s="230" t="s">
        <v>178</v>
      </c>
      <c r="L571" s="45"/>
      <c r="M571" s="235" t="s">
        <v>1</v>
      </c>
      <c r="N571" s="236" t="s">
        <v>42</v>
      </c>
      <c r="O571" s="92"/>
      <c r="P571" s="237">
        <f>O571*H571</f>
        <v>0</v>
      </c>
      <c r="Q571" s="237">
        <v>0.12812999999999999</v>
      </c>
      <c r="R571" s="237">
        <f>Q571*H571</f>
        <v>3.12214371</v>
      </c>
      <c r="S571" s="237">
        <v>0</v>
      </c>
      <c r="T571" s="23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192</v>
      </c>
      <c r="AT571" s="239" t="s">
        <v>174</v>
      </c>
      <c r="AU571" s="239" t="s">
        <v>86</v>
      </c>
      <c r="AY571" s="18" t="s">
        <v>171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84</v>
      </c>
      <c r="BK571" s="240">
        <f>ROUND(I571*H571,2)</f>
        <v>0</v>
      </c>
      <c r="BL571" s="18" t="s">
        <v>192</v>
      </c>
      <c r="BM571" s="239" t="s">
        <v>1395</v>
      </c>
    </row>
    <row r="572" s="15" customFormat="1">
      <c r="A572" s="15"/>
      <c r="B572" s="274"/>
      <c r="C572" s="275"/>
      <c r="D572" s="241" t="s">
        <v>294</v>
      </c>
      <c r="E572" s="276" t="s">
        <v>1</v>
      </c>
      <c r="F572" s="277" t="s">
        <v>333</v>
      </c>
      <c r="G572" s="275"/>
      <c r="H572" s="276" t="s">
        <v>1</v>
      </c>
      <c r="I572" s="278"/>
      <c r="J572" s="275"/>
      <c r="K572" s="275"/>
      <c r="L572" s="279"/>
      <c r="M572" s="280"/>
      <c r="N572" s="281"/>
      <c r="O572" s="281"/>
      <c r="P572" s="281"/>
      <c r="Q572" s="281"/>
      <c r="R572" s="281"/>
      <c r="S572" s="281"/>
      <c r="T572" s="28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3" t="s">
        <v>294</v>
      </c>
      <c r="AU572" s="283" t="s">
        <v>86</v>
      </c>
      <c r="AV572" s="15" t="s">
        <v>84</v>
      </c>
      <c r="AW572" s="15" t="s">
        <v>32</v>
      </c>
      <c r="AX572" s="15" t="s">
        <v>77</v>
      </c>
      <c r="AY572" s="283" t="s">
        <v>171</v>
      </c>
    </row>
    <row r="573" s="13" customFormat="1">
      <c r="A573" s="13"/>
      <c r="B573" s="252"/>
      <c r="C573" s="253"/>
      <c r="D573" s="241" t="s">
        <v>294</v>
      </c>
      <c r="E573" s="254" t="s">
        <v>1</v>
      </c>
      <c r="F573" s="255" t="s">
        <v>1396</v>
      </c>
      <c r="G573" s="253"/>
      <c r="H573" s="256">
        <v>6.4199999999999999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2" t="s">
        <v>294</v>
      </c>
      <c r="AU573" s="262" t="s">
        <v>86</v>
      </c>
      <c r="AV573" s="13" t="s">
        <v>86</v>
      </c>
      <c r="AW573" s="13" t="s">
        <v>32</v>
      </c>
      <c r="AX573" s="13" t="s">
        <v>77</v>
      </c>
      <c r="AY573" s="262" t="s">
        <v>171</v>
      </c>
    </row>
    <row r="574" s="13" customFormat="1">
      <c r="A574" s="13"/>
      <c r="B574" s="252"/>
      <c r="C574" s="253"/>
      <c r="D574" s="241" t="s">
        <v>294</v>
      </c>
      <c r="E574" s="254" t="s">
        <v>1</v>
      </c>
      <c r="F574" s="255" t="s">
        <v>1397</v>
      </c>
      <c r="G574" s="253"/>
      <c r="H574" s="256">
        <v>0.995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2" t="s">
        <v>294</v>
      </c>
      <c r="AU574" s="262" t="s">
        <v>86</v>
      </c>
      <c r="AV574" s="13" t="s">
        <v>86</v>
      </c>
      <c r="AW574" s="13" t="s">
        <v>32</v>
      </c>
      <c r="AX574" s="13" t="s">
        <v>77</v>
      </c>
      <c r="AY574" s="262" t="s">
        <v>171</v>
      </c>
    </row>
    <row r="575" s="13" customFormat="1">
      <c r="A575" s="13"/>
      <c r="B575" s="252"/>
      <c r="C575" s="253"/>
      <c r="D575" s="241" t="s">
        <v>294</v>
      </c>
      <c r="E575" s="254" t="s">
        <v>1</v>
      </c>
      <c r="F575" s="255" t="s">
        <v>1398</v>
      </c>
      <c r="G575" s="253"/>
      <c r="H575" s="256">
        <v>0.22400000000000001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2" t="s">
        <v>294</v>
      </c>
      <c r="AU575" s="262" t="s">
        <v>86</v>
      </c>
      <c r="AV575" s="13" t="s">
        <v>86</v>
      </c>
      <c r="AW575" s="13" t="s">
        <v>32</v>
      </c>
      <c r="AX575" s="13" t="s">
        <v>77</v>
      </c>
      <c r="AY575" s="262" t="s">
        <v>171</v>
      </c>
    </row>
    <row r="576" s="15" customFormat="1">
      <c r="A576" s="15"/>
      <c r="B576" s="274"/>
      <c r="C576" s="275"/>
      <c r="D576" s="241" t="s">
        <v>294</v>
      </c>
      <c r="E576" s="276" t="s">
        <v>1</v>
      </c>
      <c r="F576" s="277" t="s">
        <v>337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294</v>
      </c>
      <c r="AU576" s="283" t="s">
        <v>86</v>
      </c>
      <c r="AV576" s="15" t="s">
        <v>84</v>
      </c>
      <c r="AW576" s="15" t="s">
        <v>32</v>
      </c>
      <c r="AX576" s="15" t="s">
        <v>77</v>
      </c>
      <c r="AY576" s="283" t="s">
        <v>171</v>
      </c>
    </row>
    <row r="577" s="13" customFormat="1">
      <c r="A577" s="13"/>
      <c r="B577" s="252"/>
      <c r="C577" s="253"/>
      <c r="D577" s="241" t="s">
        <v>294</v>
      </c>
      <c r="E577" s="254" t="s">
        <v>1</v>
      </c>
      <c r="F577" s="255" t="s">
        <v>1399</v>
      </c>
      <c r="G577" s="253"/>
      <c r="H577" s="256">
        <v>3.6680000000000001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2" t="s">
        <v>294</v>
      </c>
      <c r="AU577" s="262" t="s">
        <v>86</v>
      </c>
      <c r="AV577" s="13" t="s">
        <v>86</v>
      </c>
      <c r="AW577" s="13" t="s">
        <v>32</v>
      </c>
      <c r="AX577" s="13" t="s">
        <v>77</v>
      </c>
      <c r="AY577" s="262" t="s">
        <v>171</v>
      </c>
    </row>
    <row r="578" s="13" customFormat="1">
      <c r="A578" s="13"/>
      <c r="B578" s="252"/>
      <c r="C578" s="253"/>
      <c r="D578" s="241" t="s">
        <v>294</v>
      </c>
      <c r="E578" s="254" t="s">
        <v>1</v>
      </c>
      <c r="F578" s="255" t="s">
        <v>1400</v>
      </c>
      <c r="G578" s="253"/>
      <c r="H578" s="256">
        <v>0.64200000000000002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294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171</v>
      </c>
    </row>
    <row r="579" s="13" customFormat="1">
      <c r="A579" s="13"/>
      <c r="B579" s="252"/>
      <c r="C579" s="253"/>
      <c r="D579" s="241" t="s">
        <v>294</v>
      </c>
      <c r="E579" s="254" t="s">
        <v>1</v>
      </c>
      <c r="F579" s="255" t="s">
        <v>1401</v>
      </c>
      <c r="G579" s="253"/>
      <c r="H579" s="256">
        <v>0.628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294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171</v>
      </c>
    </row>
    <row r="580" s="15" customFormat="1">
      <c r="A580" s="15"/>
      <c r="B580" s="274"/>
      <c r="C580" s="275"/>
      <c r="D580" s="241" t="s">
        <v>294</v>
      </c>
      <c r="E580" s="276" t="s">
        <v>1</v>
      </c>
      <c r="F580" s="277" t="s">
        <v>341</v>
      </c>
      <c r="G580" s="275"/>
      <c r="H580" s="276" t="s">
        <v>1</v>
      </c>
      <c r="I580" s="278"/>
      <c r="J580" s="275"/>
      <c r="K580" s="275"/>
      <c r="L580" s="279"/>
      <c r="M580" s="280"/>
      <c r="N580" s="281"/>
      <c r="O580" s="281"/>
      <c r="P580" s="281"/>
      <c r="Q580" s="281"/>
      <c r="R580" s="281"/>
      <c r="S580" s="281"/>
      <c r="T580" s="282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3" t="s">
        <v>294</v>
      </c>
      <c r="AU580" s="283" t="s">
        <v>86</v>
      </c>
      <c r="AV580" s="15" t="s">
        <v>84</v>
      </c>
      <c r="AW580" s="15" t="s">
        <v>32</v>
      </c>
      <c r="AX580" s="15" t="s">
        <v>77</v>
      </c>
      <c r="AY580" s="283" t="s">
        <v>171</v>
      </c>
    </row>
    <row r="581" s="13" customFormat="1">
      <c r="A581" s="13"/>
      <c r="B581" s="252"/>
      <c r="C581" s="253"/>
      <c r="D581" s="241" t="s">
        <v>294</v>
      </c>
      <c r="E581" s="254" t="s">
        <v>1</v>
      </c>
      <c r="F581" s="255" t="s">
        <v>1402</v>
      </c>
      <c r="G581" s="253"/>
      <c r="H581" s="256">
        <v>2.0960000000000001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2" t="s">
        <v>294</v>
      </c>
      <c r="AU581" s="262" t="s">
        <v>86</v>
      </c>
      <c r="AV581" s="13" t="s">
        <v>86</v>
      </c>
      <c r="AW581" s="13" t="s">
        <v>32</v>
      </c>
      <c r="AX581" s="13" t="s">
        <v>77</v>
      </c>
      <c r="AY581" s="262" t="s">
        <v>171</v>
      </c>
    </row>
    <row r="582" s="13" customFormat="1">
      <c r="A582" s="13"/>
      <c r="B582" s="252"/>
      <c r="C582" s="253"/>
      <c r="D582" s="241" t="s">
        <v>294</v>
      </c>
      <c r="E582" s="254" t="s">
        <v>1</v>
      </c>
      <c r="F582" s="255" t="s">
        <v>1403</v>
      </c>
      <c r="G582" s="253"/>
      <c r="H582" s="256">
        <v>0.80700000000000005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2" t="s">
        <v>294</v>
      </c>
      <c r="AU582" s="262" t="s">
        <v>86</v>
      </c>
      <c r="AV582" s="13" t="s">
        <v>86</v>
      </c>
      <c r="AW582" s="13" t="s">
        <v>32</v>
      </c>
      <c r="AX582" s="13" t="s">
        <v>77</v>
      </c>
      <c r="AY582" s="262" t="s">
        <v>171</v>
      </c>
    </row>
    <row r="583" s="15" customFormat="1">
      <c r="A583" s="15"/>
      <c r="B583" s="274"/>
      <c r="C583" s="275"/>
      <c r="D583" s="241" t="s">
        <v>294</v>
      </c>
      <c r="E583" s="276" t="s">
        <v>1</v>
      </c>
      <c r="F583" s="277" t="s">
        <v>345</v>
      </c>
      <c r="G583" s="275"/>
      <c r="H583" s="276" t="s">
        <v>1</v>
      </c>
      <c r="I583" s="278"/>
      <c r="J583" s="275"/>
      <c r="K583" s="275"/>
      <c r="L583" s="279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3" t="s">
        <v>294</v>
      </c>
      <c r="AU583" s="283" t="s">
        <v>86</v>
      </c>
      <c r="AV583" s="15" t="s">
        <v>84</v>
      </c>
      <c r="AW583" s="15" t="s">
        <v>32</v>
      </c>
      <c r="AX583" s="15" t="s">
        <v>77</v>
      </c>
      <c r="AY583" s="283" t="s">
        <v>171</v>
      </c>
    </row>
    <row r="584" s="13" customFormat="1">
      <c r="A584" s="13"/>
      <c r="B584" s="252"/>
      <c r="C584" s="253"/>
      <c r="D584" s="241" t="s">
        <v>294</v>
      </c>
      <c r="E584" s="254" t="s">
        <v>1</v>
      </c>
      <c r="F584" s="255" t="s">
        <v>1404</v>
      </c>
      <c r="G584" s="253"/>
      <c r="H584" s="256">
        <v>1.468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294</v>
      </c>
      <c r="AU584" s="262" t="s">
        <v>86</v>
      </c>
      <c r="AV584" s="13" t="s">
        <v>86</v>
      </c>
      <c r="AW584" s="13" t="s">
        <v>32</v>
      </c>
      <c r="AX584" s="13" t="s">
        <v>77</v>
      </c>
      <c r="AY584" s="262" t="s">
        <v>171</v>
      </c>
    </row>
    <row r="585" s="13" customFormat="1">
      <c r="A585" s="13"/>
      <c r="B585" s="252"/>
      <c r="C585" s="253"/>
      <c r="D585" s="241" t="s">
        <v>294</v>
      </c>
      <c r="E585" s="254" t="s">
        <v>1</v>
      </c>
      <c r="F585" s="255" t="s">
        <v>1405</v>
      </c>
      <c r="G585" s="253"/>
      <c r="H585" s="256">
        <v>2.3340000000000001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2" t="s">
        <v>294</v>
      </c>
      <c r="AU585" s="262" t="s">
        <v>86</v>
      </c>
      <c r="AV585" s="13" t="s">
        <v>86</v>
      </c>
      <c r="AW585" s="13" t="s">
        <v>32</v>
      </c>
      <c r="AX585" s="13" t="s">
        <v>77</v>
      </c>
      <c r="AY585" s="262" t="s">
        <v>171</v>
      </c>
    </row>
    <row r="586" s="15" customFormat="1">
      <c r="A586" s="15"/>
      <c r="B586" s="274"/>
      <c r="C586" s="275"/>
      <c r="D586" s="241" t="s">
        <v>294</v>
      </c>
      <c r="E586" s="276" t="s">
        <v>1</v>
      </c>
      <c r="F586" s="277" t="s">
        <v>349</v>
      </c>
      <c r="G586" s="275"/>
      <c r="H586" s="276" t="s">
        <v>1</v>
      </c>
      <c r="I586" s="278"/>
      <c r="J586" s="275"/>
      <c r="K586" s="275"/>
      <c r="L586" s="279"/>
      <c r="M586" s="280"/>
      <c r="N586" s="281"/>
      <c r="O586" s="281"/>
      <c r="P586" s="281"/>
      <c r="Q586" s="281"/>
      <c r="R586" s="281"/>
      <c r="S586" s="281"/>
      <c r="T586" s="282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3" t="s">
        <v>294</v>
      </c>
      <c r="AU586" s="283" t="s">
        <v>86</v>
      </c>
      <c r="AV586" s="15" t="s">
        <v>84</v>
      </c>
      <c r="AW586" s="15" t="s">
        <v>32</v>
      </c>
      <c r="AX586" s="15" t="s">
        <v>77</v>
      </c>
      <c r="AY586" s="283" t="s">
        <v>171</v>
      </c>
    </row>
    <row r="587" s="13" customFormat="1">
      <c r="A587" s="13"/>
      <c r="B587" s="252"/>
      <c r="C587" s="253"/>
      <c r="D587" s="241" t="s">
        <v>294</v>
      </c>
      <c r="E587" s="254" t="s">
        <v>1</v>
      </c>
      <c r="F587" s="255" t="s">
        <v>1402</v>
      </c>
      <c r="G587" s="253"/>
      <c r="H587" s="256">
        <v>2.0960000000000001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294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171</v>
      </c>
    </row>
    <row r="588" s="13" customFormat="1">
      <c r="A588" s="13"/>
      <c r="B588" s="252"/>
      <c r="C588" s="253"/>
      <c r="D588" s="241" t="s">
        <v>294</v>
      </c>
      <c r="E588" s="254" t="s">
        <v>1</v>
      </c>
      <c r="F588" s="255" t="s">
        <v>1406</v>
      </c>
      <c r="G588" s="253"/>
      <c r="H588" s="256">
        <v>0.78900000000000003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294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171</v>
      </c>
    </row>
    <row r="589" s="13" customFormat="1">
      <c r="A589" s="13"/>
      <c r="B589" s="252"/>
      <c r="C589" s="253"/>
      <c r="D589" s="241" t="s">
        <v>294</v>
      </c>
      <c r="E589" s="254" t="s">
        <v>1</v>
      </c>
      <c r="F589" s="255" t="s">
        <v>1407</v>
      </c>
      <c r="G589" s="253"/>
      <c r="H589" s="256">
        <v>2.2000000000000002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294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171</v>
      </c>
    </row>
    <row r="590" s="14" customFormat="1">
      <c r="A590" s="14"/>
      <c r="B590" s="263"/>
      <c r="C590" s="264"/>
      <c r="D590" s="241" t="s">
        <v>294</v>
      </c>
      <c r="E590" s="265" t="s">
        <v>1</v>
      </c>
      <c r="F590" s="266" t="s">
        <v>298</v>
      </c>
      <c r="G590" s="264"/>
      <c r="H590" s="267">
        <v>24.367000000000001</v>
      </c>
      <c r="I590" s="268"/>
      <c r="J590" s="264"/>
      <c r="K590" s="264"/>
      <c r="L590" s="269"/>
      <c r="M590" s="270"/>
      <c r="N590" s="271"/>
      <c r="O590" s="271"/>
      <c r="P590" s="271"/>
      <c r="Q590" s="271"/>
      <c r="R590" s="271"/>
      <c r="S590" s="271"/>
      <c r="T590" s="27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3" t="s">
        <v>294</v>
      </c>
      <c r="AU590" s="273" t="s">
        <v>86</v>
      </c>
      <c r="AV590" s="14" t="s">
        <v>192</v>
      </c>
      <c r="AW590" s="14" t="s">
        <v>32</v>
      </c>
      <c r="AX590" s="14" t="s">
        <v>84</v>
      </c>
      <c r="AY590" s="273" t="s">
        <v>171</v>
      </c>
    </row>
    <row r="591" s="2" customFormat="1" ht="33" customHeight="1">
      <c r="A591" s="39"/>
      <c r="B591" s="40"/>
      <c r="C591" s="228" t="s">
        <v>798</v>
      </c>
      <c r="D591" s="228" t="s">
        <v>174</v>
      </c>
      <c r="E591" s="229" t="s">
        <v>1408</v>
      </c>
      <c r="F591" s="230" t="s">
        <v>1409</v>
      </c>
      <c r="G591" s="231" t="s">
        <v>206</v>
      </c>
      <c r="H591" s="232">
        <v>1.8899999999999999</v>
      </c>
      <c r="I591" s="233"/>
      <c r="J591" s="234">
        <f>ROUND(I591*H591,2)</f>
        <v>0</v>
      </c>
      <c r="K591" s="230" t="s">
        <v>178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0.061969999999999997</v>
      </c>
      <c r="R591" s="237">
        <f>Q591*H591</f>
        <v>0.11712329999999999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192</v>
      </c>
      <c r="AT591" s="239" t="s">
        <v>174</v>
      </c>
      <c r="AU591" s="239" t="s">
        <v>86</v>
      </c>
      <c r="AY591" s="18" t="s">
        <v>171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84</v>
      </c>
      <c r="BK591" s="240">
        <f>ROUND(I591*H591,2)</f>
        <v>0</v>
      </c>
      <c r="BL591" s="18" t="s">
        <v>192</v>
      </c>
      <c r="BM591" s="239" t="s">
        <v>1410</v>
      </c>
    </row>
    <row r="592" s="15" customFormat="1">
      <c r="A592" s="15"/>
      <c r="B592" s="274"/>
      <c r="C592" s="275"/>
      <c r="D592" s="241" t="s">
        <v>294</v>
      </c>
      <c r="E592" s="276" t="s">
        <v>1</v>
      </c>
      <c r="F592" s="277" t="s">
        <v>341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294</v>
      </c>
      <c r="AU592" s="283" t="s">
        <v>86</v>
      </c>
      <c r="AV592" s="15" t="s">
        <v>84</v>
      </c>
      <c r="AW592" s="15" t="s">
        <v>32</v>
      </c>
      <c r="AX592" s="15" t="s">
        <v>77</v>
      </c>
      <c r="AY592" s="283" t="s">
        <v>171</v>
      </c>
    </row>
    <row r="593" s="13" customFormat="1">
      <c r="A593" s="13"/>
      <c r="B593" s="252"/>
      <c r="C593" s="253"/>
      <c r="D593" s="241" t="s">
        <v>294</v>
      </c>
      <c r="E593" s="254" t="s">
        <v>1</v>
      </c>
      <c r="F593" s="255" t="s">
        <v>1411</v>
      </c>
      <c r="G593" s="253"/>
      <c r="H593" s="256">
        <v>1.8899999999999999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2" t="s">
        <v>294</v>
      </c>
      <c r="AU593" s="262" t="s">
        <v>86</v>
      </c>
      <c r="AV593" s="13" t="s">
        <v>86</v>
      </c>
      <c r="AW593" s="13" t="s">
        <v>32</v>
      </c>
      <c r="AX593" s="13" t="s">
        <v>84</v>
      </c>
      <c r="AY593" s="262" t="s">
        <v>171</v>
      </c>
    </row>
    <row r="594" s="2" customFormat="1" ht="24.15" customHeight="1">
      <c r="A594" s="39"/>
      <c r="B594" s="40"/>
      <c r="C594" s="228" t="s">
        <v>805</v>
      </c>
      <c r="D594" s="228" t="s">
        <v>174</v>
      </c>
      <c r="E594" s="229" t="s">
        <v>1412</v>
      </c>
      <c r="F594" s="230" t="s">
        <v>1413</v>
      </c>
      <c r="G594" s="231" t="s">
        <v>206</v>
      </c>
      <c r="H594" s="232">
        <v>3.0920000000000001</v>
      </c>
      <c r="I594" s="233"/>
      <c r="J594" s="234">
        <f>ROUND(I594*H594,2)</f>
        <v>0</v>
      </c>
      <c r="K594" s="230" t="s">
        <v>1</v>
      </c>
      <c r="L594" s="45"/>
      <c r="M594" s="235" t="s">
        <v>1</v>
      </c>
      <c r="N594" s="236" t="s">
        <v>42</v>
      </c>
      <c r="O594" s="92"/>
      <c r="P594" s="237">
        <f>O594*H594</f>
        <v>0</v>
      </c>
      <c r="Q594" s="237">
        <v>0.53739999999999999</v>
      </c>
      <c r="R594" s="237">
        <f>Q594*H594</f>
        <v>1.6616408</v>
      </c>
      <c r="S594" s="237">
        <v>0</v>
      </c>
      <c r="T594" s="238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9" t="s">
        <v>192</v>
      </c>
      <c r="AT594" s="239" t="s">
        <v>174</v>
      </c>
      <c r="AU594" s="239" t="s">
        <v>86</v>
      </c>
      <c r="AY594" s="18" t="s">
        <v>171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84</v>
      </c>
      <c r="BK594" s="240">
        <f>ROUND(I594*H594,2)</f>
        <v>0</v>
      </c>
      <c r="BL594" s="18" t="s">
        <v>192</v>
      </c>
      <c r="BM594" s="239" t="s">
        <v>1414</v>
      </c>
    </row>
    <row r="595" s="15" customFormat="1">
      <c r="A595" s="15"/>
      <c r="B595" s="274"/>
      <c r="C595" s="275"/>
      <c r="D595" s="241" t="s">
        <v>294</v>
      </c>
      <c r="E595" s="276" t="s">
        <v>1</v>
      </c>
      <c r="F595" s="277" t="s">
        <v>341</v>
      </c>
      <c r="G595" s="275"/>
      <c r="H595" s="276" t="s">
        <v>1</v>
      </c>
      <c r="I595" s="278"/>
      <c r="J595" s="275"/>
      <c r="K595" s="275"/>
      <c r="L595" s="279"/>
      <c r="M595" s="280"/>
      <c r="N595" s="281"/>
      <c r="O595" s="281"/>
      <c r="P595" s="281"/>
      <c r="Q595" s="281"/>
      <c r="R595" s="281"/>
      <c r="S595" s="281"/>
      <c r="T595" s="282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3" t="s">
        <v>294</v>
      </c>
      <c r="AU595" s="283" t="s">
        <v>86</v>
      </c>
      <c r="AV595" s="15" t="s">
        <v>84</v>
      </c>
      <c r="AW595" s="15" t="s">
        <v>32</v>
      </c>
      <c r="AX595" s="15" t="s">
        <v>77</v>
      </c>
      <c r="AY595" s="283" t="s">
        <v>171</v>
      </c>
    </row>
    <row r="596" s="13" customFormat="1">
      <c r="A596" s="13"/>
      <c r="B596" s="252"/>
      <c r="C596" s="253"/>
      <c r="D596" s="241" t="s">
        <v>294</v>
      </c>
      <c r="E596" s="254" t="s">
        <v>1</v>
      </c>
      <c r="F596" s="255" t="s">
        <v>1415</v>
      </c>
      <c r="G596" s="253"/>
      <c r="H596" s="256">
        <v>0.27700000000000002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294</v>
      </c>
      <c r="AU596" s="262" t="s">
        <v>86</v>
      </c>
      <c r="AV596" s="13" t="s">
        <v>86</v>
      </c>
      <c r="AW596" s="13" t="s">
        <v>32</v>
      </c>
      <c r="AX596" s="13" t="s">
        <v>77</v>
      </c>
      <c r="AY596" s="262" t="s">
        <v>171</v>
      </c>
    </row>
    <row r="597" s="13" customFormat="1">
      <c r="A597" s="13"/>
      <c r="B597" s="252"/>
      <c r="C597" s="253"/>
      <c r="D597" s="241" t="s">
        <v>294</v>
      </c>
      <c r="E597" s="254" t="s">
        <v>1</v>
      </c>
      <c r="F597" s="255" t="s">
        <v>1416</v>
      </c>
      <c r="G597" s="253"/>
      <c r="H597" s="256">
        <v>0.377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2" t="s">
        <v>294</v>
      </c>
      <c r="AU597" s="262" t="s">
        <v>86</v>
      </c>
      <c r="AV597" s="13" t="s">
        <v>86</v>
      </c>
      <c r="AW597" s="13" t="s">
        <v>32</v>
      </c>
      <c r="AX597" s="13" t="s">
        <v>77</v>
      </c>
      <c r="AY597" s="262" t="s">
        <v>171</v>
      </c>
    </row>
    <row r="598" s="13" customFormat="1">
      <c r="A598" s="13"/>
      <c r="B598" s="252"/>
      <c r="C598" s="253"/>
      <c r="D598" s="241" t="s">
        <v>294</v>
      </c>
      <c r="E598" s="254" t="s">
        <v>1</v>
      </c>
      <c r="F598" s="255" t="s">
        <v>1417</v>
      </c>
      <c r="G598" s="253"/>
      <c r="H598" s="256">
        <v>0.51700000000000002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2" t="s">
        <v>294</v>
      </c>
      <c r="AU598" s="262" t="s">
        <v>86</v>
      </c>
      <c r="AV598" s="13" t="s">
        <v>86</v>
      </c>
      <c r="AW598" s="13" t="s">
        <v>32</v>
      </c>
      <c r="AX598" s="13" t="s">
        <v>77</v>
      </c>
      <c r="AY598" s="262" t="s">
        <v>171</v>
      </c>
    </row>
    <row r="599" s="15" customFormat="1">
      <c r="A599" s="15"/>
      <c r="B599" s="274"/>
      <c r="C599" s="275"/>
      <c r="D599" s="241" t="s">
        <v>294</v>
      </c>
      <c r="E599" s="276" t="s">
        <v>1</v>
      </c>
      <c r="F599" s="277" t="s">
        <v>345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294</v>
      </c>
      <c r="AU599" s="283" t="s">
        <v>86</v>
      </c>
      <c r="AV599" s="15" t="s">
        <v>84</v>
      </c>
      <c r="AW599" s="15" t="s">
        <v>32</v>
      </c>
      <c r="AX599" s="15" t="s">
        <v>77</v>
      </c>
      <c r="AY599" s="283" t="s">
        <v>171</v>
      </c>
    </row>
    <row r="600" s="13" customFormat="1">
      <c r="A600" s="13"/>
      <c r="B600" s="252"/>
      <c r="C600" s="253"/>
      <c r="D600" s="241" t="s">
        <v>294</v>
      </c>
      <c r="E600" s="254" t="s">
        <v>1</v>
      </c>
      <c r="F600" s="255" t="s">
        <v>1418</v>
      </c>
      <c r="G600" s="253"/>
      <c r="H600" s="256">
        <v>0.27000000000000002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2" t="s">
        <v>294</v>
      </c>
      <c r="AU600" s="262" t="s">
        <v>86</v>
      </c>
      <c r="AV600" s="13" t="s">
        <v>86</v>
      </c>
      <c r="AW600" s="13" t="s">
        <v>32</v>
      </c>
      <c r="AX600" s="13" t="s">
        <v>77</v>
      </c>
      <c r="AY600" s="262" t="s">
        <v>171</v>
      </c>
    </row>
    <row r="601" s="13" customFormat="1">
      <c r="A601" s="13"/>
      <c r="B601" s="252"/>
      <c r="C601" s="253"/>
      <c r="D601" s="241" t="s">
        <v>294</v>
      </c>
      <c r="E601" s="254" t="s">
        <v>1</v>
      </c>
      <c r="F601" s="255" t="s">
        <v>1419</v>
      </c>
      <c r="G601" s="253"/>
      <c r="H601" s="256">
        <v>0.28399999999999997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2" t="s">
        <v>294</v>
      </c>
      <c r="AU601" s="262" t="s">
        <v>86</v>
      </c>
      <c r="AV601" s="13" t="s">
        <v>86</v>
      </c>
      <c r="AW601" s="13" t="s">
        <v>32</v>
      </c>
      <c r="AX601" s="13" t="s">
        <v>77</v>
      </c>
      <c r="AY601" s="262" t="s">
        <v>171</v>
      </c>
    </row>
    <row r="602" s="13" customFormat="1">
      <c r="A602" s="13"/>
      <c r="B602" s="252"/>
      <c r="C602" s="253"/>
      <c r="D602" s="241" t="s">
        <v>294</v>
      </c>
      <c r="E602" s="254" t="s">
        <v>1</v>
      </c>
      <c r="F602" s="255" t="s">
        <v>1420</v>
      </c>
      <c r="G602" s="253"/>
      <c r="H602" s="256">
        <v>0.10000000000000001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2" t="s">
        <v>294</v>
      </c>
      <c r="AU602" s="262" t="s">
        <v>86</v>
      </c>
      <c r="AV602" s="13" t="s">
        <v>86</v>
      </c>
      <c r="AW602" s="13" t="s">
        <v>32</v>
      </c>
      <c r="AX602" s="13" t="s">
        <v>77</v>
      </c>
      <c r="AY602" s="262" t="s">
        <v>171</v>
      </c>
    </row>
    <row r="603" s="15" customFormat="1">
      <c r="A603" s="15"/>
      <c r="B603" s="274"/>
      <c r="C603" s="275"/>
      <c r="D603" s="241" t="s">
        <v>294</v>
      </c>
      <c r="E603" s="276" t="s">
        <v>1</v>
      </c>
      <c r="F603" s="277" t="s">
        <v>349</v>
      </c>
      <c r="G603" s="275"/>
      <c r="H603" s="276" t="s">
        <v>1</v>
      </c>
      <c r="I603" s="278"/>
      <c r="J603" s="275"/>
      <c r="K603" s="275"/>
      <c r="L603" s="279"/>
      <c r="M603" s="280"/>
      <c r="N603" s="281"/>
      <c r="O603" s="281"/>
      <c r="P603" s="281"/>
      <c r="Q603" s="281"/>
      <c r="R603" s="281"/>
      <c r="S603" s="281"/>
      <c r="T603" s="28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3" t="s">
        <v>294</v>
      </c>
      <c r="AU603" s="283" t="s">
        <v>86</v>
      </c>
      <c r="AV603" s="15" t="s">
        <v>84</v>
      </c>
      <c r="AW603" s="15" t="s">
        <v>32</v>
      </c>
      <c r="AX603" s="15" t="s">
        <v>77</v>
      </c>
      <c r="AY603" s="283" t="s">
        <v>171</v>
      </c>
    </row>
    <row r="604" s="13" customFormat="1">
      <c r="A604" s="13"/>
      <c r="B604" s="252"/>
      <c r="C604" s="253"/>
      <c r="D604" s="241" t="s">
        <v>294</v>
      </c>
      <c r="E604" s="254" t="s">
        <v>1</v>
      </c>
      <c r="F604" s="255" t="s">
        <v>1421</v>
      </c>
      <c r="G604" s="253"/>
      <c r="H604" s="256">
        <v>0.39500000000000002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2" t="s">
        <v>294</v>
      </c>
      <c r="AU604" s="262" t="s">
        <v>86</v>
      </c>
      <c r="AV604" s="13" t="s">
        <v>86</v>
      </c>
      <c r="AW604" s="13" t="s">
        <v>32</v>
      </c>
      <c r="AX604" s="13" t="s">
        <v>77</v>
      </c>
      <c r="AY604" s="262" t="s">
        <v>171</v>
      </c>
    </row>
    <row r="605" s="13" customFormat="1">
      <c r="A605" s="13"/>
      <c r="B605" s="252"/>
      <c r="C605" s="253"/>
      <c r="D605" s="241" t="s">
        <v>294</v>
      </c>
      <c r="E605" s="254" t="s">
        <v>1</v>
      </c>
      <c r="F605" s="255" t="s">
        <v>1418</v>
      </c>
      <c r="G605" s="253"/>
      <c r="H605" s="256">
        <v>0.27000000000000002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2" t="s">
        <v>294</v>
      </c>
      <c r="AU605" s="262" t="s">
        <v>86</v>
      </c>
      <c r="AV605" s="13" t="s">
        <v>86</v>
      </c>
      <c r="AW605" s="13" t="s">
        <v>32</v>
      </c>
      <c r="AX605" s="13" t="s">
        <v>77</v>
      </c>
      <c r="AY605" s="262" t="s">
        <v>171</v>
      </c>
    </row>
    <row r="606" s="13" customFormat="1">
      <c r="A606" s="13"/>
      <c r="B606" s="252"/>
      <c r="C606" s="253"/>
      <c r="D606" s="241" t="s">
        <v>294</v>
      </c>
      <c r="E606" s="254" t="s">
        <v>1</v>
      </c>
      <c r="F606" s="255" t="s">
        <v>1422</v>
      </c>
      <c r="G606" s="253"/>
      <c r="H606" s="256">
        <v>0.30199999999999999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2" t="s">
        <v>294</v>
      </c>
      <c r="AU606" s="262" t="s">
        <v>86</v>
      </c>
      <c r="AV606" s="13" t="s">
        <v>86</v>
      </c>
      <c r="AW606" s="13" t="s">
        <v>32</v>
      </c>
      <c r="AX606" s="13" t="s">
        <v>77</v>
      </c>
      <c r="AY606" s="262" t="s">
        <v>171</v>
      </c>
    </row>
    <row r="607" s="13" customFormat="1">
      <c r="A607" s="13"/>
      <c r="B607" s="252"/>
      <c r="C607" s="253"/>
      <c r="D607" s="241" t="s">
        <v>294</v>
      </c>
      <c r="E607" s="254" t="s">
        <v>1</v>
      </c>
      <c r="F607" s="255" t="s">
        <v>1423</v>
      </c>
      <c r="G607" s="253"/>
      <c r="H607" s="256">
        <v>0.29999999999999999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2" t="s">
        <v>294</v>
      </c>
      <c r="AU607" s="262" t="s">
        <v>86</v>
      </c>
      <c r="AV607" s="13" t="s">
        <v>86</v>
      </c>
      <c r="AW607" s="13" t="s">
        <v>32</v>
      </c>
      <c r="AX607" s="13" t="s">
        <v>77</v>
      </c>
      <c r="AY607" s="262" t="s">
        <v>171</v>
      </c>
    </row>
    <row r="608" s="14" customFormat="1">
      <c r="A608" s="14"/>
      <c r="B608" s="263"/>
      <c r="C608" s="264"/>
      <c r="D608" s="241" t="s">
        <v>294</v>
      </c>
      <c r="E608" s="265" t="s">
        <v>1</v>
      </c>
      <c r="F608" s="266" t="s">
        <v>298</v>
      </c>
      <c r="G608" s="264"/>
      <c r="H608" s="267">
        <v>3.0920000000000001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3" t="s">
        <v>294</v>
      </c>
      <c r="AU608" s="273" t="s">
        <v>86</v>
      </c>
      <c r="AV608" s="14" t="s">
        <v>192</v>
      </c>
      <c r="AW608" s="14" t="s">
        <v>32</v>
      </c>
      <c r="AX608" s="14" t="s">
        <v>84</v>
      </c>
      <c r="AY608" s="273" t="s">
        <v>171</v>
      </c>
    </row>
    <row r="609" s="2" customFormat="1" ht="24.15" customHeight="1">
      <c r="A609" s="39"/>
      <c r="B609" s="40"/>
      <c r="C609" s="228" t="s">
        <v>811</v>
      </c>
      <c r="D609" s="228" t="s">
        <v>174</v>
      </c>
      <c r="E609" s="229" t="s">
        <v>1424</v>
      </c>
      <c r="F609" s="230" t="s">
        <v>1425</v>
      </c>
      <c r="G609" s="231" t="s">
        <v>206</v>
      </c>
      <c r="H609" s="232">
        <v>7.4249999999999998</v>
      </c>
      <c r="I609" s="233"/>
      <c r="J609" s="234">
        <f>ROUND(I609*H609,2)</f>
        <v>0</v>
      </c>
      <c r="K609" s="230" t="s">
        <v>178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0.065280000000000005</v>
      </c>
      <c r="R609" s="237">
        <f>Q609*H609</f>
        <v>0.48470400000000002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192</v>
      </c>
      <c r="AT609" s="239" t="s">
        <v>174</v>
      </c>
      <c r="AU609" s="239" t="s">
        <v>86</v>
      </c>
      <c r="AY609" s="18" t="s">
        <v>171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84</v>
      </c>
      <c r="BK609" s="240">
        <f>ROUND(I609*H609,2)</f>
        <v>0</v>
      </c>
      <c r="BL609" s="18" t="s">
        <v>192</v>
      </c>
      <c r="BM609" s="239" t="s">
        <v>1426</v>
      </c>
    </row>
    <row r="610" s="2" customFormat="1">
      <c r="A610" s="39"/>
      <c r="B610" s="40"/>
      <c r="C610" s="41"/>
      <c r="D610" s="241" t="s">
        <v>181</v>
      </c>
      <c r="E610" s="41"/>
      <c r="F610" s="242" t="s">
        <v>1427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181</v>
      </c>
      <c r="AU610" s="18" t="s">
        <v>86</v>
      </c>
    </row>
    <row r="611" s="15" customFormat="1">
      <c r="A611" s="15"/>
      <c r="B611" s="274"/>
      <c r="C611" s="275"/>
      <c r="D611" s="241" t="s">
        <v>294</v>
      </c>
      <c r="E611" s="276" t="s">
        <v>1</v>
      </c>
      <c r="F611" s="277" t="s">
        <v>1182</v>
      </c>
      <c r="G611" s="275"/>
      <c r="H611" s="276" t="s">
        <v>1</v>
      </c>
      <c r="I611" s="278"/>
      <c r="J611" s="275"/>
      <c r="K611" s="275"/>
      <c r="L611" s="279"/>
      <c r="M611" s="280"/>
      <c r="N611" s="281"/>
      <c r="O611" s="281"/>
      <c r="P611" s="281"/>
      <c r="Q611" s="281"/>
      <c r="R611" s="281"/>
      <c r="S611" s="281"/>
      <c r="T611" s="282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3" t="s">
        <v>294</v>
      </c>
      <c r="AU611" s="283" t="s">
        <v>86</v>
      </c>
      <c r="AV611" s="15" t="s">
        <v>84</v>
      </c>
      <c r="AW611" s="15" t="s">
        <v>32</v>
      </c>
      <c r="AX611" s="15" t="s">
        <v>77</v>
      </c>
      <c r="AY611" s="283" t="s">
        <v>171</v>
      </c>
    </row>
    <row r="612" s="15" customFormat="1">
      <c r="A612" s="15"/>
      <c r="B612" s="274"/>
      <c r="C612" s="275"/>
      <c r="D612" s="241" t="s">
        <v>294</v>
      </c>
      <c r="E612" s="276" t="s">
        <v>1</v>
      </c>
      <c r="F612" s="277" t="s">
        <v>1428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294</v>
      </c>
      <c r="AU612" s="283" t="s">
        <v>86</v>
      </c>
      <c r="AV612" s="15" t="s">
        <v>84</v>
      </c>
      <c r="AW612" s="15" t="s">
        <v>32</v>
      </c>
      <c r="AX612" s="15" t="s">
        <v>77</v>
      </c>
      <c r="AY612" s="283" t="s">
        <v>171</v>
      </c>
    </row>
    <row r="613" s="13" customFormat="1">
      <c r="A613" s="13"/>
      <c r="B613" s="252"/>
      <c r="C613" s="253"/>
      <c r="D613" s="241" t="s">
        <v>294</v>
      </c>
      <c r="E613" s="254" t="s">
        <v>1</v>
      </c>
      <c r="F613" s="255" t="s">
        <v>1429</v>
      </c>
      <c r="G613" s="253"/>
      <c r="H613" s="256">
        <v>7.4249999999999998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2" t="s">
        <v>294</v>
      </c>
      <c r="AU613" s="262" t="s">
        <v>86</v>
      </c>
      <c r="AV613" s="13" t="s">
        <v>86</v>
      </c>
      <c r="AW613" s="13" t="s">
        <v>32</v>
      </c>
      <c r="AX613" s="13" t="s">
        <v>84</v>
      </c>
      <c r="AY613" s="262" t="s">
        <v>171</v>
      </c>
    </row>
    <row r="614" s="2" customFormat="1" ht="24.15" customHeight="1">
      <c r="A614" s="39"/>
      <c r="B614" s="40"/>
      <c r="C614" s="228" t="s">
        <v>817</v>
      </c>
      <c r="D614" s="228" t="s">
        <v>174</v>
      </c>
      <c r="E614" s="229" t="s">
        <v>1430</v>
      </c>
      <c r="F614" s="230" t="s">
        <v>1431</v>
      </c>
      <c r="G614" s="231" t="s">
        <v>206</v>
      </c>
      <c r="H614" s="232">
        <v>267.95999999999998</v>
      </c>
      <c r="I614" s="233"/>
      <c r="J614" s="234">
        <f>ROUND(I614*H614,2)</f>
        <v>0</v>
      </c>
      <c r="K614" s="230" t="s">
        <v>178</v>
      </c>
      <c r="L614" s="45"/>
      <c r="M614" s="235" t="s">
        <v>1</v>
      </c>
      <c r="N614" s="236" t="s">
        <v>42</v>
      </c>
      <c r="O614" s="92"/>
      <c r="P614" s="237">
        <f>O614*H614</f>
        <v>0</v>
      </c>
      <c r="Q614" s="237">
        <v>0.090069999999999997</v>
      </c>
      <c r="R614" s="237">
        <f>Q614*H614</f>
        <v>24.135157199999998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192</v>
      </c>
      <c r="AT614" s="239" t="s">
        <v>174</v>
      </c>
      <c r="AU614" s="239" t="s">
        <v>86</v>
      </c>
      <c r="AY614" s="18" t="s">
        <v>171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84</v>
      </c>
      <c r="BK614" s="240">
        <f>ROUND(I614*H614,2)</f>
        <v>0</v>
      </c>
      <c r="BL614" s="18" t="s">
        <v>192</v>
      </c>
      <c r="BM614" s="239" t="s">
        <v>1432</v>
      </c>
    </row>
    <row r="615" s="2" customFormat="1">
      <c r="A615" s="39"/>
      <c r="B615" s="40"/>
      <c r="C615" s="41"/>
      <c r="D615" s="241" t="s">
        <v>181</v>
      </c>
      <c r="E615" s="41"/>
      <c r="F615" s="242" t="s">
        <v>1433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181</v>
      </c>
      <c r="AU615" s="18" t="s">
        <v>86</v>
      </c>
    </row>
    <row r="616" s="15" customFormat="1">
      <c r="A616" s="15"/>
      <c r="B616" s="274"/>
      <c r="C616" s="275"/>
      <c r="D616" s="241" t="s">
        <v>294</v>
      </c>
      <c r="E616" s="276" t="s">
        <v>1</v>
      </c>
      <c r="F616" s="277" t="s">
        <v>1182</v>
      </c>
      <c r="G616" s="275"/>
      <c r="H616" s="276" t="s">
        <v>1</v>
      </c>
      <c r="I616" s="278"/>
      <c r="J616" s="275"/>
      <c r="K616" s="275"/>
      <c r="L616" s="279"/>
      <c r="M616" s="280"/>
      <c r="N616" s="281"/>
      <c r="O616" s="281"/>
      <c r="P616" s="281"/>
      <c r="Q616" s="281"/>
      <c r="R616" s="281"/>
      <c r="S616" s="281"/>
      <c r="T616" s="282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3" t="s">
        <v>294</v>
      </c>
      <c r="AU616" s="283" t="s">
        <v>86</v>
      </c>
      <c r="AV616" s="15" t="s">
        <v>84</v>
      </c>
      <c r="AW616" s="15" t="s">
        <v>32</v>
      </c>
      <c r="AX616" s="15" t="s">
        <v>77</v>
      </c>
      <c r="AY616" s="283" t="s">
        <v>171</v>
      </c>
    </row>
    <row r="617" s="15" customFormat="1">
      <c r="A617" s="15"/>
      <c r="B617" s="274"/>
      <c r="C617" s="275"/>
      <c r="D617" s="241" t="s">
        <v>294</v>
      </c>
      <c r="E617" s="276" t="s">
        <v>1</v>
      </c>
      <c r="F617" s="277" t="s">
        <v>414</v>
      </c>
      <c r="G617" s="275"/>
      <c r="H617" s="276" t="s">
        <v>1</v>
      </c>
      <c r="I617" s="278"/>
      <c r="J617" s="275"/>
      <c r="K617" s="275"/>
      <c r="L617" s="279"/>
      <c r="M617" s="280"/>
      <c r="N617" s="281"/>
      <c r="O617" s="281"/>
      <c r="P617" s="281"/>
      <c r="Q617" s="281"/>
      <c r="R617" s="281"/>
      <c r="S617" s="281"/>
      <c r="T617" s="282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3" t="s">
        <v>294</v>
      </c>
      <c r="AU617" s="283" t="s">
        <v>86</v>
      </c>
      <c r="AV617" s="15" t="s">
        <v>84</v>
      </c>
      <c r="AW617" s="15" t="s">
        <v>32</v>
      </c>
      <c r="AX617" s="15" t="s">
        <v>77</v>
      </c>
      <c r="AY617" s="283" t="s">
        <v>171</v>
      </c>
    </row>
    <row r="618" s="13" customFormat="1">
      <c r="A618" s="13"/>
      <c r="B618" s="252"/>
      <c r="C618" s="253"/>
      <c r="D618" s="241" t="s">
        <v>294</v>
      </c>
      <c r="E618" s="254" t="s">
        <v>1</v>
      </c>
      <c r="F618" s="255" t="s">
        <v>1434</v>
      </c>
      <c r="G618" s="253"/>
      <c r="H618" s="256">
        <v>40.567999999999998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2" t="s">
        <v>294</v>
      </c>
      <c r="AU618" s="262" t="s">
        <v>86</v>
      </c>
      <c r="AV618" s="13" t="s">
        <v>86</v>
      </c>
      <c r="AW618" s="13" t="s">
        <v>32</v>
      </c>
      <c r="AX618" s="13" t="s">
        <v>77</v>
      </c>
      <c r="AY618" s="262" t="s">
        <v>171</v>
      </c>
    </row>
    <row r="619" s="13" customFormat="1">
      <c r="A619" s="13"/>
      <c r="B619" s="252"/>
      <c r="C619" s="253"/>
      <c r="D619" s="241" t="s">
        <v>294</v>
      </c>
      <c r="E619" s="254" t="s">
        <v>1</v>
      </c>
      <c r="F619" s="255" t="s">
        <v>1435</v>
      </c>
      <c r="G619" s="253"/>
      <c r="H619" s="256">
        <v>123.2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2" t="s">
        <v>294</v>
      </c>
      <c r="AU619" s="262" t="s">
        <v>86</v>
      </c>
      <c r="AV619" s="13" t="s">
        <v>86</v>
      </c>
      <c r="AW619" s="13" t="s">
        <v>32</v>
      </c>
      <c r="AX619" s="13" t="s">
        <v>77</v>
      </c>
      <c r="AY619" s="262" t="s">
        <v>171</v>
      </c>
    </row>
    <row r="620" s="13" customFormat="1">
      <c r="A620" s="13"/>
      <c r="B620" s="252"/>
      <c r="C620" s="253"/>
      <c r="D620" s="241" t="s">
        <v>294</v>
      </c>
      <c r="E620" s="254" t="s">
        <v>1</v>
      </c>
      <c r="F620" s="255" t="s">
        <v>1436</v>
      </c>
      <c r="G620" s="253"/>
      <c r="H620" s="256">
        <v>1.9359999999999999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2" t="s">
        <v>294</v>
      </c>
      <c r="AU620" s="262" t="s">
        <v>86</v>
      </c>
      <c r="AV620" s="13" t="s">
        <v>86</v>
      </c>
      <c r="AW620" s="13" t="s">
        <v>32</v>
      </c>
      <c r="AX620" s="13" t="s">
        <v>77</v>
      </c>
      <c r="AY620" s="262" t="s">
        <v>171</v>
      </c>
    </row>
    <row r="621" s="13" customFormat="1">
      <c r="A621" s="13"/>
      <c r="B621" s="252"/>
      <c r="C621" s="253"/>
      <c r="D621" s="241" t="s">
        <v>294</v>
      </c>
      <c r="E621" s="254" t="s">
        <v>1</v>
      </c>
      <c r="F621" s="255" t="s">
        <v>1437</v>
      </c>
      <c r="G621" s="253"/>
      <c r="H621" s="256">
        <v>1.76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2" t="s">
        <v>294</v>
      </c>
      <c r="AU621" s="262" t="s">
        <v>86</v>
      </c>
      <c r="AV621" s="13" t="s">
        <v>86</v>
      </c>
      <c r="AW621" s="13" t="s">
        <v>32</v>
      </c>
      <c r="AX621" s="13" t="s">
        <v>77</v>
      </c>
      <c r="AY621" s="262" t="s">
        <v>171</v>
      </c>
    </row>
    <row r="622" s="15" customFormat="1">
      <c r="A622" s="15"/>
      <c r="B622" s="274"/>
      <c r="C622" s="275"/>
      <c r="D622" s="241" t="s">
        <v>294</v>
      </c>
      <c r="E622" s="276" t="s">
        <v>1</v>
      </c>
      <c r="F622" s="277" t="s">
        <v>1048</v>
      </c>
      <c r="G622" s="275"/>
      <c r="H622" s="276" t="s">
        <v>1</v>
      </c>
      <c r="I622" s="278"/>
      <c r="J622" s="275"/>
      <c r="K622" s="275"/>
      <c r="L622" s="279"/>
      <c r="M622" s="280"/>
      <c r="N622" s="281"/>
      <c r="O622" s="281"/>
      <c r="P622" s="281"/>
      <c r="Q622" s="281"/>
      <c r="R622" s="281"/>
      <c r="S622" s="281"/>
      <c r="T622" s="282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3" t="s">
        <v>294</v>
      </c>
      <c r="AU622" s="283" t="s">
        <v>86</v>
      </c>
      <c r="AV622" s="15" t="s">
        <v>84</v>
      </c>
      <c r="AW622" s="15" t="s">
        <v>32</v>
      </c>
      <c r="AX622" s="15" t="s">
        <v>77</v>
      </c>
      <c r="AY622" s="283" t="s">
        <v>171</v>
      </c>
    </row>
    <row r="623" s="13" customFormat="1">
      <c r="A623" s="13"/>
      <c r="B623" s="252"/>
      <c r="C623" s="253"/>
      <c r="D623" s="241" t="s">
        <v>294</v>
      </c>
      <c r="E623" s="254" t="s">
        <v>1</v>
      </c>
      <c r="F623" s="255" t="s">
        <v>1438</v>
      </c>
      <c r="G623" s="253"/>
      <c r="H623" s="256">
        <v>41.536000000000001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2" t="s">
        <v>294</v>
      </c>
      <c r="AU623" s="262" t="s">
        <v>86</v>
      </c>
      <c r="AV623" s="13" t="s">
        <v>86</v>
      </c>
      <c r="AW623" s="13" t="s">
        <v>32</v>
      </c>
      <c r="AX623" s="13" t="s">
        <v>77</v>
      </c>
      <c r="AY623" s="262" t="s">
        <v>171</v>
      </c>
    </row>
    <row r="624" s="13" customFormat="1">
      <c r="A624" s="13"/>
      <c r="B624" s="252"/>
      <c r="C624" s="253"/>
      <c r="D624" s="241" t="s">
        <v>294</v>
      </c>
      <c r="E624" s="254" t="s">
        <v>1</v>
      </c>
      <c r="F624" s="255" t="s">
        <v>1439</v>
      </c>
      <c r="G624" s="253"/>
      <c r="H624" s="256">
        <v>58.960000000000001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2" t="s">
        <v>294</v>
      </c>
      <c r="AU624" s="262" t="s">
        <v>86</v>
      </c>
      <c r="AV624" s="13" t="s">
        <v>86</v>
      </c>
      <c r="AW624" s="13" t="s">
        <v>32</v>
      </c>
      <c r="AX624" s="13" t="s">
        <v>77</v>
      </c>
      <c r="AY624" s="262" t="s">
        <v>171</v>
      </c>
    </row>
    <row r="625" s="14" customFormat="1">
      <c r="A625" s="14"/>
      <c r="B625" s="263"/>
      <c r="C625" s="264"/>
      <c r="D625" s="241" t="s">
        <v>294</v>
      </c>
      <c r="E625" s="265" t="s">
        <v>1</v>
      </c>
      <c r="F625" s="266" t="s">
        <v>298</v>
      </c>
      <c r="G625" s="264"/>
      <c r="H625" s="267">
        <v>267.95999999999998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294</v>
      </c>
      <c r="AU625" s="273" t="s">
        <v>86</v>
      </c>
      <c r="AV625" s="14" t="s">
        <v>192</v>
      </c>
      <c r="AW625" s="14" t="s">
        <v>32</v>
      </c>
      <c r="AX625" s="14" t="s">
        <v>84</v>
      </c>
      <c r="AY625" s="273" t="s">
        <v>171</v>
      </c>
    </row>
    <row r="626" s="2" customFormat="1" ht="24.15" customHeight="1">
      <c r="A626" s="39"/>
      <c r="B626" s="40"/>
      <c r="C626" s="228" t="s">
        <v>823</v>
      </c>
      <c r="D626" s="228" t="s">
        <v>174</v>
      </c>
      <c r="E626" s="229" t="s">
        <v>1440</v>
      </c>
      <c r="F626" s="230" t="s">
        <v>1441</v>
      </c>
      <c r="G626" s="231" t="s">
        <v>206</v>
      </c>
      <c r="H626" s="232">
        <v>32.200000000000003</v>
      </c>
      <c r="I626" s="233"/>
      <c r="J626" s="234">
        <f>ROUND(I626*H626,2)</f>
        <v>0</v>
      </c>
      <c r="K626" s="230" t="s">
        <v>178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0.29330000000000001</v>
      </c>
      <c r="R626" s="237">
        <f>Q626*H626</f>
        <v>9.4442600000000017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192</v>
      </c>
      <c r="AT626" s="239" t="s">
        <v>174</v>
      </c>
      <c r="AU626" s="239" t="s">
        <v>86</v>
      </c>
      <c r="AY626" s="18" t="s">
        <v>171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84</v>
      </c>
      <c r="BK626" s="240">
        <f>ROUND(I626*H626,2)</f>
        <v>0</v>
      </c>
      <c r="BL626" s="18" t="s">
        <v>192</v>
      </c>
      <c r="BM626" s="239" t="s">
        <v>1442</v>
      </c>
    </row>
    <row r="627" s="15" customFormat="1">
      <c r="A627" s="15"/>
      <c r="B627" s="274"/>
      <c r="C627" s="275"/>
      <c r="D627" s="241" t="s">
        <v>294</v>
      </c>
      <c r="E627" s="276" t="s">
        <v>1</v>
      </c>
      <c r="F627" s="277" t="s">
        <v>1182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294</v>
      </c>
      <c r="AU627" s="283" t="s">
        <v>86</v>
      </c>
      <c r="AV627" s="15" t="s">
        <v>84</v>
      </c>
      <c r="AW627" s="15" t="s">
        <v>32</v>
      </c>
      <c r="AX627" s="15" t="s">
        <v>77</v>
      </c>
      <c r="AY627" s="283" t="s">
        <v>171</v>
      </c>
    </row>
    <row r="628" s="15" customFormat="1">
      <c r="A628" s="15"/>
      <c r="B628" s="274"/>
      <c r="C628" s="275"/>
      <c r="D628" s="241" t="s">
        <v>294</v>
      </c>
      <c r="E628" s="276" t="s">
        <v>1</v>
      </c>
      <c r="F628" s="277" t="s">
        <v>1443</v>
      </c>
      <c r="G628" s="275"/>
      <c r="H628" s="276" t="s">
        <v>1</v>
      </c>
      <c r="I628" s="278"/>
      <c r="J628" s="275"/>
      <c r="K628" s="275"/>
      <c r="L628" s="279"/>
      <c r="M628" s="280"/>
      <c r="N628" s="281"/>
      <c r="O628" s="281"/>
      <c r="P628" s="281"/>
      <c r="Q628" s="281"/>
      <c r="R628" s="281"/>
      <c r="S628" s="281"/>
      <c r="T628" s="282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3" t="s">
        <v>294</v>
      </c>
      <c r="AU628" s="283" t="s">
        <v>86</v>
      </c>
      <c r="AV628" s="15" t="s">
        <v>84</v>
      </c>
      <c r="AW628" s="15" t="s">
        <v>32</v>
      </c>
      <c r="AX628" s="15" t="s">
        <v>77</v>
      </c>
      <c r="AY628" s="283" t="s">
        <v>171</v>
      </c>
    </row>
    <row r="629" s="13" customFormat="1">
      <c r="A629" s="13"/>
      <c r="B629" s="252"/>
      <c r="C629" s="253"/>
      <c r="D629" s="241" t="s">
        <v>294</v>
      </c>
      <c r="E629" s="254" t="s">
        <v>1</v>
      </c>
      <c r="F629" s="255" t="s">
        <v>1444</v>
      </c>
      <c r="G629" s="253"/>
      <c r="H629" s="256">
        <v>32.200000000000003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2" t="s">
        <v>294</v>
      </c>
      <c r="AU629" s="262" t="s">
        <v>86</v>
      </c>
      <c r="AV629" s="13" t="s">
        <v>86</v>
      </c>
      <c r="AW629" s="13" t="s">
        <v>32</v>
      </c>
      <c r="AX629" s="13" t="s">
        <v>84</v>
      </c>
      <c r="AY629" s="262" t="s">
        <v>171</v>
      </c>
    </row>
    <row r="630" s="2" customFormat="1" ht="16.5" customHeight="1">
      <c r="A630" s="39"/>
      <c r="B630" s="40"/>
      <c r="C630" s="228" t="s">
        <v>831</v>
      </c>
      <c r="D630" s="228" t="s">
        <v>174</v>
      </c>
      <c r="E630" s="229" t="s">
        <v>1445</v>
      </c>
      <c r="F630" s="230" t="s">
        <v>1446</v>
      </c>
      <c r="G630" s="231" t="s">
        <v>206</v>
      </c>
      <c r="H630" s="232">
        <v>54.154000000000003</v>
      </c>
      <c r="I630" s="233"/>
      <c r="J630" s="234">
        <f>ROUND(I630*H630,2)</f>
        <v>0</v>
      </c>
      <c r="K630" s="230" t="s">
        <v>178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0.1386</v>
      </c>
      <c r="R630" s="237">
        <f>Q630*H630</f>
        <v>7.5057444000000002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192</v>
      </c>
      <c r="AT630" s="239" t="s">
        <v>174</v>
      </c>
      <c r="AU630" s="239" t="s">
        <v>86</v>
      </c>
      <c r="AY630" s="18" t="s">
        <v>171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84</v>
      </c>
      <c r="BK630" s="240">
        <f>ROUND(I630*H630,2)</f>
        <v>0</v>
      </c>
      <c r="BL630" s="18" t="s">
        <v>192</v>
      </c>
      <c r="BM630" s="239" t="s">
        <v>1447</v>
      </c>
    </row>
    <row r="631" s="2" customFormat="1">
      <c r="A631" s="39"/>
      <c r="B631" s="40"/>
      <c r="C631" s="41"/>
      <c r="D631" s="241" t="s">
        <v>181</v>
      </c>
      <c r="E631" s="41"/>
      <c r="F631" s="242" t="s">
        <v>1433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181</v>
      </c>
      <c r="AU631" s="18" t="s">
        <v>86</v>
      </c>
    </row>
    <row r="632" s="15" customFormat="1">
      <c r="A632" s="15"/>
      <c r="B632" s="274"/>
      <c r="C632" s="275"/>
      <c r="D632" s="241" t="s">
        <v>294</v>
      </c>
      <c r="E632" s="276" t="s">
        <v>1</v>
      </c>
      <c r="F632" s="277" t="s">
        <v>1182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294</v>
      </c>
      <c r="AU632" s="283" t="s">
        <v>86</v>
      </c>
      <c r="AV632" s="15" t="s">
        <v>84</v>
      </c>
      <c r="AW632" s="15" t="s">
        <v>32</v>
      </c>
      <c r="AX632" s="15" t="s">
        <v>77</v>
      </c>
      <c r="AY632" s="283" t="s">
        <v>171</v>
      </c>
    </row>
    <row r="633" s="13" customFormat="1">
      <c r="A633" s="13"/>
      <c r="B633" s="252"/>
      <c r="C633" s="253"/>
      <c r="D633" s="241" t="s">
        <v>294</v>
      </c>
      <c r="E633" s="254" t="s">
        <v>1</v>
      </c>
      <c r="F633" s="255" t="s">
        <v>1448</v>
      </c>
      <c r="G633" s="253"/>
      <c r="H633" s="256">
        <v>54.154000000000003</v>
      </c>
      <c r="I633" s="257"/>
      <c r="J633" s="253"/>
      <c r="K633" s="253"/>
      <c r="L633" s="258"/>
      <c r="M633" s="259"/>
      <c r="N633" s="260"/>
      <c r="O633" s="260"/>
      <c r="P633" s="260"/>
      <c r="Q633" s="260"/>
      <c r="R633" s="260"/>
      <c r="S633" s="260"/>
      <c r="T633" s="26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2" t="s">
        <v>294</v>
      </c>
      <c r="AU633" s="262" t="s">
        <v>86</v>
      </c>
      <c r="AV633" s="13" t="s">
        <v>86</v>
      </c>
      <c r="AW633" s="13" t="s">
        <v>32</v>
      </c>
      <c r="AX633" s="13" t="s">
        <v>84</v>
      </c>
      <c r="AY633" s="262" t="s">
        <v>171</v>
      </c>
    </row>
    <row r="634" s="12" customFormat="1" ht="22.8" customHeight="1">
      <c r="A634" s="12"/>
      <c r="B634" s="212"/>
      <c r="C634" s="213"/>
      <c r="D634" s="214" t="s">
        <v>76</v>
      </c>
      <c r="E634" s="226" t="s">
        <v>192</v>
      </c>
      <c r="F634" s="226" t="s">
        <v>1449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SUM(P635:P766)</f>
        <v>0</v>
      </c>
      <c r="Q634" s="220"/>
      <c r="R634" s="221">
        <f>SUM(R635:R766)</f>
        <v>377.77714179000003</v>
      </c>
      <c r="S634" s="220"/>
      <c r="T634" s="222">
        <f>SUM(T635:T766)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84</v>
      </c>
      <c r="AT634" s="224" t="s">
        <v>76</v>
      </c>
      <c r="AU634" s="224" t="s">
        <v>84</v>
      </c>
      <c r="AY634" s="223" t="s">
        <v>171</v>
      </c>
      <c r="BK634" s="225">
        <f>SUM(BK635:BK766)</f>
        <v>0</v>
      </c>
    </row>
    <row r="635" s="2" customFormat="1" ht="24.15" customHeight="1">
      <c r="A635" s="39"/>
      <c r="B635" s="40"/>
      <c r="C635" s="228" t="s">
        <v>836</v>
      </c>
      <c r="D635" s="228" t="s">
        <v>174</v>
      </c>
      <c r="E635" s="229" t="s">
        <v>1450</v>
      </c>
      <c r="F635" s="230" t="s">
        <v>1451</v>
      </c>
      <c r="G635" s="231" t="s">
        <v>801</v>
      </c>
      <c r="H635" s="232">
        <v>7</v>
      </c>
      <c r="I635" s="233"/>
      <c r="J635" s="234">
        <f>ROUND(I635*H635,2)</f>
        <v>0</v>
      </c>
      <c r="K635" s="230" t="s">
        <v>178</v>
      </c>
      <c r="L635" s="45"/>
      <c r="M635" s="235" t="s">
        <v>1</v>
      </c>
      <c r="N635" s="236" t="s">
        <v>42</v>
      </c>
      <c r="O635" s="92"/>
      <c r="P635" s="237">
        <f>O635*H635</f>
        <v>0</v>
      </c>
      <c r="Q635" s="237">
        <v>0.0045900000000000003</v>
      </c>
      <c r="R635" s="237">
        <f>Q635*H635</f>
        <v>0.032130000000000006</v>
      </c>
      <c r="S635" s="237">
        <v>0</v>
      </c>
      <c r="T635" s="238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192</v>
      </c>
      <c r="AT635" s="239" t="s">
        <v>174</v>
      </c>
      <c r="AU635" s="239" t="s">
        <v>86</v>
      </c>
      <c r="AY635" s="18" t="s">
        <v>171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84</v>
      </c>
      <c r="BK635" s="240">
        <f>ROUND(I635*H635,2)</f>
        <v>0</v>
      </c>
      <c r="BL635" s="18" t="s">
        <v>192</v>
      </c>
      <c r="BM635" s="239" t="s">
        <v>1452</v>
      </c>
    </row>
    <row r="636" s="13" customFormat="1">
      <c r="A636" s="13"/>
      <c r="B636" s="252"/>
      <c r="C636" s="253"/>
      <c r="D636" s="241" t="s">
        <v>294</v>
      </c>
      <c r="E636" s="254" t="s">
        <v>1</v>
      </c>
      <c r="F636" s="255" t="s">
        <v>1453</v>
      </c>
      <c r="G636" s="253"/>
      <c r="H636" s="256">
        <v>7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2" t="s">
        <v>294</v>
      </c>
      <c r="AU636" s="262" t="s">
        <v>86</v>
      </c>
      <c r="AV636" s="13" t="s">
        <v>86</v>
      </c>
      <c r="AW636" s="13" t="s">
        <v>32</v>
      </c>
      <c r="AX636" s="13" t="s">
        <v>84</v>
      </c>
      <c r="AY636" s="262" t="s">
        <v>171</v>
      </c>
    </row>
    <row r="637" s="2" customFormat="1" ht="16.5" customHeight="1">
      <c r="A637" s="39"/>
      <c r="B637" s="40"/>
      <c r="C637" s="298" t="s">
        <v>1454</v>
      </c>
      <c r="D637" s="298" t="s">
        <v>1309</v>
      </c>
      <c r="E637" s="299" t="s">
        <v>1455</v>
      </c>
      <c r="F637" s="300" t="s">
        <v>1456</v>
      </c>
      <c r="G637" s="301" t="s">
        <v>801</v>
      </c>
      <c r="H637" s="302">
        <v>7.1399999999999997</v>
      </c>
      <c r="I637" s="303"/>
      <c r="J637" s="304">
        <f>ROUND(I637*H637,2)</f>
        <v>0</v>
      </c>
      <c r="K637" s="300" t="s">
        <v>1</v>
      </c>
      <c r="L637" s="305"/>
      <c r="M637" s="306" t="s">
        <v>1</v>
      </c>
      <c r="N637" s="307" t="s">
        <v>42</v>
      </c>
      <c r="O637" s="92"/>
      <c r="P637" s="237">
        <f>O637*H637</f>
        <v>0</v>
      </c>
      <c r="Q637" s="237">
        <v>0.107</v>
      </c>
      <c r="R637" s="237">
        <f>Q637*H637</f>
        <v>0.76397999999999999</v>
      </c>
      <c r="S637" s="237">
        <v>0</v>
      </c>
      <c r="T637" s="238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9" t="s">
        <v>329</v>
      </c>
      <c r="AT637" s="239" t="s">
        <v>1309</v>
      </c>
      <c r="AU637" s="239" t="s">
        <v>86</v>
      </c>
      <c r="AY637" s="18" t="s">
        <v>171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84</v>
      </c>
      <c r="BK637" s="240">
        <f>ROUND(I637*H637,2)</f>
        <v>0</v>
      </c>
      <c r="BL637" s="18" t="s">
        <v>192</v>
      </c>
      <c r="BM637" s="239" t="s">
        <v>1457</v>
      </c>
    </row>
    <row r="638" s="13" customFormat="1">
      <c r="A638" s="13"/>
      <c r="B638" s="252"/>
      <c r="C638" s="253"/>
      <c r="D638" s="241" t="s">
        <v>294</v>
      </c>
      <c r="E638" s="254" t="s">
        <v>1</v>
      </c>
      <c r="F638" s="255" t="s">
        <v>1453</v>
      </c>
      <c r="G638" s="253"/>
      <c r="H638" s="256">
        <v>7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2" t="s">
        <v>294</v>
      </c>
      <c r="AU638" s="262" t="s">
        <v>86</v>
      </c>
      <c r="AV638" s="13" t="s">
        <v>86</v>
      </c>
      <c r="AW638" s="13" t="s">
        <v>32</v>
      </c>
      <c r="AX638" s="13" t="s">
        <v>84</v>
      </c>
      <c r="AY638" s="262" t="s">
        <v>171</v>
      </c>
    </row>
    <row r="639" s="13" customFormat="1">
      <c r="A639" s="13"/>
      <c r="B639" s="252"/>
      <c r="C639" s="253"/>
      <c r="D639" s="241" t="s">
        <v>294</v>
      </c>
      <c r="E639" s="253"/>
      <c r="F639" s="255" t="s">
        <v>1352</v>
      </c>
      <c r="G639" s="253"/>
      <c r="H639" s="256">
        <v>7.1399999999999997</v>
      </c>
      <c r="I639" s="257"/>
      <c r="J639" s="253"/>
      <c r="K639" s="253"/>
      <c r="L639" s="258"/>
      <c r="M639" s="259"/>
      <c r="N639" s="260"/>
      <c r="O639" s="260"/>
      <c r="P639" s="260"/>
      <c r="Q639" s="260"/>
      <c r="R639" s="260"/>
      <c r="S639" s="260"/>
      <c r="T639" s="26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2" t="s">
        <v>294</v>
      </c>
      <c r="AU639" s="262" t="s">
        <v>86</v>
      </c>
      <c r="AV639" s="13" t="s">
        <v>86</v>
      </c>
      <c r="AW639" s="13" t="s">
        <v>4</v>
      </c>
      <c r="AX639" s="13" t="s">
        <v>84</v>
      </c>
      <c r="AY639" s="262" t="s">
        <v>171</v>
      </c>
    </row>
    <row r="640" s="2" customFormat="1" ht="24.15" customHeight="1">
      <c r="A640" s="39"/>
      <c r="B640" s="40"/>
      <c r="C640" s="228" t="s">
        <v>1458</v>
      </c>
      <c r="D640" s="228" t="s">
        <v>174</v>
      </c>
      <c r="E640" s="229" t="s">
        <v>1459</v>
      </c>
      <c r="F640" s="230" t="s">
        <v>1460</v>
      </c>
      <c r="G640" s="231" t="s">
        <v>801</v>
      </c>
      <c r="H640" s="232">
        <v>65</v>
      </c>
      <c r="I640" s="233"/>
      <c r="J640" s="234">
        <f>ROUND(I640*H640,2)</f>
        <v>0</v>
      </c>
      <c r="K640" s="230" t="s">
        <v>178</v>
      </c>
      <c r="L640" s="45"/>
      <c r="M640" s="235" t="s">
        <v>1</v>
      </c>
      <c r="N640" s="236" t="s">
        <v>42</v>
      </c>
      <c r="O640" s="92"/>
      <c r="P640" s="237">
        <f>O640*H640</f>
        <v>0</v>
      </c>
      <c r="Q640" s="237">
        <v>0.0045900000000000003</v>
      </c>
      <c r="R640" s="237">
        <f>Q640*H640</f>
        <v>0.29835</v>
      </c>
      <c r="S640" s="237">
        <v>0</v>
      </c>
      <c r="T640" s="23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9" t="s">
        <v>192</v>
      </c>
      <c r="AT640" s="239" t="s">
        <v>174</v>
      </c>
      <c r="AU640" s="239" t="s">
        <v>86</v>
      </c>
      <c r="AY640" s="18" t="s">
        <v>171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84</v>
      </c>
      <c r="BK640" s="240">
        <f>ROUND(I640*H640,2)</f>
        <v>0</v>
      </c>
      <c r="BL640" s="18" t="s">
        <v>192</v>
      </c>
      <c r="BM640" s="239" t="s">
        <v>1461</v>
      </c>
    </row>
    <row r="641" s="13" customFormat="1">
      <c r="A641" s="13"/>
      <c r="B641" s="252"/>
      <c r="C641" s="253"/>
      <c r="D641" s="241" t="s">
        <v>294</v>
      </c>
      <c r="E641" s="254" t="s">
        <v>1</v>
      </c>
      <c r="F641" s="255" t="s">
        <v>1462</v>
      </c>
      <c r="G641" s="253"/>
      <c r="H641" s="256">
        <v>65</v>
      </c>
      <c r="I641" s="257"/>
      <c r="J641" s="253"/>
      <c r="K641" s="253"/>
      <c r="L641" s="258"/>
      <c r="M641" s="259"/>
      <c r="N641" s="260"/>
      <c r="O641" s="260"/>
      <c r="P641" s="260"/>
      <c r="Q641" s="260"/>
      <c r="R641" s="260"/>
      <c r="S641" s="260"/>
      <c r="T641" s="26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2" t="s">
        <v>294</v>
      </c>
      <c r="AU641" s="262" t="s">
        <v>86</v>
      </c>
      <c r="AV641" s="13" t="s">
        <v>86</v>
      </c>
      <c r="AW641" s="13" t="s">
        <v>32</v>
      </c>
      <c r="AX641" s="13" t="s">
        <v>84</v>
      </c>
      <c r="AY641" s="262" t="s">
        <v>171</v>
      </c>
    </row>
    <row r="642" s="2" customFormat="1" ht="16.5" customHeight="1">
      <c r="A642" s="39"/>
      <c r="B642" s="40"/>
      <c r="C642" s="298" t="s">
        <v>1463</v>
      </c>
      <c r="D642" s="298" t="s">
        <v>1309</v>
      </c>
      <c r="E642" s="299" t="s">
        <v>1464</v>
      </c>
      <c r="F642" s="300" t="s">
        <v>1465</v>
      </c>
      <c r="G642" s="301" t="s">
        <v>801</v>
      </c>
      <c r="H642" s="302">
        <v>66.299999999999997</v>
      </c>
      <c r="I642" s="303"/>
      <c r="J642" s="304">
        <f>ROUND(I642*H642,2)</f>
        <v>0</v>
      </c>
      <c r="K642" s="300" t="s">
        <v>1</v>
      </c>
      <c r="L642" s="305"/>
      <c r="M642" s="306" t="s">
        <v>1</v>
      </c>
      <c r="N642" s="307" t="s">
        <v>42</v>
      </c>
      <c r="O642" s="92"/>
      <c r="P642" s="237">
        <f>O642*H642</f>
        <v>0</v>
      </c>
      <c r="Q642" s="237">
        <v>0.16500000000000001</v>
      </c>
      <c r="R642" s="237">
        <f>Q642*H642</f>
        <v>10.939500000000001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329</v>
      </c>
      <c r="AT642" s="239" t="s">
        <v>1309</v>
      </c>
      <c r="AU642" s="239" t="s">
        <v>86</v>
      </c>
      <c r="AY642" s="18" t="s">
        <v>171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84</v>
      </c>
      <c r="BK642" s="240">
        <f>ROUND(I642*H642,2)</f>
        <v>0</v>
      </c>
      <c r="BL642" s="18" t="s">
        <v>192</v>
      </c>
      <c r="BM642" s="239" t="s">
        <v>1466</v>
      </c>
    </row>
    <row r="643" s="13" customFormat="1">
      <c r="A643" s="13"/>
      <c r="B643" s="252"/>
      <c r="C643" s="253"/>
      <c r="D643" s="241" t="s">
        <v>294</v>
      </c>
      <c r="E643" s="254" t="s">
        <v>1</v>
      </c>
      <c r="F643" s="255" t="s">
        <v>1462</v>
      </c>
      <c r="G643" s="253"/>
      <c r="H643" s="256">
        <v>65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2" t="s">
        <v>294</v>
      </c>
      <c r="AU643" s="262" t="s">
        <v>86</v>
      </c>
      <c r="AV643" s="13" t="s">
        <v>86</v>
      </c>
      <c r="AW643" s="13" t="s">
        <v>32</v>
      </c>
      <c r="AX643" s="13" t="s">
        <v>84</v>
      </c>
      <c r="AY643" s="262" t="s">
        <v>171</v>
      </c>
    </row>
    <row r="644" s="13" customFormat="1">
      <c r="A644" s="13"/>
      <c r="B644" s="252"/>
      <c r="C644" s="253"/>
      <c r="D644" s="241" t="s">
        <v>294</v>
      </c>
      <c r="E644" s="253"/>
      <c r="F644" s="255" t="s">
        <v>1467</v>
      </c>
      <c r="G644" s="253"/>
      <c r="H644" s="256">
        <v>66.299999999999997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2" t="s">
        <v>294</v>
      </c>
      <c r="AU644" s="262" t="s">
        <v>86</v>
      </c>
      <c r="AV644" s="13" t="s">
        <v>86</v>
      </c>
      <c r="AW644" s="13" t="s">
        <v>4</v>
      </c>
      <c r="AX644" s="13" t="s">
        <v>84</v>
      </c>
      <c r="AY644" s="262" t="s">
        <v>171</v>
      </c>
    </row>
    <row r="645" s="2" customFormat="1" ht="16.5" customHeight="1">
      <c r="A645" s="39"/>
      <c r="B645" s="40"/>
      <c r="C645" s="228" t="s">
        <v>1468</v>
      </c>
      <c r="D645" s="228" t="s">
        <v>174</v>
      </c>
      <c r="E645" s="229" t="s">
        <v>1469</v>
      </c>
      <c r="F645" s="230" t="s">
        <v>1470</v>
      </c>
      <c r="G645" s="231" t="s">
        <v>292</v>
      </c>
      <c r="H645" s="232">
        <v>137.548</v>
      </c>
      <c r="I645" s="233"/>
      <c r="J645" s="234">
        <f>ROUND(I645*H645,2)</f>
        <v>0</v>
      </c>
      <c r="K645" s="230" t="s">
        <v>178</v>
      </c>
      <c r="L645" s="45"/>
      <c r="M645" s="235" t="s">
        <v>1</v>
      </c>
      <c r="N645" s="236" t="s">
        <v>42</v>
      </c>
      <c r="O645" s="92"/>
      <c r="P645" s="237">
        <f>O645*H645</f>
        <v>0</v>
      </c>
      <c r="Q645" s="237">
        <v>2.5020099999999998</v>
      </c>
      <c r="R645" s="237">
        <f>Q645*H645</f>
        <v>344.14647148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192</v>
      </c>
      <c r="AT645" s="239" t="s">
        <v>174</v>
      </c>
      <c r="AU645" s="239" t="s">
        <v>86</v>
      </c>
      <c r="AY645" s="18" t="s">
        <v>171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84</v>
      </c>
      <c r="BK645" s="240">
        <f>ROUND(I645*H645,2)</f>
        <v>0</v>
      </c>
      <c r="BL645" s="18" t="s">
        <v>192</v>
      </c>
      <c r="BM645" s="239" t="s">
        <v>1471</v>
      </c>
    </row>
    <row r="646" s="15" customFormat="1">
      <c r="A646" s="15"/>
      <c r="B646" s="274"/>
      <c r="C646" s="275"/>
      <c r="D646" s="241" t="s">
        <v>294</v>
      </c>
      <c r="E646" s="276" t="s">
        <v>1</v>
      </c>
      <c r="F646" s="277" t="s">
        <v>414</v>
      </c>
      <c r="G646" s="275"/>
      <c r="H646" s="276" t="s">
        <v>1</v>
      </c>
      <c r="I646" s="278"/>
      <c r="J646" s="275"/>
      <c r="K646" s="275"/>
      <c r="L646" s="279"/>
      <c r="M646" s="280"/>
      <c r="N646" s="281"/>
      <c r="O646" s="281"/>
      <c r="P646" s="281"/>
      <c r="Q646" s="281"/>
      <c r="R646" s="281"/>
      <c r="S646" s="281"/>
      <c r="T646" s="282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3" t="s">
        <v>294</v>
      </c>
      <c r="AU646" s="283" t="s">
        <v>86</v>
      </c>
      <c r="AV646" s="15" t="s">
        <v>84</v>
      </c>
      <c r="AW646" s="15" t="s">
        <v>32</v>
      </c>
      <c r="AX646" s="15" t="s">
        <v>77</v>
      </c>
      <c r="AY646" s="283" t="s">
        <v>171</v>
      </c>
    </row>
    <row r="647" s="15" customFormat="1">
      <c r="A647" s="15"/>
      <c r="B647" s="274"/>
      <c r="C647" s="275"/>
      <c r="D647" s="241" t="s">
        <v>294</v>
      </c>
      <c r="E647" s="276" t="s">
        <v>1</v>
      </c>
      <c r="F647" s="277" t="s">
        <v>1472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294</v>
      </c>
      <c r="AU647" s="283" t="s">
        <v>86</v>
      </c>
      <c r="AV647" s="15" t="s">
        <v>84</v>
      </c>
      <c r="AW647" s="15" t="s">
        <v>32</v>
      </c>
      <c r="AX647" s="15" t="s">
        <v>77</v>
      </c>
      <c r="AY647" s="283" t="s">
        <v>171</v>
      </c>
    </row>
    <row r="648" s="13" customFormat="1">
      <c r="A648" s="13"/>
      <c r="B648" s="252"/>
      <c r="C648" s="253"/>
      <c r="D648" s="241" t="s">
        <v>294</v>
      </c>
      <c r="E648" s="254" t="s">
        <v>1</v>
      </c>
      <c r="F648" s="255" t="s">
        <v>1473</v>
      </c>
      <c r="G648" s="253"/>
      <c r="H648" s="256">
        <v>0.83199999999999996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2" t="s">
        <v>294</v>
      </c>
      <c r="AU648" s="262" t="s">
        <v>86</v>
      </c>
      <c r="AV648" s="13" t="s">
        <v>86</v>
      </c>
      <c r="AW648" s="13" t="s">
        <v>32</v>
      </c>
      <c r="AX648" s="13" t="s">
        <v>77</v>
      </c>
      <c r="AY648" s="262" t="s">
        <v>171</v>
      </c>
    </row>
    <row r="649" s="15" customFormat="1">
      <c r="A649" s="15"/>
      <c r="B649" s="274"/>
      <c r="C649" s="275"/>
      <c r="D649" s="241" t="s">
        <v>294</v>
      </c>
      <c r="E649" s="276" t="s">
        <v>1</v>
      </c>
      <c r="F649" s="277" t="s">
        <v>1474</v>
      </c>
      <c r="G649" s="275"/>
      <c r="H649" s="276" t="s">
        <v>1</v>
      </c>
      <c r="I649" s="278"/>
      <c r="J649" s="275"/>
      <c r="K649" s="275"/>
      <c r="L649" s="279"/>
      <c r="M649" s="280"/>
      <c r="N649" s="281"/>
      <c r="O649" s="281"/>
      <c r="P649" s="281"/>
      <c r="Q649" s="281"/>
      <c r="R649" s="281"/>
      <c r="S649" s="281"/>
      <c r="T649" s="282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3" t="s">
        <v>294</v>
      </c>
      <c r="AU649" s="283" t="s">
        <v>86</v>
      </c>
      <c r="AV649" s="15" t="s">
        <v>84</v>
      </c>
      <c r="AW649" s="15" t="s">
        <v>32</v>
      </c>
      <c r="AX649" s="15" t="s">
        <v>77</v>
      </c>
      <c r="AY649" s="283" t="s">
        <v>171</v>
      </c>
    </row>
    <row r="650" s="13" customFormat="1">
      <c r="A650" s="13"/>
      <c r="B650" s="252"/>
      <c r="C650" s="253"/>
      <c r="D650" s="241" t="s">
        <v>294</v>
      </c>
      <c r="E650" s="254" t="s">
        <v>1</v>
      </c>
      <c r="F650" s="255" t="s">
        <v>1475</v>
      </c>
      <c r="G650" s="253"/>
      <c r="H650" s="256">
        <v>0.123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2" t="s">
        <v>294</v>
      </c>
      <c r="AU650" s="262" t="s">
        <v>86</v>
      </c>
      <c r="AV650" s="13" t="s">
        <v>86</v>
      </c>
      <c r="AW650" s="13" t="s">
        <v>32</v>
      </c>
      <c r="AX650" s="13" t="s">
        <v>77</v>
      </c>
      <c r="AY650" s="262" t="s">
        <v>171</v>
      </c>
    </row>
    <row r="651" s="15" customFormat="1">
      <c r="A651" s="15"/>
      <c r="B651" s="274"/>
      <c r="C651" s="275"/>
      <c r="D651" s="241" t="s">
        <v>294</v>
      </c>
      <c r="E651" s="276" t="s">
        <v>1</v>
      </c>
      <c r="F651" s="277" t="s">
        <v>1476</v>
      </c>
      <c r="G651" s="275"/>
      <c r="H651" s="276" t="s">
        <v>1</v>
      </c>
      <c r="I651" s="278"/>
      <c r="J651" s="275"/>
      <c r="K651" s="275"/>
      <c r="L651" s="279"/>
      <c r="M651" s="280"/>
      <c r="N651" s="281"/>
      <c r="O651" s="281"/>
      <c r="P651" s="281"/>
      <c r="Q651" s="281"/>
      <c r="R651" s="281"/>
      <c r="S651" s="281"/>
      <c r="T651" s="282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83" t="s">
        <v>294</v>
      </c>
      <c r="AU651" s="283" t="s">
        <v>86</v>
      </c>
      <c r="AV651" s="15" t="s">
        <v>84</v>
      </c>
      <c r="AW651" s="15" t="s">
        <v>32</v>
      </c>
      <c r="AX651" s="15" t="s">
        <v>77</v>
      </c>
      <c r="AY651" s="283" t="s">
        <v>171</v>
      </c>
    </row>
    <row r="652" s="13" customFormat="1">
      <c r="A652" s="13"/>
      <c r="B652" s="252"/>
      <c r="C652" s="253"/>
      <c r="D652" s="241" t="s">
        <v>294</v>
      </c>
      <c r="E652" s="254" t="s">
        <v>1</v>
      </c>
      <c r="F652" s="255" t="s">
        <v>1477</v>
      </c>
      <c r="G652" s="253"/>
      <c r="H652" s="256">
        <v>0.90200000000000002</v>
      </c>
      <c r="I652" s="257"/>
      <c r="J652" s="253"/>
      <c r="K652" s="253"/>
      <c r="L652" s="258"/>
      <c r="M652" s="259"/>
      <c r="N652" s="260"/>
      <c r="O652" s="260"/>
      <c r="P652" s="260"/>
      <c r="Q652" s="260"/>
      <c r="R652" s="260"/>
      <c r="S652" s="260"/>
      <c r="T652" s="26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2" t="s">
        <v>294</v>
      </c>
      <c r="AU652" s="262" t="s">
        <v>86</v>
      </c>
      <c r="AV652" s="13" t="s">
        <v>86</v>
      </c>
      <c r="AW652" s="13" t="s">
        <v>32</v>
      </c>
      <c r="AX652" s="13" t="s">
        <v>77</v>
      </c>
      <c r="AY652" s="262" t="s">
        <v>171</v>
      </c>
    </row>
    <row r="653" s="13" customFormat="1">
      <c r="A653" s="13"/>
      <c r="B653" s="252"/>
      <c r="C653" s="253"/>
      <c r="D653" s="241" t="s">
        <v>294</v>
      </c>
      <c r="E653" s="254" t="s">
        <v>1</v>
      </c>
      <c r="F653" s="255" t="s">
        <v>1478</v>
      </c>
      <c r="G653" s="253"/>
      <c r="H653" s="256">
        <v>0.57199999999999995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2" t="s">
        <v>294</v>
      </c>
      <c r="AU653" s="262" t="s">
        <v>86</v>
      </c>
      <c r="AV653" s="13" t="s">
        <v>86</v>
      </c>
      <c r="AW653" s="13" t="s">
        <v>32</v>
      </c>
      <c r="AX653" s="13" t="s">
        <v>77</v>
      </c>
      <c r="AY653" s="262" t="s">
        <v>171</v>
      </c>
    </row>
    <row r="654" s="15" customFormat="1">
      <c r="A654" s="15"/>
      <c r="B654" s="274"/>
      <c r="C654" s="275"/>
      <c r="D654" s="241" t="s">
        <v>294</v>
      </c>
      <c r="E654" s="276" t="s">
        <v>1</v>
      </c>
      <c r="F654" s="277" t="s">
        <v>1479</v>
      </c>
      <c r="G654" s="275"/>
      <c r="H654" s="276" t="s">
        <v>1</v>
      </c>
      <c r="I654" s="278"/>
      <c r="J654" s="275"/>
      <c r="K654" s="275"/>
      <c r="L654" s="279"/>
      <c r="M654" s="280"/>
      <c r="N654" s="281"/>
      <c r="O654" s="281"/>
      <c r="P654" s="281"/>
      <c r="Q654" s="281"/>
      <c r="R654" s="281"/>
      <c r="S654" s="281"/>
      <c r="T654" s="282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3" t="s">
        <v>294</v>
      </c>
      <c r="AU654" s="283" t="s">
        <v>86</v>
      </c>
      <c r="AV654" s="15" t="s">
        <v>84</v>
      </c>
      <c r="AW654" s="15" t="s">
        <v>32</v>
      </c>
      <c r="AX654" s="15" t="s">
        <v>77</v>
      </c>
      <c r="AY654" s="283" t="s">
        <v>171</v>
      </c>
    </row>
    <row r="655" s="13" customFormat="1">
      <c r="A655" s="13"/>
      <c r="B655" s="252"/>
      <c r="C655" s="253"/>
      <c r="D655" s="241" t="s">
        <v>294</v>
      </c>
      <c r="E655" s="254" t="s">
        <v>1</v>
      </c>
      <c r="F655" s="255" t="s">
        <v>1480</v>
      </c>
      <c r="G655" s="253"/>
      <c r="H655" s="256">
        <v>7.2000000000000002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2" t="s">
        <v>294</v>
      </c>
      <c r="AU655" s="262" t="s">
        <v>86</v>
      </c>
      <c r="AV655" s="13" t="s">
        <v>86</v>
      </c>
      <c r="AW655" s="13" t="s">
        <v>32</v>
      </c>
      <c r="AX655" s="13" t="s">
        <v>77</v>
      </c>
      <c r="AY655" s="262" t="s">
        <v>171</v>
      </c>
    </row>
    <row r="656" s="13" customFormat="1">
      <c r="A656" s="13"/>
      <c r="B656" s="252"/>
      <c r="C656" s="253"/>
      <c r="D656" s="241" t="s">
        <v>294</v>
      </c>
      <c r="E656" s="254" t="s">
        <v>1</v>
      </c>
      <c r="F656" s="255" t="s">
        <v>1481</v>
      </c>
      <c r="G656" s="253"/>
      <c r="H656" s="256">
        <v>23.327999999999999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2" t="s">
        <v>294</v>
      </c>
      <c r="AU656" s="262" t="s">
        <v>86</v>
      </c>
      <c r="AV656" s="13" t="s">
        <v>86</v>
      </c>
      <c r="AW656" s="13" t="s">
        <v>32</v>
      </c>
      <c r="AX656" s="13" t="s">
        <v>77</v>
      </c>
      <c r="AY656" s="262" t="s">
        <v>171</v>
      </c>
    </row>
    <row r="657" s="13" customFormat="1">
      <c r="A657" s="13"/>
      <c r="B657" s="252"/>
      <c r="C657" s="253"/>
      <c r="D657" s="241" t="s">
        <v>294</v>
      </c>
      <c r="E657" s="254" t="s">
        <v>1</v>
      </c>
      <c r="F657" s="255" t="s">
        <v>1482</v>
      </c>
      <c r="G657" s="253"/>
      <c r="H657" s="256">
        <v>8.0960000000000001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2" t="s">
        <v>294</v>
      </c>
      <c r="AU657" s="262" t="s">
        <v>86</v>
      </c>
      <c r="AV657" s="13" t="s">
        <v>86</v>
      </c>
      <c r="AW657" s="13" t="s">
        <v>32</v>
      </c>
      <c r="AX657" s="13" t="s">
        <v>77</v>
      </c>
      <c r="AY657" s="262" t="s">
        <v>171</v>
      </c>
    </row>
    <row r="658" s="15" customFormat="1">
      <c r="A658" s="15"/>
      <c r="B658" s="274"/>
      <c r="C658" s="275"/>
      <c r="D658" s="241" t="s">
        <v>294</v>
      </c>
      <c r="E658" s="276" t="s">
        <v>1</v>
      </c>
      <c r="F658" s="277" t="s">
        <v>1483</v>
      </c>
      <c r="G658" s="275"/>
      <c r="H658" s="276" t="s">
        <v>1</v>
      </c>
      <c r="I658" s="278"/>
      <c r="J658" s="275"/>
      <c r="K658" s="275"/>
      <c r="L658" s="279"/>
      <c r="M658" s="280"/>
      <c r="N658" s="281"/>
      <c r="O658" s="281"/>
      <c r="P658" s="281"/>
      <c r="Q658" s="281"/>
      <c r="R658" s="281"/>
      <c r="S658" s="281"/>
      <c r="T658" s="282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3" t="s">
        <v>294</v>
      </c>
      <c r="AU658" s="283" t="s">
        <v>86</v>
      </c>
      <c r="AV658" s="15" t="s">
        <v>84</v>
      </c>
      <c r="AW658" s="15" t="s">
        <v>32</v>
      </c>
      <c r="AX658" s="15" t="s">
        <v>77</v>
      </c>
      <c r="AY658" s="283" t="s">
        <v>171</v>
      </c>
    </row>
    <row r="659" s="13" customFormat="1">
      <c r="A659" s="13"/>
      <c r="B659" s="252"/>
      <c r="C659" s="253"/>
      <c r="D659" s="241" t="s">
        <v>294</v>
      </c>
      <c r="E659" s="254" t="s">
        <v>1</v>
      </c>
      <c r="F659" s="255" t="s">
        <v>1480</v>
      </c>
      <c r="G659" s="253"/>
      <c r="H659" s="256">
        <v>7.2000000000000002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2" t="s">
        <v>294</v>
      </c>
      <c r="AU659" s="262" t="s">
        <v>86</v>
      </c>
      <c r="AV659" s="13" t="s">
        <v>86</v>
      </c>
      <c r="AW659" s="13" t="s">
        <v>32</v>
      </c>
      <c r="AX659" s="13" t="s">
        <v>77</v>
      </c>
      <c r="AY659" s="262" t="s">
        <v>171</v>
      </c>
    </row>
    <row r="660" s="13" customFormat="1">
      <c r="A660" s="13"/>
      <c r="B660" s="252"/>
      <c r="C660" s="253"/>
      <c r="D660" s="241" t="s">
        <v>294</v>
      </c>
      <c r="E660" s="254" t="s">
        <v>1</v>
      </c>
      <c r="F660" s="255" t="s">
        <v>1481</v>
      </c>
      <c r="G660" s="253"/>
      <c r="H660" s="256">
        <v>23.327999999999999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2" t="s">
        <v>294</v>
      </c>
      <c r="AU660" s="262" t="s">
        <v>86</v>
      </c>
      <c r="AV660" s="13" t="s">
        <v>86</v>
      </c>
      <c r="AW660" s="13" t="s">
        <v>32</v>
      </c>
      <c r="AX660" s="13" t="s">
        <v>77</v>
      </c>
      <c r="AY660" s="262" t="s">
        <v>171</v>
      </c>
    </row>
    <row r="661" s="13" customFormat="1">
      <c r="A661" s="13"/>
      <c r="B661" s="252"/>
      <c r="C661" s="253"/>
      <c r="D661" s="241" t="s">
        <v>294</v>
      </c>
      <c r="E661" s="254" t="s">
        <v>1</v>
      </c>
      <c r="F661" s="255" t="s">
        <v>1484</v>
      </c>
      <c r="G661" s="253"/>
      <c r="H661" s="256">
        <v>11.034000000000001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2" t="s">
        <v>294</v>
      </c>
      <c r="AU661" s="262" t="s">
        <v>86</v>
      </c>
      <c r="AV661" s="13" t="s">
        <v>86</v>
      </c>
      <c r="AW661" s="13" t="s">
        <v>32</v>
      </c>
      <c r="AX661" s="13" t="s">
        <v>77</v>
      </c>
      <c r="AY661" s="262" t="s">
        <v>171</v>
      </c>
    </row>
    <row r="662" s="15" customFormat="1">
      <c r="A662" s="15"/>
      <c r="B662" s="274"/>
      <c r="C662" s="275"/>
      <c r="D662" s="241" t="s">
        <v>294</v>
      </c>
      <c r="E662" s="276" t="s">
        <v>1</v>
      </c>
      <c r="F662" s="277" t="s">
        <v>1485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294</v>
      </c>
      <c r="AU662" s="283" t="s">
        <v>86</v>
      </c>
      <c r="AV662" s="15" t="s">
        <v>84</v>
      </c>
      <c r="AW662" s="15" t="s">
        <v>32</v>
      </c>
      <c r="AX662" s="15" t="s">
        <v>77</v>
      </c>
      <c r="AY662" s="283" t="s">
        <v>171</v>
      </c>
    </row>
    <row r="663" s="13" customFormat="1">
      <c r="A663" s="13"/>
      <c r="B663" s="252"/>
      <c r="C663" s="253"/>
      <c r="D663" s="241" t="s">
        <v>294</v>
      </c>
      <c r="E663" s="254" t="s">
        <v>1</v>
      </c>
      <c r="F663" s="255" t="s">
        <v>1480</v>
      </c>
      <c r="G663" s="253"/>
      <c r="H663" s="256">
        <v>7.2000000000000002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2" t="s">
        <v>294</v>
      </c>
      <c r="AU663" s="262" t="s">
        <v>86</v>
      </c>
      <c r="AV663" s="13" t="s">
        <v>86</v>
      </c>
      <c r="AW663" s="13" t="s">
        <v>32</v>
      </c>
      <c r="AX663" s="13" t="s">
        <v>77</v>
      </c>
      <c r="AY663" s="262" t="s">
        <v>171</v>
      </c>
    </row>
    <row r="664" s="13" customFormat="1">
      <c r="A664" s="13"/>
      <c r="B664" s="252"/>
      <c r="C664" s="253"/>
      <c r="D664" s="241" t="s">
        <v>294</v>
      </c>
      <c r="E664" s="254" t="s">
        <v>1</v>
      </c>
      <c r="F664" s="255" t="s">
        <v>1481</v>
      </c>
      <c r="G664" s="253"/>
      <c r="H664" s="256">
        <v>23.327999999999999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2" t="s">
        <v>294</v>
      </c>
      <c r="AU664" s="262" t="s">
        <v>86</v>
      </c>
      <c r="AV664" s="13" t="s">
        <v>86</v>
      </c>
      <c r="AW664" s="13" t="s">
        <v>32</v>
      </c>
      <c r="AX664" s="13" t="s">
        <v>77</v>
      </c>
      <c r="AY664" s="262" t="s">
        <v>171</v>
      </c>
    </row>
    <row r="665" s="13" customFormat="1">
      <c r="A665" s="13"/>
      <c r="B665" s="252"/>
      <c r="C665" s="253"/>
      <c r="D665" s="241" t="s">
        <v>294</v>
      </c>
      <c r="E665" s="254" t="s">
        <v>1</v>
      </c>
      <c r="F665" s="255" t="s">
        <v>1484</v>
      </c>
      <c r="G665" s="253"/>
      <c r="H665" s="256">
        <v>11.034000000000001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2" t="s">
        <v>294</v>
      </c>
      <c r="AU665" s="262" t="s">
        <v>86</v>
      </c>
      <c r="AV665" s="13" t="s">
        <v>86</v>
      </c>
      <c r="AW665" s="13" t="s">
        <v>32</v>
      </c>
      <c r="AX665" s="13" t="s">
        <v>77</v>
      </c>
      <c r="AY665" s="262" t="s">
        <v>171</v>
      </c>
    </row>
    <row r="666" s="15" customFormat="1">
      <c r="A666" s="15"/>
      <c r="B666" s="274"/>
      <c r="C666" s="275"/>
      <c r="D666" s="241" t="s">
        <v>294</v>
      </c>
      <c r="E666" s="276" t="s">
        <v>1</v>
      </c>
      <c r="F666" s="277" t="s">
        <v>1486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294</v>
      </c>
      <c r="AU666" s="283" t="s">
        <v>86</v>
      </c>
      <c r="AV666" s="15" t="s">
        <v>84</v>
      </c>
      <c r="AW666" s="15" t="s">
        <v>32</v>
      </c>
      <c r="AX666" s="15" t="s">
        <v>77</v>
      </c>
      <c r="AY666" s="283" t="s">
        <v>171</v>
      </c>
    </row>
    <row r="667" s="13" customFormat="1">
      <c r="A667" s="13"/>
      <c r="B667" s="252"/>
      <c r="C667" s="253"/>
      <c r="D667" s="241" t="s">
        <v>294</v>
      </c>
      <c r="E667" s="254" t="s">
        <v>1</v>
      </c>
      <c r="F667" s="255" t="s">
        <v>1487</v>
      </c>
      <c r="G667" s="253"/>
      <c r="H667" s="256">
        <v>0.871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2" t="s">
        <v>294</v>
      </c>
      <c r="AU667" s="262" t="s">
        <v>86</v>
      </c>
      <c r="AV667" s="13" t="s">
        <v>86</v>
      </c>
      <c r="AW667" s="13" t="s">
        <v>32</v>
      </c>
      <c r="AX667" s="13" t="s">
        <v>77</v>
      </c>
      <c r="AY667" s="262" t="s">
        <v>171</v>
      </c>
    </row>
    <row r="668" s="13" customFormat="1">
      <c r="A668" s="13"/>
      <c r="B668" s="252"/>
      <c r="C668" s="253"/>
      <c r="D668" s="241" t="s">
        <v>294</v>
      </c>
      <c r="E668" s="254" t="s">
        <v>1</v>
      </c>
      <c r="F668" s="255" t="s">
        <v>1488</v>
      </c>
      <c r="G668" s="253"/>
      <c r="H668" s="256">
        <v>12.5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2" t="s">
        <v>294</v>
      </c>
      <c r="AU668" s="262" t="s">
        <v>86</v>
      </c>
      <c r="AV668" s="13" t="s">
        <v>86</v>
      </c>
      <c r="AW668" s="13" t="s">
        <v>32</v>
      </c>
      <c r="AX668" s="13" t="s">
        <v>77</v>
      </c>
      <c r="AY668" s="262" t="s">
        <v>171</v>
      </c>
    </row>
    <row r="669" s="14" customFormat="1">
      <c r="A669" s="14"/>
      <c r="B669" s="263"/>
      <c r="C669" s="264"/>
      <c r="D669" s="241" t="s">
        <v>294</v>
      </c>
      <c r="E669" s="265" t="s">
        <v>1</v>
      </c>
      <c r="F669" s="266" t="s">
        <v>298</v>
      </c>
      <c r="G669" s="264"/>
      <c r="H669" s="267">
        <v>137.548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3" t="s">
        <v>294</v>
      </c>
      <c r="AU669" s="273" t="s">
        <v>86</v>
      </c>
      <c r="AV669" s="14" t="s">
        <v>192</v>
      </c>
      <c r="AW669" s="14" t="s">
        <v>32</v>
      </c>
      <c r="AX669" s="14" t="s">
        <v>84</v>
      </c>
      <c r="AY669" s="273" t="s">
        <v>171</v>
      </c>
    </row>
    <row r="670" s="2" customFormat="1" ht="24.15" customHeight="1">
      <c r="A670" s="39"/>
      <c r="B670" s="40"/>
      <c r="C670" s="228" t="s">
        <v>1489</v>
      </c>
      <c r="D670" s="228" t="s">
        <v>174</v>
      </c>
      <c r="E670" s="229" t="s">
        <v>1490</v>
      </c>
      <c r="F670" s="230" t="s">
        <v>1491</v>
      </c>
      <c r="G670" s="231" t="s">
        <v>206</v>
      </c>
      <c r="H670" s="232">
        <v>632.60400000000004</v>
      </c>
      <c r="I670" s="233"/>
      <c r="J670" s="234">
        <f>ROUND(I670*H670,2)</f>
        <v>0</v>
      </c>
      <c r="K670" s="230" t="s">
        <v>178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0.0053299999999999997</v>
      </c>
      <c r="R670" s="237">
        <f>Q670*H670</f>
        <v>3.3717793199999999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192</v>
      </c>
      <c r="AT670" s="239" t="s">
        <v>174</v>
      </c>
      <c r="AU670" s="239" t="s">
        <v>86</v>
      </c>
      <c r="AY670" s="18" t="s">
        <v>171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84</v>
      </c>
      <c r="BK670" s="240">
        <f>ROUND(I670*H670,2)</f>
        <v>0</v>
      </c>
      <c r="BL670" s="18" t="s">
        <v>192</v>
      </c>
      <c r="BM670" s="239" t="s">
        <v>1492</v>
      </c>
    </row>
    <row r="671" s="15" customFormat="1">
      <c r="A671" s="15"/>
      <c r="B671" s="274"/>
      <c r="C671" s="275"/>
      <c r="D671" s="241" t="s">
        <v>294</v>
      </c>
      <c r="E671" s="276" t="s">
        <v>1</v>
      </c>
      <c r="F671" s="277" t="s">
        <v>414</v>
      </c>
      <c r="G671" s="275"/>
      <c r="H671" s="276" t="s">
        <v>1</v>
      </c>
      <c r="I671" s="278"/>
      <c r="J671" s="275"/>
      <c r="K671" s="275"/>
      <c r="L671" s="279"/>
      <c r="M671" s="280"/>
      <c r="N671" s="281"/>
      <c r="O671" s="281"/>
      <c r="P671" s="281"/>
      <c r="Q671" s="281"/>
      <c r="R671" s="281"/>
      <c r="S671" s="281"/>
      <c r="T671" s="282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3" t="s">
        <v>294</v>
      </c>
      <c r="AU671" s="283" t="s">
        <v>86</v>
      </c>
      <c r="AV671" s="15" t="s">
        <v>84</v>
      </c>
      <c r="AW671" s="15" t="s">
        <v>32</v>
      </c>
      <c r="AX671" s="15" t="s">
        <v>77</v>
      </c>
      <c r="AY671" s="283" t="s">
        <v>171</v>
      </c>
    </row>
    <row r="672" s="15" customFormat="1">
      <c r="A672" s="15"/>
      <c r="B672" s="274"/>
      <c r="C672" s="275"/>
      <c r="D672" s="241" t="s">
        <v>294</v>
      </c>
      <c r="E672" s="276" t="s">
        <v>1</v>
      </c>
      <c r="F672" s="277" t="s">
        <v>1472</v>
      </c>
      <c r="G672" s="275"/>
      <c r="H672" s="276" t="s">
        <v>1</v>
      </c>
      <c r="I672" s="278"/>
      <c r="J672" s="275"/>
      <c r="K672" s="275"/>
      <c r="L672" s="279"/>
      <c r="M672" s="280"/>
      <c r="N672" s="281"/>
      <c r="O672" s="281"/>
      <c r="P672" s="281"/>
      <c r="Q672" s="281"/>
      <c r="R672" s="281"/>
      <c r="S672" s="281"/>
      <c r="T672" s="28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3" t="s">
        <v>294</v>
      </c>
      <c r="AU672" s="283" t="s">
        <v>86</v>
      </c>
      <c r="AV672" s="15" t="s">
        <v>84</v>
      </c>
      <c r="AW672" s="15" t="s">
        <v>32</v>
      </c>
      <c r="AX672" s="15" t="s">
        <v>77</v>
      </c>
      <c r="AY672" s="283" t="s">
        <v>171</v>
      </c>
    </row>
    <row r="673" s="13" customFormat="1">
      <c r="A673" s="13"/>
      <c r="B673" s="252"/>
      <c r="C673" s="253"/>
      <c r="D673" s="241" t="s">
        <v>294</v>
      </c>
      <c r="E673" s="254" t="s">
        <v>1</v>
      </c>
      <c r="F673" s="255" t="s">
        <v>1493</v>
      </c>
      <c r="G673" s="253"/>
      <c r="H673" s="256">
        <v>4.6200000000000001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2" t="s">
        <v>294</v>
      </c>
      <c r="AU673" s="262" t="s">
        <v>86</v>
      </c>
      <c r="AV673" s="13" t="s">
        <v>86</v>
      </c>
      <c r="AW673" s="13" t="s">
        <v>32</v>
      </c>
      <c r="AX673" s="13" t="s">
        <v>77</v>
      </c>
      <c r="AY673" s="262" t="s">
        <v>171</v>
      </c>
    </row>
    <row r="674" s="15" customFormat="1">
      <c r="A674" s="15"/>
      <c r="B674" s="274"/>
      <c r="C674" s="275"/>
      <c r="D674" s="241" t="s">
        <v>294</v>
      </c>
      <c r="E674" s="276" t="s">
        <v>1</v>
      </c>
      <c r="F674" s="277" t="s">
        <v>1474</v>
      </c>
      <c r="G674" s="275"/>
      <c r="H674" s="276" t="s">
        <v>1</v>
      </c>
      <c r="I674" s="278"/>
      <c r="J674" s="275"/>
      <c r="K674" s="275"/>
      <c r="L674" s="279"/>
      <c r="M674" s="280"/>
      <c r="N674" s="281"/>
      <c r="O674" s="281"/>
      <c r="P674" s="281"/>
      <c r="Q674" s="281"/>
      <c r="R674" s="281"/>
      <c r="S674" s="281"/>
      <c r="T674" s="282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83" t="s">
        <v>294</v>
      </c>
      <c r="AU674" s="283" t="s">
        <v>86</v>
      </c>
      <c r="AV674" s="15" t="s">
        <v>84</v>
      </c>
      <c r="AW674" s="15" t="s">
        <v>32</v>
      </c>
      <c r="AX674" s="15" t="s">
        <v>77</v>
      </c>
      <c r="AY674" s="283" t="s">
        <v>171</v>
      </c>
    </row>
    <row r="675" s="13" customFormat="1">
      <c r="A675" s="13"/>
      <c r="B675" s="252"/>
      <c r="C675" s="253"/>
      <c r="D675" s="241" t="s">
        <v>294</v>
      </c>
      <c r="E675" s="254" t="s">
        <v>1</v>
      </c>
      <c r="F675" s="255" t="s">
        <v>1494</v>
      </c>
      <c r="G675" s="253"/>
      <c r="H675" s="256">
        <v>0.77000000000000002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2" t="s">
        <v>294</v>
      </c>
      <c r="AU675" s="262" t="s">
        <v>86</v>
      </c>
      <c r="AV675" s="13" t="s">
        <v>86</v>
      </c>
      <c r="AW675" s="13" t="s">
        <v>32</v>
      </c>
      <c r="AX675" s="13" t="s">
        <v>77</v>
      </c>
      <c r="AY675" s="262" t="s">
        <v>171</v>
      </c>
    </row>
    <row r="676" s="13" customFormat="1">
      <c r="A676" s="13"/>
      <c r="B676" s="252"/>
      <c r="C676" s="253"/>
      <c r="D676" s="241" t="s">
        <v>294</v>
      </c>
      <c r="E676" s="254" t="s">
        <v>1</v>
      </c>
      <c r="F676" s="255" t="s">
        <v>1495</v>
      </c>
      <c r="G676" s="253"/>
      <c r="H676" s="256">
        <v>0.64000000000000001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2" t="s">
        <v>294</v>
      </c>
      <c r="AU676" s="262" t="s">
        <v>86</v>
      </c>
      <c r="AV676" s="13" t="s">
        <v>86</v>
      </c>
      <c r="AW676" s="13" t="s">
        <v>32</v>
      </c>
      <c r="AX676" s="13" t="s">
        <v>77</v>
      </c>
      <c r="AY676" s="262" t="s">
        <v>171</v>
      </c>
    </row>
    <row r="677" s="15" customFormat="1">
      <c r="A677" s="15"/>
      <c r="B677" s="274"/>
      <c r="C677" s="275"/>
      <c r="D677" s="241" t="s">
        <v>294</v>
      </c>
      <c r="E677" s="276" t="s">
        <v>1</v>
      </c>
      <c r="F677" s="277" t="s">
        <v>1476</v>
      </c>
      <c r="G677" s="275"/>
      <c r="H677" s="276" t="s">
        <v>1</v>
      </c>
      <c r="I677" s="278"/>
      <c r="J677" s="275"/>
      <c r="K677" s="275"/>
      <c r="L677" s="279"/>
      <c r="M677" s="280"/>
      <c r="N677" s="281"/>
      <c r="O677" s="281"/>
      <c r="P677" s="281"/>
      <c r="Q677" s="281"/>
      <c r="R677" s="281"/>
      <c r="S677" s="281"/>
      <c r="T677" s="282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3" t="s">
        <v>294</v>
      </c>
      <c r="AU677" s="283" t="s">
        <v>86</v>
      </c>
      <c r="AV677" s="15" t="s">
        <v>84</v>
      </c>
      <c r="AW677" s="15" t="s">
        <v>32</v>
      </c>
      <c r="AX677" s="15" t="s">
        <v>77</v>
      </c>
      <c r="AY677" s="283" t="s">
        <v>171</v>
      </c>
    </row>
    <row r="678" s="13" customFormat="1">
      <c r="A678" s="13"/>
      <c r="B678" s="252"/>
      <c r="C678" s="253"/>
      <c r="D678" s="241" t="s">
        <v>294</v>
      </c>
      <c r="E678" s="254" t="s">
        <v>1</v>
      </c>
      <c r="F678" s="255" t="s">
        <v>1496</v>
      </c>
      <c r="G678" s="253"/>
      <c r="H678" s="256">
        <v>6.9400000000000004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2" t="s">
        <v>294</v>
      </c>
      <c r="AU678" s="262" t="s">
        <v>86</v>
      </c>
      <c r="AV678" s="13" t="s">
        <v>86</v>
      </c>
      <c r="AW678" s="13" t="s">
        <v>32</v>
      </c>
      <c r="AX678" s="13" t="s">
        <v>77</v>
      </c>
      <c r="AY678" s="262" t="s">
        <v>171</v>
      </c>
    </row>
    <row r="679" s="13" customFormat="1">
      <c r="A679" s="13"/>
      <c r="B679" s="252"/>
      <c r="C679" s="253"/>
      <c r="D679" s="241" t="s">
        <v>294</v>
      </c>
      <c r="E679" s="254" t="s">
        <v>1</v>
      </c>
      <c r="F679" s="255" t="s">
        <v>1497</v>
      </c>
      <c r="G679" s="253"/>
      <c r="H679" s="256">
        <v>0.39000000000000001</v>
      </c>
      <c r="I679" s="257"/>
      <c r="J679" s="253"/>
      <c r="K679" s="253"/>
      <c r="L679" s="258"/>
      <c r="M679" s="259"/>
      <c r="N679" s="260"/>
      <c r="O679" s="260"/>
      <c r="P679" s="260"/>
      <c r="Q679" s="260"/>
      <c r="R679" s="260"/>
      <c r="S679" s="260"/>
      <c r="T679" s="26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2" t="s">
        <v>294</v>
      </c>
      <c r="AU679" s="262" t="s">
        <v>86</v>
      </c>
      <c r="AV679" s="13" t="s">
        <v>86</v>
      </c>
      <c r="AW679" s="13" t="s">
        <v>32</v>
      </c>
      <c r="AX679" s="13" t="s">
        <v>77</v>
      </c>
      <c r="AY679" s="262" t="s">
        <v>171</v>
      </c>
    </row>
    <row r="680" s="13" customFormat="1">
      <c r="A680" s="13"/>
      <c r="B680" s="252"/>
      <c r="C680" s="253"/>
      <c r="D680" s="241" t="s">
        <v>294</v>
      </c>
      <c r="E680" s="254" t="s">
        <v>1</v>
      </c>
      <c r="F680" s="255" t="s">
        <v>1498</v>
      </c>
      <c r="G680" s="253"/>
      <c r="H680" s="256">
        <v>4.4000000000000004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2" t="s">
        <v>294</v>
      </c>
      <c r="AU680" s="262" t="s">
        <v>86</v>
      </c>
      <c r="AV680" s="13" t="s">
        <v>86</v>
      </c>
      <c r="AW680" s="13" t="s">
        <v>32</v>
      </c>
      <c r="AX680" s="13" t="s">
        <v>77</v>
      </c>
      <c r="AY680" s="262" t="s">
        <v>171</v>
      </c>
    </row>
    <row r="681" s="15" customFormat="1">
      <c r="A681" s="15"/>
      <c r="B681" s="274"/>
      <c r="C681" s="275"/>
      <c r="D681" s="241" t="s">
        <v>294</v>
      </c>
      <c r="E681" s="276" t="s">
        <v>1</v>
      </c>
      <c r="F681" s="277" t="s">
        <v>1479</v>
      </c>
      <c r="G681" s="275"/>
      <c r="H681" s="276" t="s">
        <v>1</v>
      </c>
      <c r="I681" s="278"/>
      <c r="J681" s="275"/>
      <c r="K681" s="275"/>
      <c r="L681" s="279"/>
      <c r="M681" s="280"/>
      <c r="N681" s="281"/>
      <c r="O681" s="281"/>
      <c r="P681" s="281"/>
      <c r="Q681" s="281"/>
      <c r="R681" s="281"/>
      <c r="S681" s="281"/>
      <c r="T681" s="282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83" t="s">
        <v>294</v>
      </c>
      <c r="AU681" s="283" t="s">
        <v>86</v>
      </c>
      <c r="AV681" s="15" t="s">
        <v>84</v>
      </c>
      <c r="AW681" s="15" t="s">
        <v>32</v>
      </c>
      <c r="AX681" s="15" t="s">
        <v>77</v>
      </c>
      <c r="AY681" s="283" t="s">
        <v>171</v>
      </c>
    </row>
    <row r="682" s="13" customFormat="1">
      <c r="A682" s="13"/>
      <c r="B682" s="252"/>
      <c r="C682" s="253"/>
      <c r="D682" s="241" t="s">
        <v>294</v>
      </c>
      <c r="E682" s="254" t="s">
        <v>1</v>
      </c>
      <c r="F682" s="255" t="s">
        <v>1499</v>
      </c>
      <c r="G682" s="253"/>
      <c r="H682" s="256">
        <v>36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2" t="s">
        <v>294</v>
      </c>
      <c r="AU682" s="262" t="s">
        <v>86</v>
      </c>
      <c r="AV682" s="13" t="s">
        <v>86</v>
      </c>
      <c r="AW682" s="13" t="s">
        <v>32</v>
      </c>
      <c r="AX682" s="13" t="s">
        <v>77</v>
      </c>
      <c r="AY682" s="262" t="s">
        <v>171</v>
      </c>
    </row>
    <row r="683" s="13" customFormat="1">
      <c r="A683" s="13"/>
      <c r="B683" s="252"/>
      <c r="C683" s="253"/>
      <c r="D683" s="241" t="s">
        <v>294</v>
      </c>
      <c r="E683" s="254" t="s">
        <v>1</v>
      </c>
      <c r="F683" s="255" t="s">
        <v>1500</v>
      </c>
      <c r="G683" s="253"/>
      <c r="H683" s="256">
        <v>97.200000000000003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2" t="s">
        <v>294</v>
      </c>
      <c r="AU683" s="262" t="s">
        <v>86</v>
      </c>
      <c r="AV683" s="13" t="s">
        <v>86</v>
      </c>
      <c r="AW683" s="13" t="s">
        <v>32</v>
      </c>
      <c r="AX683" s="13" t="s">
        <v>77</v>
      </c>
      <c r="AY683" s="262" t="s">
        <v>171</v>
      </c>
    </row>
    <row r="684" s="13" customFormat="1">
      <c r="A684" s="13"/>
      <c r="B684" s="252"/>
      <c r="C684" s="253"/>
      <c r="D684" s="241" t="s">
        <v>294</v>
      </c>
      <c r="E684" s="254" t="s">
        <v>1</v>
      </c>
      <c r="F684" s="255" t="s">
        <v>1501</v>
      </c>
      <c r="G684" s="253"/>
      <c r="H684" s="256">
        <v>40.479999999999997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2" t="s">
        <v>294</v>
      </c>
      <c r="AU684" s="262" t="s">
        <v>86</v>
      </c>
      <c r="AV684" s="13" t="s">
        <v>86</v>
      </c>
      <c r="AW684" s="13" t="s">
        <v>32</v>
      </c>
      <c r="AX684" s="13" t="s">
        <v>77</v>
      </c>
      <c r="AY684" s="262" t="s">
        <v>171</v>
      </c>
    </row>
    <row r="685" s="15" customFormat="1">
      <c r="A685" s="15"/>
      <c r="B685" s="274"/>
      <c r="C685" s="275"/>
      <c r="D685" s="241" t="s">
        <v>294</v>
      </c>
      <c r="E685" s="276" t="s">
        <v>1</v>
      </c>
      <c r="F685" s="277" t="s">
        <v>1483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294</v>
      </c>
      <c r="AU685" s="283" t="s">
        <v>86</v>
      </c>
      <c r="AV685" s="15" t="s">
        <v>84</v>
      </c>
      <c r="AW685" s="15" t="s">
        <v>32</v>
      </c>
      <c r="AX685" s="15" t="s">
        <v>77</v>
      </c>
      <c r="AY685" s="283" t="s">
        <v>171</v>
      </c>
    </row>
    <row r="686" s="13" customFormat="1">
      <c r="A686" s="13"/>
      <c r="B686" s="252"/>
      <c r="C686" s="253"/>
      <c r="D686" s="241" t="s">
        <v>294</v>
      </c>
      <c r="E686" s="254" t="s">
        <v>1</v>
      </c>
      <c r="F686" s="255" t="s">
        <v>1499</v>
      </c>
      <c r="G686" s="253"/>
      <c r="H686" s="256">
        <v>36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2" t="s">
        <v>294</v>
      </c>
      <c r="AU686" s="262" t="s">
        <v>86</v>
      </c>
      <c r="AV686" s="13" t="s">
        <v>86</v>
      </c>
      <c r="AW686" s="13" t="s">
        <v>32</v>
      </c>
      <c r="AX686" s="13" t="s">
        <v>77</v>
      </c>
      <c r="AY686" s="262" t="s">
        <v>171</v>
      </c>
    </row>
    <row r="687" s="13" customFormat="1">
      <c r="A687" s="13"/>
      <c r="B687" s="252"/>
      <c r="C687" s="253"/>
      <c r="D687" s="241" t="s">
        <v>294</v>
      </c>
      <c r="E687" s="254" t="s">
        <v>1</v>
      </c>
      <c r="F687" s="255" t="s">
        <v>1500</v>
      </c>
      <c r="G687" s="253"/>
      <c r="H687" s="256">
        <v>97.200000000000003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2" t="s">
        <v>294</v>
      </c>
      <c r="AU687" s="262" t="s">
        <v>86</v>
      </c>
      <c r="AV687" s="13" t="s">
        <v>86</v>
      </c>
      <c r="AW687" s="13" t="s">
        <v>32</v>
      </c>
      <c r="AX687" s="13" t="s">
        <v>77</v>
      </c>
      <c r="AY687" s="262" t="s">
        <v>171</v>
      </c>
    </row>
    <row r="688" s="13" customFormat="1">
      <c r="A688" s="13"/>
      <c r="B688" s="252"/>
      <c r="C688" s="253"/>
      <c r="D688" s="241" t="s">
        <v>294</v>
      </c>
      <c r="E688" s="254" t="s">
        <v>1</v>
      </c>
      <c r="F688" s="255" t="s">
        <v>1502</v>
      </c>
      <c r="G688" s="253"/>
      <c r="H688" s="256">
        <v>55.170000000000002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2" t="s">
        <v>294</v>
      </c>
      <c r="AU688" s="262" t="s">
        <v>86</v>
      </c>
      <c r="AV688" s="13" t="s">
        <v>86</v>
      </c>
      <c r="AW688" s="13" t="s">
        <v>32</v>
      </c>
      <c r="AX688" s="13" t="s">
        <v>77</v>
      </c>
      <c r="AY688" s="262" t="s">
        <v>171</v>
      </c>
    </row>
    <row r="689" s="15" customFormat="1">
      <c r="A689" s="15"/>
      <c r="B689" s="274"/>
      <c r="C689" s="275"/>
      <c r="D689" s="241" t="s">
        <v>294</v>
      </c>
      <c r="E689" s="276" t="s">
        <v>1</v>
      </c>
      <c r="F689" s="277" t="s">
        <v>1485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294</v>
      </c>
      <c r="AU689" s="283" t="s">
        <v>86</v>
      </c>
      <c r="AV689" s="15" t="s">
        <v>84</v>
      </c>
      <c r="AW689" s="15" t="s">
        <v>32</v>
      </c>
      <c r="AX689" s="15" t="s">
        <v>77</v>
      </c>
      <c r="AY689" s="283" t="s">
        <v>171</v>
      </c>
    </row>
    <row r="690" s="13" customFormat="1">
      <c r="A690" s="13"/>
      <c r="B690" s="252"/>
      <c r="C690" s="253"/>
      <c r="D690" s="241" t="s">
        <v>294</v>
      </c>
      <c r="E690" s="254" t="s">
        <v>1</v>
      </c>
      <c r="F690" s="255" t="s">
        <v>1499</v>
      </c>
      <c r="G690" s="253"/>
      <c r="H690" s="256">
        <v>36</v>
      </c>
      <c r="I690" s="257"/>
      <c r="J690" s="253"/>
      <c r="K690" s="253"/>
      <c r="L690" s="258"/>
      <c r="M690" s="259"/>
      <c r="N690" s="260"/>
      <c r="O690" s="260"/>
      <c r="P690" s="260"/>
      <c r="Q690" s="260"/>
      <c r="R690" s="260"/>
      <c r="S690" s="260"/>
      <c r="T690" s="26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2" t="s">
        <v>294</v>
      </c>
      <c r="AU690" s="262" t="s">
        <v>86</v>
      </c>
      <c r="AV690" s="13" t="s">
        <v>86</v>
      </c>
      <c r="AW690" s="13" t="s">
        <v>32</v>
      </c>
      <c r="AX690" s="13" t="s">
        <v>77</v>
      </c>
      <c r="AY690" s="262" t="s">
        <v>171</v>
      </c>
    </row>
    <row r="691" s="13" customFormat="1">
      <c r="A691" s="13"/>
      <c r="B691" s="252"/>
      <c r="C691" s="253"/>
      <c r="D691" s="241" t="s">
        <v>294</v>
      </c>
      <c r="E691" s="254" t="s">
        <v>1</v>
      </c>
      <c r="F691" s="255" t="s">
        <v>1500</v>
      </c>
      <c r="G691" s="253"/>
      <c r="H691" s="256">
        <v>97.200000000000003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2" t="s">
        <v>294</v>
      </c>
      <c r="AU691" s="262" t="s">
        <v>86</v>
      </c>
      <c r="AV691" s="13" t="s">
        <v>86</v>
      </c>
      <c r="AW691" s="13" t="s">
        <v>32</v>
      </c>
      <c r="AX691" s="13" t="s">
        <v>77</v>
      </c>
      <c r="AY691" s="262" t="s">
        <v>171</v>
      </c>
    </row>
    <row r="692" s="13" customFormat="1">
      <c r="A692" s="13"/>
      <c r="B692" s="252"/>
      <c r="C692" s="253"/>
      <c r="D692" s="241" t="s">
        <v>294</v>
      </c>
      <c r="E692" s="254" t="s">
        <v>1</v>
      </c>
      <c r="F692" s="255" t="s">
        <v>1502</v>
      </c>
      <c r="G692" s="253"/>
      <c r="H692" s="256">
        <v>55.170000000000002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2" t="s">
        <v>294</v>
      </c>
      <c r="AU692" s="262" t="s">
        <v>86</v>
      </c>
      <c r="AV692" s="13" t="s">
        <v>86</v>
      </c>
      <c r="AW692" s="13" t="s">
        <v>32</v>
      </c>
      <c r="AX692" s="13" t="s">
        <v>77</v>
      </c>
      <c r="AY692" s="262" t="s">
        <v>171</v>
      </c>
    </row>
    <row r="693" s="15" customFormat="1">
      <c r="A693" s="15"/>
      <c r="B693" s="274"/>
      <c r="C693" s="275"/>
      <c r="D693" s="241" t="s">
        <v>294</v>
      </c>
      <c r="E693" s="276" t="s">
        <v>1</v>
      </c>
      <c r="F693" s="277" t="s">
        <v>1486</v>
      </c>
      <c r="G693" s="275"/>
      <c r="H693" s="276" t="s">
        <v>1</v>
      </c>
      <c r="I693" s="278"/>
      <c r="J693" s="275"/>
      <c r="K693" s="275"/>
      <c r="L693" s="279"/>
      <c r="M693" s="280"/>
      <c r="N693" s="281"/>
      <c r="O693" s="281"/>
      <c r="P693" s="281"/>
      <c r="Q693" s="281"/>
      <c r="R693" s="281"/>
      <c r="S693" s="281"/>
      <c r="T693" s="282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3" t="s">
        <v>294</v>
      </c>
      <c r="AU693" s="283" t="s">
        <v>86</v>
      </c>
      <c r="AV693" s="15" t="s">
        <v>84</v>
      </c>
      <c r="AW693" s="15" t="s">
        <v>32</v>
      </c>
      <c r="AX693" s="15" t="s">
        <v>77</v>
      </c>
      <c r="AY693" s="283" t="s">
        <v>171</v>
      </c>
    </row>
    <row r="694" s="13" customFormat="1">
      <c r="A694" s="13"/>
      <c r="B694" s="252"/>
      <c r="C694" s="253"/>
      <c r="D694" s="241" t="s">
        <v>294</v>
      </c>
      <c r="E694" s="254" t="s">
        <v>1</v>
      </c>
      <c r="F694" s="255" t="s">
        <v>1503</v>
      </c>
      <c r="G694" s="253"/>
      <c r="H694" s="256">
        <v>4.8399999999999999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2" t="s">
        <v>294</v>
      </c>
      <c r="AU694" s="262" t="s">
        <v>86</v>
      </c>
      <c r="AV694" s="13" t="s">
        <v>86</v>
      </c>
      <c r="AW694" s="13" t="s">
        <v>32</v>
      </c>
      <c r="AX694" s="13" t="s">
        <v>77</v>
      </c>
      <c r="AY694" s="262" t="s">
        <v>171</v>
      </c>
    </row>
    <row r="695" s="13" customFormat="1">
      <c r="A695" s="13"/>
      <c r="B695" s="252"/>
      <c r="C695" s="253"/>
      <c r="D695" s="241" t="s">
        <v>294</v>
      </c>
      <c r="E695" s="254" t="s">
        <v>1</v>
      </c>
      <c r="F695" s="255" t="s">
        <v>1504</v>
      </c>
      <c r="G695" s="253"/>
      <c r="H695" s="256">
        <v>1.5840000000000001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2" t="s">
        <v>294</v>
      </c>
      <c r="AU695" s="262" t="s">
        <v>86</v>
      </c>
      <c r="AV695" s="13" t="s">
        <v>86</v>
      </c>
      <c r="AW695" s="13" t="s">
        <v>32</v>
      </c>
      <c r="AX695" s="13" t="s">
        <v>77</v>
      </c>
      <c r="AY695" s="262" t="s">
        <v>171</v>
      </c>
    </row>
    <row r="696" s="13" customFormat="1">
      <c r="A696" s="13"/>
      <c r="B696" s="252"/>
      <c r="C696" s="253"/>
      <c r="D696" s="241" t="s">
        <v>294</v>
      </c>
      <c r="E696" s="254" t="s">
        <v>1</v>
      </c>
      <c r="F696" s="255" t="s">
        <v>794</v>
      </c>
      <c r="G696" s="253"/>
      <c r="H696" s="256">
        <v>58</v>
      </c>
      <c r="I696" s="257"/>
      <c r="J696" s="253"/>
      <c r="K696" s="253"/>
      <c r="L696" s="258"/>
      <c r="M696" s="259"/>
      <c r="N696" s="260"/>
      <c r="O696" s="260"/>
      <c r="P696" s="260"/>
      <c r="Q696" s="260"/>
      <c r="R696" s="260"/>
      <c r="S696" s="260"/>
      <c r="T696" s="26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2" t="s">
        <v>294</v>
      </c>
      <c r="AU696" s="262" t="s">
        <v>86</v>
      </c>
      <c r="AV696" s="13" t="s">
        <v>86</v>
      </c>
      <c r="AW696" s="13" t="s">
        <v>32</v>
      </c>
      <c r="AX696" s="13" t="s">
        <v>77</v>
      </c>
      <c r="AY696" s="262" t="s">
        <v>171</v>
      </c>
    </row>
    <row r="697" s="14" customFormat="1">
      <c r="A697" s="14"/>
      <c r="B697" s="263"/>
      <c r="C697" s="264"/>
      <c r="D697" s="241" t="s">
        <v>294</v>
      </c>
      <c r="E697" s="265" t="s">
        <v>1</v>
      </c>
      <c r="F697" s="266" t="s">
        <v>298</v>
      </c>
      <c r="G697" s="264"/>
      <c r="H697" s="267">
        <v>632.60400000000004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3" t="s">
        <v>294</v>
      </c>
      <c r="AU697" s="273" t="s">
        <v>86</v>
      </c>
      <c r="AV697" s="14" t="s">
        <v>192</v>
      </c>
      <c r="AW697" s="14" t="s">
        <v>32</v>
      </c>
      <c r="AX697" s="14" t="s">
        <v>84</v>
      </c>
      <c r="AY697" s="273" t="s">
        <v>171</v>
      </c>
    </row>
    <row r="698" s="2" customFormat="1" ht="24.15" customHeight="1">
      <c r="A698" s="39"/>
      <c r="B698" s="40"/>
      <c r="C698" s="228" t="s">
        <v>1505</v>
      </c>
      <c r="D698" s="228" t="s">
        <v>174</v>
      </c>
      <c r="E698" s="229" t="s">
        <v>1506</v>
      </c>
      <c r="F698" s="230" t="s">
        <v>1507</v>
      </c>
      <c r="G698" s="231" t="s">
        <v>206</v>
      </c>
      <c r="H698" s="232">
        <v>632.60400000000004</v>
      </c>
      <c r="I698" s="233"/>
      <c r="J698" s="234">
        <f>ROUND(I698*H698,2)</f>
        <v>0</v>
      </c>
      <c r="K698" s="230" t="s">
        <v>178</v>
      </c>
      <c r="L698" s="45"/>
      <c r="M698" s="235" t="s">
        <v>1</v>
      </c>
      <c r="N698" s="236" t="s">
        <v>42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192</v>
      </c>
      <c r="AT698" s="239" t="s">
        <v>174</v>
      </c>
      <c r="AU698" s="239" t="s">
        <v>86</v>
      </c>
      <c r="AY698" s="18" t="s">
        <v>171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84</v>
      </c>
      <c r="BK698" s="240">
        <f>ROUND(I698*H698,2)</f>
        <v>0</v>
      </c>
      <c r="BL698" s="18" t="s">
        <v>192</v>
      </c>
      <c r="BM698" s="239" t="s">
        <v>1508</v>
      </c>
    </row>
    <row r="699" s="2" customFormat="1" ht="24.15" customHeight="1">
      <c r="A699" s="39"/>
      <c r="B699" s="40"/>
      <c r="C699" s="228" t="s">
        <v>1509</v>
      </c>
      <c r="D699" s="228" t="s">
        <v>174</v>
      </c>
      <c r="E699" s="229" t="s">
        <v>1510</v>
      </c>
      <c r="F699" s="230" t="s">
        <v>1511</v>
      </c>
      <c r="G699" s="231" t="s">
        <v>206</v>
      </c>
      <c r="H699" s="232">
        <v>628.99000000000001</v>
      </c>
      <c r="I699" s="233"/>
      <c r="J699" s="234">
        <f>ROUND(I699*H699,2)</f>
        <v>0</v>
      </c>
      <c r="K699" s="230" t="s">
        <v>178</v>
      </c>
      <c r="L699" s="45"/>
      <c r="M699" s="235" t="s">
        <v>1</v>
      </c>
      <c r="N699" s="236" t="s">
        <v>42</v>
      </c>
      <c r="O699" s="92"/>
      <c r="P699" s="237">
        <f>O699*H699</f>
        <v>0</v>
      </c>
      <c r="Q699" s="237">
        <v>0.00088000000000000003</v>
      </c>
      <c r="R699" s="237">
        <f>Q699*H699</f>
        <v>0.55351119999999998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192</v>
      </c>
      <c r="AT699" s="239" t="s">
        <v>174</v>
      </c>
      <c r="AU699" s="239" t="s">
        <v>86</v>
      </c>
      <c r="AY699" s="18" t="s">
        <v>171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84</v>
      </c>
      <c r="BK699" s="240">
        <f>ROUND(I699*H699,2)</f>
        <v>0</v>
      </c>
      <c r="BL699" s="18" t="s">
        <v>192</v>
      </c>
      <c r="BM699" s="239" t="s">
        <v>1512</v>
      </c>
    </row>
    <row r="700" s="15" customFormat="1">
      <c r="A700" s="15"/>
      <c r="B700" s="274"/>
      <c r="C700" s="275"/>
      <c r="D700" s="241" t="s">
        <v>294</v>
      </c>
      <c r="E700" s="276" t="s">
        <v>1</v>
      </c>
      <c r="F700" s="277" t="s">
        <v>414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294</v>
      </c>
      <c r="AU700" s="283" t="s">
        <v>86</v>
      </c>
      <c r="AV700" s="15" t="s">
        <v>84</v>
      </c>
      <c r="AW700" s="15" t="s">
        <v>32</v>
      </c>
      <c r="AX700" s="15" t="s">
        <v>77</v>
      </c>
      <c r="AY700" s="283" t="s">
        <v>171</v>
      </c>
    </row>
    <row r="701" s="15" customFormat="1">
      <c r="A701" s="15"/>
      <c r="B701" s="274"/>
      <c r="C701" s="275"/>
      <c r="D701" s="241" t="s">
        <v>294</v>
      </c>
      <c r="E701" s="276" t="s">
        <v>1</v>
      </c>
      <c r="F701" s="277" t="s">
        <v>1472</v>
      </c>
      <c r="G701" s="275"/>
      <c r="H701" s="276" t="s">
        <v>1</v>
      </c>
      <c r="I701" s="278"/>
      <c r="J701" s="275"/>
      <c r="K701" s="275"/>
      <c r="L701" s="279"/>
      <c r="M701" s="280"/>
      <c r="N701" s="281"/>
      <c r="O701" s="281"/>
      <c r="P701" s="281"/>
      <c r="Q701" s="281"/>
      <c r="R701" s="281"/>
      <c r="S701" s="281"/>
      <c r="T701" s="282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3" t="s">
        <v>294</v>
      </c>
      <c r="AU701" s="283" t="s">
        <v>86</v>
      </c>
      <c r="AV701" s="15" t="s">
        <v>84</v>
      </c>
      <c r="AW701" s="15" t="s">
        <v>32</v>
      </c>
      <c r="AX701" s="15" t="s">
        <v>77</v>
      </c>
      <c r="AY701" s="283" t="s">
        <v>171</v>
      </c>
    </row>
    <row r="702" s="13" customFormat="1">
      <c r="A702" s="13"/>
      <c r="B702" s="252"/>
      <c r="C702" s="253"/>
      <c r="D702" s="241" t="s">
        <v>294</v>
      </c>
      <c r="E702" s="254" t="s">
        <v>1</v>
      </c>
      <c r="F702" s="255" t="s">
        <v>1493</v>
      </c>
      <c r="G702" s="253"/>
      <c r="H702" s="256">
        <v>4.6200000000000001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2" t="s">
        <v>294</v>
      </c>
      <c r="AU702" s="262" t="s">
        <v>86</v>
      </c>
      <c r="AV702" s="13" t="s">
        <v>86</v>
      </c>
      <c r="AW702" s="13" t="s">
        <v>32</v>
      </c>
      <c r="AX702" s="13" t="s">
        <v>77</v>
      </c>
      <c r="AY702" s="262" t="s">
        <v>171</v>
      </c>
    </row>
    <row r="703" s="15" customFormat="1">
      <c r="A703" s="15"/>
      <c r="B703" s="274"/>
      <c r="C703" s="275"/>
      <c r="D703" s="241" t="s">
        <v>294</v>
      </c>
      <c r="E703" s="276" t="s">
        <v>1</v>
      </c>
      <c r="F703" s="277" t="s">
        <v>1474</v>
      </c>
      <c r="G703" s="275"/>
      <c r="H703" s="276" t="s">
        <v>1</v>
      </c>
      <c r="I703" s="278"/>
      <c r="J703" s="275"/>
      <c r="K703" s="275"/>
      <c r="L703" s="279"/>
      <c r="M703" s="280"/>
      <c r="N703" s="281"/>
      <c r="O703" s="281"/>
      <c r="P703" s="281"/>
      <c r="Q703" s="281"/>
      <c r="R703" s="281"/>
      <c r="S703" s="281"/>
      <c r="T703" s="282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83" t="s">
        <v>294</v>
      </c>
      <c r="AU703" s="283" t="s">
        <v>86</v>
      </c>
      <c r="AV703" s="15" t="s">
        <v>84</v>
      </c>
      <c r="AW703" s="15" t="s">
        <v>32</v>
      </c>
      <c r="AX703" s="15" t="s">
        <v>77</v>
      </c>
      <c r="AY703" s="283" t="s">
        <v>171</v>
      </c>
    </row>
    <row r="704" s="13" customFormat="1">
      <c r="A704" s="13"/>
      <c r="B704" s="252"/>
      <c r="C704" s="253"/>
      <c r="D704" s="241" t="s">
        <v>294</v>
      </c>
      <c r="E704" s="254" t="s">
        <v>1</v>
      </c>
      <c r="F704" s="255" t="s">
        <v>1494</v>
      </c>
      <c r="G704" s="253"/>
      <c r="H704" s="256">
        <v>0.77000000000000002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2" t="s">
        <v>294</v>
      </c>
      <c r="AU704" s="262" t="s">
        <v>86</v>
      </c>
      <c r="AV704" s="13" t="s">
        <v>86</v>
      </c>
      <c r="AW704" s="13" t="s">
        <v>32</v>
      </c>
      <c r="AX704" s="13" t="s">
        <v>77</v>
      </c>
      <c r="AY704" s="262" t="s">
        <v>171</v>
      </c>
    </row>
    <row r="705" s="15" customFormat="1">
      <c r="A705" s="15"/>
      <c r="B705" s="274"/>
      <c r="C705" s="275"/>
      <c r="D705" s="241" t="s">
        <v>294</v>
      </c>
      <c r="E705" s="276" t="s">
        <v>1</v>
      </c>
      <c r="F705" s="277" t="s">
        <v>1476</v>
      </c>
      <c r="G705" s="275"/>
      <c r="H705" s="276" t="s">
        <v>1</v>
      </c>
      <c r="I705" s="278"/>
      <c r="J705" s="275"/>
      <c r="K705" s="275"/>
      <c r="L705" s="279"/>
      <c r="M705" s="280"/>
      <c r="N705" s="281"/>
      <c r="O705" s="281"/>
      <c r="P705" s="281"/>
      <c r="Q705" s="281"/>
      <c r="R705" s="281"/>
      <c r="S705" s="281"/>
      <c r="T705" s="282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3" t="s">
        <v>294</v>
      </c>
      <c r="AU705" s="283" t="s">
        <v>86</v>
      </c>
      <c r="AV705" s="15" t="s">
        <v>84</v>
      </c>
      <c r="AW705" s="15" t="s">
        <v>32</v>
      </c>
      <c r="AX705" s="15" t="s">
        <v>77</v>
      </c>
      <c r="AY705" s="283" t="s">
        <v>171</v>
      </c>
    </row>
    <row r="706" s="13" customFormat="1">
      <c r="A706" s="13"/>
      <c r="B706" s="252"/>
      <c r="C706" s="253"/>
      <c r="D706" s="241" t="s">
        <v>294</v>
      </c>
      <c r="E706" s="254" t="s">
        <v>1</v>
      </c>
      <c r="F706" s="255" t="s">
        <v>1496</v>
      </c>
      <c r="G706" s="253"/>
      <c r="H706" s="256">
        <v>6.9400000000000004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2" t="s">
        <v>294</v>
      </c>
      <c r="AU706" s="262" t="s">
        <v>86</v>
      </c>
      <c r="AV706" s="13" t="s">
        <v>86</v>
      </c>
      <c r="AW706" s="13" t="s">
        <v>32</v>
      </c>
      <c r="AX706" s="13" t="s">
        <v>77</v>
      </c>
      <c r="AY706" s="262" t="s">
        <v>171</v>
      </c>
    </row>
    <row r="707" s="13" customFormat="1">
      <c r="A707" s="13"/>
      <c r="B707" s="252"/>
      <c r="C707" s="253"/>
      <c r="D707" s="241" t="s">
        <v>294</v>
      </c>
      <c r="E707" s="254" t="s">
        <v>1</v>
      </c>
      <c r="F707" s="255" t="s">
        <v>1498</v>
      </c>
      <c r="G707" s="253"/>
      <c r="H707" s="256">
        <v>4.4000000000000004</v>
      </c>
      <c r="I707" s="257"/>
      <c r="J707" s="253"/>
      <c r="K707" s="253"/>
      <c r="L707" s="258"/>
      <c r="M707" s="259"/>
      <c r="N707" s="260"/>
      <c r="O707" s="260"/>
      <c r="P707" s="260"/>
      <c r="Q707" s="260"/>
      <c r="R707" s="260"/>
      <c r="S707" s="260"/>
      <c r="T707" s="26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2" t="s">
        <v>294</v>
      </c>
      <c r="AU707" s="262" t="s">
        <v>86</v>
      </c>
      <c r="AV707" s="13" t="s">
        <v>86</v>
      </c>
      <c r="AW707" s="13" t="s">
        <v>32</v>
      </c>
      <c r="AX707" s="13" t="s">
        <v>77</v>
      </c>
      <c r="AY707" s="262" t="s">
        <v>171</v>
      </c>
    </row>
    <row r="708" s="15" customFormat="1">
      <c r="A708" s="15"/>
      <c r="B708" s="274"/>
      <c r="C708" s="275"/>
      <c r="D708" s="241" t="s">
        <v>294</v>
      </c>
      <c r="E708" s="276" t="s">
        <v>1</v>
      </c>
      <c r="F708" s="277" t="s">
        <v>1479</v>
      </c>
      <c r="G708" s="275"/>
      <c r="H708" s="276" t="s">
        <v>1</v>
      </c>
      <c r="I708" s="278"/>
      <c r="J708" s="275"/>
      <c r="K708" s="275"/>
      <c r="L708" s="279"/>
      <c r="M708" s="280"/>
      <c r="N708" s="281"/>
      <c r="O708" s="281"/>
      <c r="P708" s="281"/>
      <c r="Q708" s="281"/>
      <c r="R708" s="281"/>
      <c r="S708" s="281"/>
      <c r="T708" s="282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83" t="s">
        <v>294</v>
      </c>
      <c r="AU708" s="283" t="s">
        <v>86</v>
      </c>
      <c r="AV708" s="15" t="s">
        <v>84</v>
      </c>
      <c r="AW708" s="15" t="s">
        <v>32</v>
      </c>
      <c r="AX708" s="15" t="s">
        <v>77</v>
      </c>
      <c r="AY708" s="283" t="s">
        <v>171</v>
      </c>
    </row>
    <row r="709" s="13" customFormat="1">
      <c r="A709" s="13"/>
      <c r="B709" s="252"/>
      <c r="C709" s="253"/>
      <c r="D709" s="241" t="s">
        <v>294</v>
      </c>
      <c r="E709" s="254" t="s">
        <v>1</v>
      </c>
      <c r="F709" s="255" t="s">
        <v>1499</v>
      </c>
      <c r="G709" s="253"/>
      <c r="H709" s="256">
        <v>36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2" t="s">
        <v>294</v>
      </c>
      <c r="AU709" s="262" t="s">
        <v>86</v>
      </c>
      <c r="AV709" s="13" t="s">
        <v>86</v>
      </c>
      <c r="AW709" s="13" t="s">
        <v>32</v>
      </c>
      <c r="AX709" s="13" t="s">
        <v>77</v>
      </c>
      <c r="AY709" s="262" t="s">
        <v>171</v>
      </c>
    </row>
    <row r="710" s="13" customFormat="1">
      <c r="A710" s="13"/>
      <c r="B710" s="252"/>
      <c r="C710" s="253"/>
      <c r="D710" s="241" t="s">
        <v>294</v>
      </c>
      <c r="E710" s="254" t="s">
        <v>1</v>
      </c>
      <c r="F710" s="255" t="s">
        <v>1500</v>
      </c>
      <c r="G710" s="253"/>
      <c r="H710" s="256">
        <v>97.200000000000003</v>
      </c>
      <c r="I710" s="257"/>
      <c r="J710" s="253"/>
      <c r="K710" s="253"/>
      <c r="L710" s="258"/>
      <c r="M710" s="259"/>
      <c r="N710" s="260"/>
      <c r="O710" s="260"/>
      <c r="P710" s="260"/>
      <c r="Q710" s="260"/>
      <c r="R710" s="260"/>
      <c r="S710" s="260"/>
      <c r="T710" s="26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2" t="s">
        <v>294</v>
      </c>
      <c r="AU710" s="262" t="s">
        <v>86</v>
      </c>
      <c r="AV710" s="13" t="s">
        <v>86</v>
      </c>
      <c r="AW710" s="13" t="s">
        <v>32</v>
      </c>
      <c r="AX710" s="13" t="s">
        <v>77</v>
      </c>
      <c r="AY710" s="262" t="s">
        <v>171</v>
      </c>
    </row>
    <row r="711" s="13" customFormat="1">
      <c r="A711" s="13"/>
      <c r="B711" s="252"/>
      <c r="C711" s="253"/>
      <c r="D711" s="241" t="s">
        <v>294</v>
      </c>
      <c r="E711" s="254" t="s">
        <v>1</v>
      </c>
      <c r="F711" s="255" t="s">
        <v>1501</v>
      </c>
      <c r="G711" s="253"/>
      <c r="H711" s="256">
        <v>40.479999999999997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2" t="s">
        <v>294</v>
      </c>
      <c r="AU711" s="262" t="s">
        <v>86</v>
      </c>
      <c r="AV711" s="13" t="s">
        <v>86</v>
      </c>
      <c r="AW711" s="13" t="s">
        <v>32</v>
      </c>
      <c r="AX711" s="13" t="s">
        <v>77</v>
      </c>
      <c r="AY711" s="262" t="s">
        <v>171</v>
      </c>
    </row>
    <row r="712" s="15" customFormat="1">
      <c r="A712" s="15"/>
      <c r="B712" s="274"/>
      <c r="C712" s="275"/>
      <c r="D712" s="241" t="s">
        <v>294</v>
      </c>
      <c r="E712" s="276" t="s">
        <v>1</v>
      </c>
      <c r="F712" s="277" t="s">
        <v>1483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294</v>
      </c>
      <c r="AU712" s="283" t="s">
        <v>86</v>
      </c>
      <c r="AV712" s="15" t="s">
        <v>84</v>
      </c>
      <c r="AW712" s="15" t="s">
        <v>32</v>
      </c>
      <c r="AX712" s="15" t="s">
        <v>77</v>
      </c>
      <c r="AY712" s="283" t="s">
        <v>171</v>
      </c>
    </row>
    <row r="713" s="13" customFormat="1">
      <c r="A713" s="13"/>
      <c r="B713" s="252"/>
      <c r="C713" s="253"/>
      <c r="D713" s="241" t="s">
        <v>294</v>
      </c>
      <c r="E713" s="254" t="s">
        <v>1</v>
      </c>
      <c r="F713" s="255" t="s">
        <v>1499</v>
      </c>
      <c r="G713" s="253"/>
      <c r="H713" s="256">
        <v>36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2" t="s">
        <v>294</v>
      </c>
      <c r="AU713" s="262" t="s">
        <v>86</v>
      </c>
      <c r="AV713" s="13" t="s">
        <v>86</v>
      </c>
      <c r="AW713" s="13" t="s">
        <v>32</v>
      </c>
      <c r="AX713" s="13" t="s">
        <v>77</v>
      </c>
      <c r="AY713" s="262" t="s">
        <v>171</v>
      </c>
    </row>
    <row r="714" s="13" customFormat="1">
      <c r="A714" s="13"/>
      <c r="B714" s="252"/>
      <c r="C714" s="253"/>
      <c r="D714" s="241" t="s">
        <v>294</v>
      </c>
      <c r="E714" s="254" t="s">
        <v>1</v>
      </c>
      <c r="F714" s="255" t="s">
        <v>1500</v>
      </c>
      <c r="G714" s="253"/>
      <c r="H714" s="256">
        <v>97.200000000000003</v>
      </c>
      <c r="I714" s="257"/>
      <c r="J714" s="253"/>
      <c r="K714" s="253"/>
      <c r="L714" s="258"/>
      <c r="M714" s="259"/>
      <c r="N714" s="260"/>
      <c r="O714" s="260"/>
      <c r="P714" s="260"/>
      <c r="Q714" s="260"/>
      <c r="R714" s="260"/>
      <c r="S714" s="260"/>
      <c r="T714" s="26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2" t="s">
        <v>294</v>
      </c>
      <c r="AU714" s="262" t="s">
        <v>86</v>
      </c>
      <c r="AV714" s="13" t="s">
        <v>86</v>
      </c>
      <c r="AW714" s="13" t="s">
        <v>32</v>
      </c>
      <c r="AX714" s="13" t="s">
        <v>77</v>
      </c>
      <c r="AY714" s="262" t="s">
        <v>171</v>
      </c>
    </row>
    <row r="715" s="13" customFormat="1">
      <c r="A715" s="13"/>
      <c r="B715" s="252"/>
      <c r="C715" s="253"/>
      <c r="D715" s="241" t="s">
        <v>294</v>
      </c>
      <c r="E715" s="254" t="s">
        <v>1</v>
      </c>
      <c r="F715" s="255" t="s">
        <v>1502</v>
      </c>
      <c r="G715" s="253"/>
      <c r="H715" s="256">
        <v>55.170000000000002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2" t="s">
        <v>294</v>
      </c>
      <c r="AU715" s="262" t="s">
        <v>86</v>
      </c>
      <c r="AV715" s="13" t="s">
        <v>86</v>
      </c>
      <c r="AW715" s="13" t="s">
        <v>32</v>
      </c>
      <c r="AX715" s="13" t="s">
        <v>77</v>
      </c>
      <c r="AY715" s="262" t="s">
        <v>171</v>
      </c>
    </row>
    <row r="716" s="15" customFormat="1">
      <c r="A716" s="15"/>
      <c r="B716" s="274"/>
      <c r="C716" s="275"/>
      <c r="D716" s="241" t="s">
        <v>294</v>
      </c>
      <c r="E716" s="276" t="s">
        <v>1</v>
      </c>
      <c r="F716" s="277" t="s">
        <v>1485</v>
      </c>
      <c r="G716" s="275"/>
      <c r="H716" s="276" t="s">
        <v>1</v>
      </c>
      <c r="I716" s="278"/>
      <c r="J716" s="275"/>
      <c r="K716" s="275"/>
      <c r="L716" s="279"/>
      <c r="M716" s="280"/>
      <c r="N716" s="281"/>
      <c r="O716" s="281"/>
      <c r="P716" s="281"/>
      <c r="Q716" s="281"/>
      <c r="R716" s="281"/>
      <c r="S716" s="281"/>
      <c r="T716" s="282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3" t="s">
        <v>294</v>
      </c>
      <c r="AU716" s="283" t="s">
        <v>86</v>
      </c>
      <c r="AV716" s="15" t="s">
        <v>84</v>
      </c>
      <c r="AW716" s="15" t="s">
        <v>32</v>
      </c>
      <c r="AX716" s="15" t="s">
        <v>77</v>
      </c>
      <c r="AY716" s="283" t="s">
        <v>171</v>
      </c>
    </row>
    <row r="717" s="13" customFormat="1">
      <c r="A717" s="13"/>
      <c r="B717" s="252"/>
      <c r="C717" s="253"/>
      <c r="D717" s="241" t="s">
        <v>294</v>
      </c>
      <c r="E717" s="254" t="s">
        <v>1</v>
      </c>
      <c r="F717" s="255" t="s">
        <v>1499</v>
      </c>
      <c r="G717" s="253"/>
      <c r="H717" s="256">
        <v>36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2" t="s">
        <v>294</v>
      </c>
      <c r="AU717" s="262" t="s">
        <v>86</v>
      </c>
      <c r="AV717" s="13" t="s">
        <v>86</v>
      </c>
      <c r="AW717" s="13" t="s">
        <v>32</v>
      </c>
      <c r="AX717" s="13" t="s">
        <v>77</v>
      </c>
      <c r="AY717" s="262" t="s">
        <v>171</v>
      </c>
    </row>
    <row r="718" s="13" customFormat="1">
      <c r="A718" s="13"/>
      <c r="B718" s="252"/>
      <c r="C718" s="253"/>
      <c r="D718" s="241" t="s">
        <v>294</v>
      </c>
      <c r="E718" s="254" t="s">
        <v>1</v>
      </c>
      <c r="F718" s="255" t="s">
        <v>1500</v>
      </c>
      <c r="G718" s="253"/>
      <c r="H718" s="256">
        <v>97.200000000000003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2" t="s">
        <v>294</v>
      </c>
      <c r="AU718" s="262" t="s">
        <v>86</v>
      </c>
      <c r="AV718" s="13" t="s">
        <v>86</v>
      </c>
      <c r="AW718" s="13" t="s">
        <v>32</v>
      </c>
      <c r="AX718" s="13" t="s">
        <v>77</v>
      </c>
      <c r="AY718" s="262" t="s">
        <v>171</v>
      </c>
    </row>
    <row r="719" s="13" customFormat="1">
      <c r="A719" s="13"/>
      <c r="B719" s="252"/>
      <c r="C719" s="253"/>
      <c r="D719" s="241" t="s">
        <v>294</v>
      </c>
      <c r="E719" s="254" t="s">
        <v>1</v>
      </c>
      <c r="F719" s="255" t="s">
        <v>1502</v>
      </c>
      <c r="G719" s="253"/>
      <c r="H719" s="256">
        <v>55.170000000000002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2" t="s">
        <v>294</v>
      </c>
      <c r="AU719" s="262" t="s">
        <v>86</v>
      </c>
      <c r="AV719" s="13" t="s">
        <v>86</v>
      </c>
      <c r="AW719" s="13" t="s">
        <v>32</v>
      </c>
      <c r="AX719" s="13" t="s">
        <v>77</v>
      </c>
      <c r="AY719" s="262" t="s">
        <v>171</v>
      </c>
    </row>
    <row r="720" s="15" customFormat="1">
      <c r="A720" s="15"/>
      <c r="B720" s="274"/>
      <c r="C720" s="275"/>
      <c r="D720" s="241" t="s">
        <v>294</v>
      </c>
      <c r="E720" s="276" t="s">
        <v>1</v>
      </c>
      <c r="F720" s="277" t="s">
        <v>1486</v>
      </c>
      <c r="G720" s="275"/>
      <c r="H720" s="276" t="s">
        <v>1</v>
      </c>
      <c r="I720" s="278"/>
      <c r="J720" s="275"/>
      <c r="K720" s="275"/>
      <c r="L720" s="279"/>
      <c r="M720" s="280"/>
      <c r="N720" s="281"/>
      <c r="O720" s="281"/>
      <c r="P720" s="281"/>
      <c r="Q720" s="281"/>
      <c r="R720" s="281"/>
      <c r="S720" s="281"/>
      <c r="T720" s="282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3" t="s">
        <v>294</v>
      </c>
      <c r="AU720" s="283" t="s">
        <v>86</v>
      </c>
      <c r="AV720" s="15" t="s">
        <v>84</v>
      </c>
      <c r="AW720" s="15" t="s">
        <v>32</v>
      </c>
      <c r="AX720" s="15" t="s">
        <v>77</v>
      </c>
      <c r="AY720" s="283" t="s">
        <v>171</v>
      </c>
    </row>
    <row r="721" s="13" customFormat="1">
      <c r="A721" s="13"/>
      <c r="B721" s="252"/>
      <c r="C721" s="253"/>
      <c r="D721" s="241" t="s">
        <v>294</v>
      </c>
      <c r="E721" s="254" t="s">
        <v>1</v>
      </c>
      <c r="F721" s="255" t="s">
        <v>1503</v>
      </c>
      <c r="G721" s="253"/>
      <c r="H721" s="256">
        <v>4.8399999999999999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2" t="s">
        <v>294</v>
      </c>
      <c r="AU721" s="262" t="s">
        <v>86</v>
      </c>
      <c r="AV721" s="13" t="s">
        <v>86</v>
      </c>
      <c r="AW721" s="13" t="s">
        <v>32</v>
      </c>
      <c r="AX721" s="13" t="s">
        <v>77</v>
      </c>
      <c r="AY721" s="262" t="s">
        <v>171</v>
      </c>
    </row>
    <row r="722" s="13" customFormat="1">
      <c r="A722" s="13"/>
      <c r="B722" s="252"/>
      <c r="C722" s="253"/>
      <c r="D722" s="241" t="s">
        <v>294</v>
      </c>
      <c r="E722" s="254" t="s">
        <v>1</v>
      </c>
      <c r="F722" s="255" t="s">
        <v>786</v>
      </c>
      <c r="G722" s="253"/>
      <c r="H722" s="256">
        <v>57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2" t="s">
        <v>294</v>
      </c>
      <c r="AU722" s="262" t="s">
        <v>86</v>
      </c>
      <c r="AV722" s="13" t="s">
        <v>86</v>
      </c>
      <c r="AW722" s="13" t="s">
        <v>32</v>
      </c>
      <c r="AX722" s="13" t="s">
        <v>77</v>
      </c>
      <c r="AY722" s="262" t="s">
        <v>171</v>
      </c>
    </row>
    <row r="723" s="14" customFormat="1">
      <c r="A723" s="14"/>
      <c r="B723" s="263"/>
      <c r="C723" s="264"/>
      <c r="D723" s="241" t="s">
        <v>294</v>
      </c>
      <c r="E723" s="265" t="s">
        <v>1</v>
      </c>
      <c r="F723" s="266" t="s">
        <v>298</v>
      </c>
      <c r="G723" s="264"/>
      <c r="H723" s="267">
        <v>628.99000000000001</v>
      </c>
      <c r="I723" s="268"/>
      <c r="J723" s="264"/>
      <c r="K723" s="264"/>
      <c r="L723" s="269"/>
      <c r="M723" s="270"/>
      <c r="N723" s="271"/>
      <c r="O723" s="271"/>
      <c r="P723" s="271"/>
      <c r="Q723" s="271"/>
      <c r="R723" s="271"/>
      <c r="S723" s="271"/>
      <c r="T723" s="27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3" t="s">
        <v>294</v>
      </c>
      <c r="AU723" s="273" t="s">
        <v>86</v>
      </c>
      <c r="AV723" s="14" t="s">
        <v>192</v>
      </c>
      <c r="AW723" s="14" t="s">
        <v>32</v>
      </c>
      <c r="AX723" s="14" t="s">
        <v>84</v>
      </c>
      <c r="AY723" s="273" t="s">
        <v>171</v>
      </c>
    </row>
    <row r="724" s="2" customFormat="1" ht="24.15" customHeight="1">
      <c r="A724" s="39"/>
      <c r="B724" s="40"/>
      <c r="C724" s="228" t="s">
        <v>1513</v>
      </c>
      <c r="D724" s="228" t="s">
        <v>174</v>
      </c>
      <c r="E724" s="229" t="s">
        <v>1514</v>
      </c>
      <c r="F724" s="230" t="s">
        <v>1515</v>
      </c>
      <c r="G724" s="231" t="s">
        <v>206</v>
      </c>
      <c r="H724" s="232">
        <v>628.99000000000001</v>
      </c>
      <c r="I724" s="233"/>
      <c r="J724" s="234">
        <f>ROUND(I724*H724,2)</f>
        <v>0</v>
      </c>
      <c r="K724" s="230" t="s">
        <v>178</v>
      </c>
      <c r="L724" s="45"/>
      <c r="M724" s="235" t="s">
        <v>1</v>
      </c>
      <c r="N724" s="236" t="s">
        <v>42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192</v>
      </c>
      <c r="AT724" s="239" t="s">
        <v>174</v>
      </c>
      <c r="AU724" s="239" t="s">
        <v>86</v>
      </c>
      <c r="AY724" s="18" t="s">
        <v>171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84</v>
      </c>
      <c r="BK724" s="240">
        <f>ROUND(I724*H724,2)</f>
        <v>0</v>
      </c>
      <c r="BL724" s="18" t="s">
        <v>192</v>
      </c>
      <c r="BM724" s="239" t="s">
        <v>1516</v>
      </c>
    </row>
    <row r="725" s="2" customFormat="1" ht="16.5" customHeight="1">
      <c r="A725" s="39"/>
      <c r="B725" s="40"/>
      <c r="C725" s="228" t="s">
        <v>1517</v>
      </c>
      <c r="D725" s="228" t="s">
        <v>174</v>
      </c>
      <c r="E725" s="229" t="s">
        <v>1518</v>
      </c>
      <c r="F725" s="230" t="s">
        <v>1519</v>
      </c>
      <c r="G725" s="231" t="s">
        <v>314</v>
      </c>
      <c r="H725" s="232">
        <v>12.077</v>
      </c>
      <c r="I725" s="233"/>
      <c r="J725" s="234">
        <f>ROUND(I725*H725,2)</f>
        <v>0</v>
      </c>
      <c r="K725" s="230" t="s">
        <v>178</v>
      </c>
      <c r="L725" s="45"/>
      <c r="M725" s="235" t="s">
        <v>1</v>
      </c>
      <c r="N725" s="236" t="s">
        <v>42</v>
      </c>
      <c r="O725" s="92"/>
      <c r="P725" s="237">
        <f>O725*H725</f>
        <v>0</v>
      </c>
      <c r="Q725" s="237">
        <v>1.05555</v>
      </c>
      <c r="R725" s="237">
        <f>Q725*H725</f>
        <v>12.74787735</v>
      </c>
      <c r="S725" s="237">
        <v>0</v>
      </c>
      <c r="T725" s="238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9" t="s">
        <v>192</v>
      </c>
      <c r="AT725" s="239" t="s">
        <v>174</v>
      </c>
      <c r="AU725" s="239" t="s">
        <v>86</v>
      </c>
      <c r="AY725" s="18" t="s">
        <v>171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84</v>
      </c>
      <c r="BK725" s="240">
        <f>ROUND(I725*H725,2)</f>
        <v>0</v>
      </c>
      <c r="BL725" s="18" t="s">
        <v>192</v>
      </c>
      <c r="BM725" s="239" t="s">
        <v>1520</v>
      </c>
    </row>
    <row r="726" s="15" customFormat="1">
      <c r="A726" s="15"/>
      <c r="B726" s="274"/>
      <c r="C726" s="275"/>
      <c r="D726" s="241" t="s">
        <v>294</v>
      </c>
      <c r="E726" s="276" t="s">
        <v>1</v>
      </c>
      <c r="F726" s="277" t="s">
        <v>1521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294</v>
      </c>
      <c r="AU726" s="283" t="s">
        <v>86</v>
      </c>
      <c r="AV726" s="15" t="s">
        <v>84</v>
      </c>
      <c r="AW726" s="15" t="s">
        <v>32</v>
      </c>
      <c r="AX726" s="15" t="s">
        <v>77</v>
      </c>
      <c r="AY726" s="283" t="s">
        <v>171</v>
      </c>
    </row>
    <row r="727" s="13" customFormat="1">
      <c r="A727" s="13"/>
      <c r="B727" s="252"/>
      <c r="C727" s="253"/>
      <c r="D727" s="241" t="s">
        <v>294</v>
      </c>
      <c r="E727" s="254" t="s">
        <v>1</v>
      </c>
      <c r="F727" s="255" t="s">
        <v>1522</v>
      </c>
      <c r="G727" s="253"/>
      <c r="H727" s="256">
        <v>3.194</v>
      </c>
      <c r="I727" s="257"/>
      <c r="J727" s="253"/>
      <c r="K727" s="253"/>
      <c r="L727" s="258"/>
      <c r="M727" s="259"/>
      <c r="N727" s="260"/>
      <c r="O727" s="260"/>
      <c r="P727" s="260"/>
      <c r="Q727" s="260"/>
      <c r="R727" s="260"/>
      <c r="S727" s="260"/>
      <c r="T727" s="26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2" t="s">
        <v>294</v>
      </c>
      <c r="AU727" s="262" t="s">
        <v>86</v>
      </c>
      <c r="AV727" s="13" t="s">
        <v>86</v>
      </c>
      <c r="AW727" s="13" t="s">
        <v>32</v>
      </c>
      <c r="AX727" s="13" t="s">
        <v>77</v>
      </c>
      <c r="AY727" s="262" t="s">
        <v>171</v>
      </c>
    </row>
    <row r="728" s="13" customFormat="1">
      <c r="A728" s="13"/>
      <c r="B728" s="252"/>
      <c r="C728" s="253"/>
      <c r="D728" s="241" t="s">
        <v>294</v>
      </c>
      <c r="E728" s="254" t="s">
        <v>1</v>
      </c>
      <c r="F728" s="255" t="s">
        <v>1523</v>
      </c>
      <c r="G728" s="253"/>
      <c r="H728" s="256">
        <v>3.5449999999999999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2" t="s">
        <v>294</v>
      </c>
      <c r="AU728" s="262" t="s">
        <v>86</v>
      </c>
      <c r="AV728" s="13" t="s">
        <v>86</v>
      </c>
      <c r="AW728" s="13" t="s">
        <v>32</v>
      </c>
      <c r="AX728" s="13" t="s">
        <v>77</v>
      </c>
      <c r="AY728" s="262" t="s">
        <v>171</v>
      </c>
    </row>
    <row r="729" s="13" customFormat="1">
      <c r="A729" s="13"/>
      <c r="B729" s="252"/>
      <c r="C729" s="253"/>
      <c r="D729" s="241" t="s">
        <v>294</v>
      </c>
      <c r="E729" s="254" t="s">
        <v>1</v>
      </c>
      <c r="F729" s="255" t="s">
        <v>1524</v>
      </c>
      <c r="G729" s="253"/>
      <c r="H729" s="256">
        <v>3.5459999999999998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2" t="s">
        <v>294</v>
      </c>
      <c r="AU729" s="262" t="s">
        <v>86</v>
      </c>
      <c r="AV729" s="13" t="s">
        <v>86</v>
      </c>
      <c r="AW729" s="13" t="s">
        <v>32</v>
      </c>
      <c r="AX729" s="13" t="s">
        <v>77</v>
      </c>
      <c r="AY729" s="262" t="s">
        <v>171</v>
      </c>
    </row>
    <row r="730" s="13" customFormat="1">
      <c r="A730" s="13"/>
      <c r="B730" s="252"/>
      <c r="C730" s="253"/>
      <c r="D730" s="241" t="s">
        <v>294</v>
      </c>
      <c r="E730" s="254" t="s">
        <v>1</v>
      </c>
      <c r="F730" s="255" t="s">
        <v>1525</v>
      </c>
      <c r="G730" s="253"/>
      <c r="H730" s="256">
        <v>0.081000000000000003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2" t="s">
        <v>294</v>
      </c>
      <c r="AU730" s="262" t="s">
        <v>86</v>
      </c>
      <c r="AV730" s="13" t="s">
        <v>86</v>
      </c>
      <c r="AW730" s="13" t="s">
        <v>32</v>
      </c>
      <c r="AX730" s="13" t="s">
        <v>77</v>
      </c>
      <c r="AY730" s="262" t="s">
        <v>171</v>
      </c>
    </row>
    <row r="731" s="13" customFormat="1">
      <c r="A731" s="13"/>
      <c r="B731" s="252"/>
      <c r="C731" s="253"/>
      <c r="D731" s="241" t="s">
        <v>294</v>
      </c>
      <c r="E731" s="254" t="s">
        <v>1</v>
      </c>
      <c r="F731" s="255" t="s">
        <v>1526</v>
      </c>
      <c r="G731" s="253"/>
      <c r="H731" s="256">
        <v>0.13600000000000001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2" t="s">
        <v>294</v>
      </c>
      <c r="AU731" s="262" t="s">
        <v>86</v>
      </c>
      <c r="AV731" s="13" t="s">
        <v>86</v>
      </c>
      <c r="AW731" s="13" t="s">
        <v>32</v>
      </c>
      <c r="AX731" s="13" t="s">
        <v>77</v>
      </c>
      <c r="AY731" s="262" t="s">
        <v>171</v>
      </c>
    </row>
    <row r="732" s="16" customFormat="1">
      <c r="A732" s="16"/>
      <c r="B732" s="287"/>
      <c r="C732" s="288"/>
      <c r="D732" s="241" t="s">
        <v>294</v>
      </c>
      <c r="E732" s="289" t="s">
        <v>1</v>
      </c>
      <c r="F732" s="290" t="s">
        <v>1112</v>
      </c>
      <c r="G732" s="288"/>
      <c r="H732" s="291">
        <v>10.502000000000001</v>
      </c>
      <c r="I732" s="292"/>
      <c r="J732" s="288"/>
      <c r="K732" s="288"/>
      <c r="L732" s="293"/>
      <c r="M732" s="294"/>
      <c r="N732" s="295"/>
      <c r="O732" s="295"/>
      <c r="P732" s="295"/>
      <c r="Q732" s="295"/>
      <c r="R732" s="295"/>
      <c r="S732" s="295"/>
      <c r="T732" s="29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97" t="s">
        <v>294</v>
      </c>
      <c r="AU732" s="297" t="s">
        <v>86</v>
      </c>
      <c r="AV732" s="16" t="s">
        <v>106</v>
      </c>
      <c r="AW732" s="16" t="s">
        <v>32</v>
      </c>
      <c r="AX732" s="16" t="s">
        <v>77</v>
      </c>
      <c r="AY732" s="297" t="s">
        <v>171</v>
      </c>
    </row>
    <row r="733" s="13" customFormat="1">
      <c r="A733" s="13"/>
      <c r="B733" s="252"/>
      <c r="C733" s="253"/>
      <c r="D733" s="241" t="s">
        <v>294</v>
      </c>
      <c r="E733" s="254" t="s">
        <v>1</v>
      </c>
      <c r="F733" s="255" t="s">
        <v>1527</v>
      </c>
      <c r="G733" s="253"/>
      <c r="H733" s="256">
        <v>1.575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2" t="s">
        <v>294</v>
      </c>
      <c r="AU733" s="262" t="s">
        <v>86</v>
      </c>
      <c r="AV733" s="13" t="s">
        <v>86</v>
      </c>
      <c r="AW733" s="13" t="s">
        <v>32</v>
      </c>
      <c r="AX733" s="13" t="s">
        <v>77</v>
      </c>
      <c r="AY733" s="262" t="s">
        <v>171</v>
      </c>
    </row>
    <row r="734" s="14" customFormat="1">
      <c r="A734" s="14"/>
      <c r="B734" s="263"/>
      <c r="C734" s="264"/>
      <c r="D734" s="241" t="s">
        <v>294</v>
      </c>
      <c r="E734" s="265" t="s">
        <v>1</v>
      </c>
      <c r="F734" s="266" t="s">
        <v>298</v>
      </c>
      <c r="G734" s="264"/>
      <c r="H734" s="267">
        <v>12.077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3" t="s">
        <v>294</v>
      </c>
      <c r="AU734" s="273" t="s">
        <v>86</v>
      </c>
      <c r="AV734" s="14" t="s">
        <v>192</v>
      </c>
      <c r="AW734" s="14" t="s">
        <v>32</v>
      </c>
      <c r="AX734" s="14" t="s">
        <v>84</v>
      </c>
      <c r="AY734" s="273" t="s">
        <v>171</v>
      </c>
    </row>
    <row r="735" s="2" customFormat="1" ht="16.5" customHeight="1">
      <c r="A735" s="39"/>
      <c r="B735" s="40"/>
      <c r="C735" s="228" t="s">
        <v>1528</v>
      </c>
      <c r="D735" s="228" t="s">
        <v>174</v>
      </c>
      <c r="E735" s="229" t="s">
        <v>1529</v>
      </c>
      <c r="F735" s="230" t="s">
        <v>1530</v>
      </c>
      <c r="G735" s="231" t="s">
        <v>314</v>
      </c>
      <c r="H735" s="232">
        <v>0.217</v>
      </c>
      <c r="I735" s="233"/>
      <c r="J735" s="234">
        <f>ROUND(I735*H735,2)</f>
        <v>0</v>
      </c>
      <c r="K735" s="230" t="s">
        <v>178</v>
      </c>
      <c r="L735" s="45"/>
      <c r="M735" s="235" t="s">
        <v>1</v>
      </c>
      <c r="N735" s="236" t="s">
        <v>42</v>
      </c>
      <c r="O735" s="92"/>
      <c r="P735" s="237">
        <f>O735*H735</f>
        <v>0</v>
      </c>
      <c r="Q735" s="237">
        <v>1.06277</v>
      </c>
      <c r="R735" s="237">
        <f>Q735*H735</f>
        <v>0.23062109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192</v>
      </c>
      <c r="AT735" s="239" t="s">
        <v>174</v>
      </c>
      <c r="AU735" s="239" t="s">
        <v>86</v>
      </c>
      <c r="AY735" s="18" t="s">
        <v>171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84</v>
      </c>
      <c r="BK735" s="240">
        <f>ROUND(I735*H735,2)</f>
        <v>0</v>
      </c>
      <c r="BL735" s="18" t="s">
        <v>192</v>
      </c>
      <c r="BM735" s="239" t="s">
        <v>1531</v>
      </c>
    </row>
    <row r="736" s="13" customFormat="1">
      <c r="A736" s="13"/>
      <c r="B736" s="252"/>
      <c r="C736" s="253"/>
      <c r="D736" s="241" t="s">
        <v>294</v>
      </c>
      <c r="E736" s="254" t="s">
        <v>1</v>
      </c>
      <c r="F736" s="255" t="s">
        <v>1532</v>
      </c>
      <c r="G736" s="253"/>
      <c r="H736" s="256">
        <v>0.217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2" t="s">
        <v>294</v>
      </c>
      <c r="AU736" s="262" t="s">
        <v>86</v>
      </c>
      <c r="AV736" s="13" t="s">
        <v>86</v>
      </c>
      <c r="AW736" s="13" t="s">
        <v>32</v>
      </c>
      <c r="AX736" s="13" t="s">
        <v>84</v>
      </c>
      <c r="AY736" s="262" t="s">
        <v>171</v>
      </c>
    </row>
    <row r="737" s="2" customFormat="1" ht="16.5" customHeight="1">
      <c r="A737" s="39"/>
      <c r="B737" s="40"/>
      <c r="C737" s="228" t="s">
        <v>1533</v>
      </c>
      <c r="D737" s="228" t="s">
        <v>174</v>
      </c>
      <c r="E737" s="229" t="s">
        <v>1534</v>
      </c>
      <c r="F737" s="230" t="s">
        <v>1535</v>
      </c>
      <c r="G737" s="231" t="s">
        <v>177</v>
      </c>
      <c r="H737" s="232">
        <v>1</v>
      </c>
      <c r="I737" s="233"/>
      <c r="J737" s="234">
        <f>ROUND(I737*H737,2)</f>
        <v>0</v>
      </c>
      <c r="K737" s="230" t="s">
        <v>1</v>
      </c>
      <c r="L737" s="45"/>
      <c r="M737" s="235" t="s">
        <v>1</v>
      </c>
      <c r="N737" s="236" t="s">
        <v>42</v>
      </c>
      <c r="O737" s="92"/>
      <c r="P737" s="237">
        <f>O737*H737</f>
        <v>0</v>
      </c>
      <c r="Q737" s="237">
        <v>0</v>
      </c>
      <c r="R737" s="237">
        <f>Q737*H737</f>
        <v>0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192</v>
      </c>
      <c r="AT737" s="239" t="s">
        <v>174</v>
      </c>
      <c r="AU737" s="239" t="s">
        <v>86</v>
      </c>
      <c r="AY737" s="18" t="s">
        <v>171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84</v>
      </c>
      <c r="BK737" s="240">
        <f>ROUND(I737*H737,2)</f>
        <v>0</v>
      </c>
      <c r="BL737" s="18" t="s">
        <v>192</v>
      </c>
      <c r="BM737" s="239" t="s">
        <v>1536</v>
      </c>
    </row>
    <row r="738" s="2" customFormat="1" ht="21.75" customHeight="1">
      <c r="A738" s="39"/>
      <c r="B738" s="40"/>
      <c r="C738" s="228" t="s">
        <v>1537</v>
      </c>
      <c r="D738" s="228" t="s">
        <v>174</v>
      </c>
      <c r="E738" s="229" t="s">
        <v>1538</v>
      </c>
      <c r="F738" s="230" t="s">
        <v>1539</v>
      </c>
      <c r="G738" s="231" t="s">
        <v>292</v>
      </c>
      <c r="H738" s="232">
        <v>1.117</v>
      </c>
      <c r="I738" s="233"/>
      <c r="J738" s="234">
        <f>ROUND(I738*H738,2)</f>
        <v>0</v>
      </c>
      <c r="K738" s="230" t="s">
        <v>178</v>
      </c>
      <c r="L738" s="45"/>
      <c r="M738" s="235" t="s">
        <v>1</v>
      </c>
      <c r="N738" s="236" t="s">
        <v>42</v>
      </c>
      <c r="O738" s="92"/>
      <c r="P738" s="237">
        <f>O738*H738</f>
        <v>0</v>
      </c>
      <c r="Q738" s="237">
        <v>2.5019499999999999</v>
      </c>
      <c r="R738" s="237">
        <f>Q738*H738</f>
        <v>2.7946781499999998</v>
      </c>
      <c r="S738" s="237">
        <v>0</v>
      </c>
      <c r="T738" s="238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9" t="s">
        <v>192</v>
      </c>
      <c r="AT738" s="239" t="s">
        <v>174</v>
      </c>
      <c r="AU738" s="239" t="s">
        <v>86</v>
      </c>
      <c r="AY738" s="18" t="s">
        <v>171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8" t="s">
        <v>84</v>
      </c>
      <c r="BK738" s="240">
        <f>ROUND(I738*H738,2)</f>
        <v>0</v>
      </c>
      <c r="BL738" s="18" t="s">
        <v>192</v>
      </c>
      <c r="BM738" s="239" t="s">
        <v>1540</v>
      </c>
    </row>
    <row r="739" s="15" customFormat="1">
      <c r="A739" s="15"/>
      <c r="B739" s="274"/>
      <c r="C739" s="275"/>
      <c r="D739" s="241" t="s">
        <v>294</v>
      </c>
      <c r="E739" s="276" t="s">
        <v>1</v>
      </c>
      <c r="F739" s="277" t="s">
        <v>333</v>
      </c>
      <c r="G739" s="275"/>
      <c r="H739" s="276" t="s">
        <v>1</v>
      </c>
      <c r="I739" s="278"/>
      <c r="J739" s="275"/>
      <c r="K739" s="275"/>
      <c r="L739" s="279"/>
      <c r="M739" s="280"/>
      <c r="N739" s="281"/>
      <c r="O739" s="281"/>
      <c r="P739" s="281"/>
      <c r="Q739" s="281"/>
      <c r="R739" s="281"/>
      <c r="S739" s="281"/>
      <c r="T739" s="28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3" t="s">
        <v>294</v>
      </c>
      <c r="AU739" s="283" t="s">
        <v>86</v>
      </c>
      <c r="AV739" s="15" t="s">
        <v>84</v>
      </c>
      <c r="AW739" s="15" t="s">
        <v>32</v>
      </c>
      <c r="AX739" s="15" t="s">
        <v>77</v>
      </c>
      <c r="AY739" s="283" t="s">
        <v>171</v>
      </c>
    </row>
    <row r="740" s="13" customFormat="1">
      <c r="A740" s="13"/>
      <c r="B740" s="252"/>
      <c r="C740" s="253"/>
      <c r="D740" s="241" t="s">
        <v>294</v>
      </c>
      <c r="E740" s="254" t="s">
        <v>1</v>
      </c>
      <c r="F740" s="255" t="s">
        <v>1541</v>
      </c>
      <c r="G740" s="253"/>
      <c r="H740" s="256">
        <v>0.84199999999999997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2" t="s">
        <v>294</v>
      </c>
      <c r="AU740" s="262" t="s">
        <v>86</v>
      </c>
      <c r="AV740" s="13" t="s">
        <v>86</v>
      </c>
      <c r="AW740" s="13" t="s">
        <v>32</v>
      </c>
      <c r="AX740" s="13" t="s">
        <v>77</v>
      </c>
      <c r="AY740" s="262" t="s">
        <v>171</v>
      </c>
    </row>
    <row r="741" s="15" customFormat="1">
      <c r="A741" s="15"/>
      <c r="B741" s="274"/>
      <c r="C741" s="275"/>
      <c r="D741" s="241" t="s">
        <v>294</v>
      </c>
      <c r="E741" s="276" t="s">
        <v>1</v>
      </c>
      <c r="F741" s="277" t="s">
        <v>345</v>
      </c>
      <c r="G741" s="275"/>
      <c r="H741" s="276" t="s">
        <v>1</v>
      </c>
      <c r="I741" s="278"/>
      <c r="J741" s="275"/>
      <c r="K741" s="275"/>
      <c r="L741" s="279"/>
      <c r="M741" s="280"/>
      <c r="N741" s="281"/>
      <c r="O741" s="281"/>
      <c r="P741" s="281"/>
      <c r="Q741" s="281"/>
      <c r="R741" s="281"/>
      <c r="S741" s="281"/>
      <c r="T741" s="282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3" t="s">
        <v>294</v>
      </c>
      <c r="AU741" s="283" t="s">
        <v>86</v>
      </c>
      <c r="AV741" s="15" t="s">
        <v>84</v>
      </c>
      <c r="AW741" s="15" t="s">
        <v>32</v>
      </c>
      <c r="AX741" s="15" t="s">
        <v>77</v>
      </c>
      <c r="AY741" s="283" t="s">
        <v>171</v>
      </c>
    </row>
    <row r="742" s="13" customFormat="1">
      <c r="A742" s="13"/>
      <c r="B742" s="252"/>
      <c r="C742" s="253"/>
      <c r="D742" s="241" t="s">
        <v>294</v>
      </c>
      <c r="E742" s="254" t="s">
        <v>1</v>
      </c>
      <c r="F742" s="255" t="s">
        <v>1542</v>
      </c>
      <c r="G742" s="253"/>
      <c r="H742" s="256">
        <v>0.27500000000000002</v>
      </c>
      <c r="I742" s="257"/>
      <c r="J742" s="253"/>
      <c r="K742" s="253"/>
      <c r="L742" s="258"/>
      <c r="M742" s="259"/>
      <c r="N742" s="260"/>
      <c r="O742" s="260"/>
      <c r="P742" s="260"/>
      <c r="Q742" s="260"/>
      <c r="R742" s="260"/>
      <c r="S742" s="260"/>
      <c r="T742" s="26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2" t="s">
        <v>294</v>
      </c>
      <c r="AU742" s="262" t="s">
        <v>86</v>
      </c>
      <c r="AV742" s="13" t="s">
        <v>86</v>
      </c>
      <c r="AW742" s="13" t="s">
        <v>32</v>
      </c>
      <c r="AX742" s="13" t="s">
        <v>77</v>
      </c>
      <c r="AY742" s="262" t="s">
        <v>171</v>
      </c>
    </row>
    <row r="743" s="14" customFormat="1">
      <c r="A743" s="14"/>
      <c r="B743" s="263"/>
      <c r="C743" s="264"/>
      <c r="D743" s="241" t="s">
        <v>294</v>
      </c>
      <c r="E743" s="265" t="s">
        <v>1</v>
      </c>
      <c r="F743" s="266" t="s">
        <v>298</v>
      </c>
      <c r="G743" s="264"/>
      <c r="H743" s="267">
        <v>1.117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3" t="s">
        <v>294</v>
      </c>
      <c r="AU743" s="273" t="s">
        <v>86</v>
      </c>
      <c r="AV743" s="14" t="s">
        <v>192</v>
      </c>
      <c r="AW743" s="14" t="s">
        <v>32</v>
      </c>
      <c r="AX743" s="14" t="s">
        <v>84</v>
      </c>
      <c r="AY743" s="273" t="s">
        <v>171</v>
      </c>
    </row>
    <row r="744" s="2" customFormat="1" ht="24.15" customHeight="1">
      <c r="A744" s="39"/>
      <c r="B744" s="40"/>
      <c r="C744" s="228" t="s">
        <v>1543</v>
      </c>
      <c r="D744" s="228" t="s">
        <v>174</v>
      </c>
      <c r="E744" s="229" t="s">
        <v>1544</v>
      </c>
      <c r="F744" s="230" t="s">
        <v>1545</v>
      </c>
      <c r="G744" s="231" t="s">
        <v>419</v>
      </c>
      <c r="H744" s="232">
        <v>16.699999999999999</v>
      </c>
      <c r="I744" s="233"/>
      <c r="J744" s="234">
        <f>ROUND(I744*H744,2)</f>
        <v>0</v>
      </c>
      <c r="K744" s="230" t="s">
        <v>178</v>
      </c>
      <c r="L744" s="45"/>
      <c r="M744" s="235" t="s">
        <v>1</v>
      </c>
      <c r="N744" s="236" t="s">
        <v>42</v>
      </c>
      <c r="O744" s="92"/>
      <c r="P744" s="237">
        <f>O744*H744</f>
        <v>0</v>
      </c>
      <c r="Q744" s="237">
        <v>0.11046</v>
      </c>
      <c r="R744" s="237">
        <f>Q744*H744</f>
        <v>1.8446819999999999</v>
      </c>
      <c r="S744" s="237">
        <v>0</v>
      </c>
      <c r="T744" s="238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9" t="s">
        <v>192</v>
      </c>
      <c r="AT744" s="239" t="s">
        <v>174</v>
      </c>
      <c r="AU744" s="239" t="s">
        <v>86</v>
      </c>
      <c r="AY744" s="18" t="s">
        <v>171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8" t="s">
        <v>84</v>
      </c>
      <c r="BK744" s="240">
        <f>ROUND(I744*H744,2)</f>
        <v>0</v>
      </c>
      <c r="BL744" s="18" t="s">
        <v>192</v>
      </c>
      <c r="BM744" s="239" t="s">
        <v>1546</v>
      </c>
    </row>
    <row r="745" s="15" customFormat="1">
      <c r="A745" s="15"/>
      <c r="B745" s="274"/>
      <c r="C745" s="275"/>
      <c r="D745" s="241" t="s">
        <v>294</v>
      </c>
      <c r="E745" s="276" t="s">
        <v>1</v>
      </c>
      <c r="F745" s="277" t="s">
        <v>414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294</v>
      </c>
      <c r="AU745" s="283" t="s">
        <v>86</v>
      </c>
      <c r="AV745" s="15" t="s">
        <v>84</v>
      </c>
      <c r="AW745" s="15" t="s">
        <v>32</v>
      </c>
      <c r="AX745" s="15" t="s">
        <v>77</v>
      </c>
      <c r="AY745" s="283" t="s">
        <v>171</v>
      </c>
    </row>
    <row r="746" s="15" customFormat="1">
      <c r="A746" s="15"/>
      <c r="B746" s="274"/>
      <c r="C746" s="275"/>
      <c r="D746" s="241" t="s">
        <v>294</v>
      </c>
      <c r="E746" s="276" t="s">
        <v>1</v>
      </c>
      <c r="F746" s="277" t="s">
        <v>333</v>
      </c>
      <c r="G746" s="275"/>
      <c r="H746" s="276" t="s">
        <v>1</v>
      </c>
      <c r="I746" s="278"/>
      <c r="J746" s="275"/>
      <c r="K746" s="275"/>
      <c r="L746" s="279"/>
      <c r="M746" s="280"/>
      <c r="N746" s="281"/>
      <c r="O746" s="281"/>
      <c r="P746" s="281"/>
      <c r="Q746" s="281"/>
      <c r="R746" s="281"/>
      <c r="S746" s="281"/>
      <c r="T746" s="282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83" t="s">
        <v>294</v>
      </c>
      <c r="AU746" s="283" t="s">
        <v>86</v>
      </c>
      <c r="AV746" s="15" t="s">
        <v>84</v>
      </c>
      <c r="AW746" s="15" t="s">
        <v>32</v>
      </c>
      <c r="AX746" s="15" t="s">
        <v>77</v>
      </c>
      <c r="AY746" s="283" t="s">
        <v>171</v>
      </c>
    </row>
    <row r="747" s="13" customFormat="1">
      <c r="A747" s="13"/>
      <c r="B747" s="252"/>
      <c r="C747" s="253"/>
      <c r="D747" s="241" t="s">
        <v>294</v>
      </c>
      <c r="E747" s="254" t="s">
        <v>1</v>
      </c>
      <c r="F747" s="255" t="s">
        <v>1547</v>
      </c>
      <c r="G747" s="253"/>
      <c r="H747" s="256">
        <v>10.800000000000001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2" t="s">
        <v>294</v>
      </c>
      <c r="AU747" s="262" t="s">
        <v>86</v>
      </c>
      <c r="AV747" s="13" t="s">
        <v>86</v>
      </c>
      <c r="AW747" s="13" t="s">
        <v>32</v>
      </c>
      <c r="AX747" s="13" t="s">
        <v>77</v>
      </c>
      <c r="AY747" s="262" t="s">
        <v>171</v>
      </c>
    </row>
    <row r="748" s="15" customFormat="1">
      <c r="A748" s="15"/>
      <c r="B748" s="274"/>
      <c r="C748" s="275"/>
      <c r="D748" s="241" t="s">
        <v>294</v>
      </c>
      <c r="E748" s="276" t="s">
        <v>1</v>
      </c>
      <c r="F748" s="277" t="s">
        <v>345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294</v>
      </c>
      <c r="AU748" s="283" t="s">
        <v>86</v>
      </c>
      <c r="AV748" s="15" t="s">
        <v>84</v>
      </c>
      <c r="AW748" s="15" t="s">
        <v>32</v>
      </c>
      <c r="AX748" s="15" t="s">
        <v>77</v>
      </c>
      <c r="AY748" s="283" t="s">
        <v>171</v>
      </c>
    </row>
    <row r="749" s="13" customFormat="1">
      <c r="A749" s="13"/>
      <c r="B749" s="252"/>
      <c r="C749" s="253"/>
      <c r="D749" s="241" t="s">
        <v>294</v>
      </c>
      <c r="E749" s="254" t="s">
        <v>1</v>
      </c>
      <c r="F749" s="255" t="s">
        <v>1548</v>
      </c>
      <c r="G749" s="253"/>
      <c r="H749" s="256">
        <v>3.2999999999999998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2" t="s">
        <v>294</v>
      </c>
      <c r="AU749" s="262" t="s">
        <v>86</v>
      </c>
      <c r="AV749" s="13" t="s">
        <v>86</v>
      </c>
      <c r="AW749" s="13" t="s">
        <v>32</v>
      </c>
      <c r="AX749" s="13" t="s">
        <v>77</v>
      </c>
      <c r="AY749" s="262" t="s">
        <v>171</v>
      </c>
    </row>
    <row r="750" s="15" customFormat="1">
      <c r="A750" s="15"/>
      <c r="B750" s="274"/>
      <c r="C750" s="275"/>
      <c r="D750" s="241" t="s">
        <v>294</v>
      </c>
      <c r="E750" s="276" t="s">
        <v>1</v>
      </c>
      <c r="F750" s="277" t="s">
        <v>1549</v>
      </c>
      <c r="G750" s="275"/>
      <c r="H750" s="276" t="s">
        <v>1</v>
      </c>
      <c r="I750" s="278"/>
      <c r="J750" s="275"/>
      <c r="K750" s="275"/>
      <c r="L750" s="279"/>
      <c r="M750" s="280"/>
      <c r="N750" s="281"/>
      <c r="O750" s="281"/>
      <c r="P750" s="281"/>
      <c r="Q750" s="281"/>
      <c r="R750" s="281"/>
      <c r="S750" s="281"/>
      <c r="T750" s="28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3" t="s">
        <v>294</v>
      </c>
      <c r="AU750" s="283" t="s">
        <v>86</v>
      </c>
      <c r="AV750" s="15" t="s">
        <v>84</v>
      </c>
      <c r="AW750" s="15" t="s">
        <v>32</v>
      </c>
      <c r="AX750" s="15" t="s">
        <v>77</v>
      </c>
      <c r="AY750" s="283" t="s">
        <v>171</v>
      </c>
    </row>
    <row r="751" s="13" customFormat="1">
      <c r="A751" s="13"/>
      <c r="B751" s="252"/>
      <c r="C751" s="253"/>
      <c r="D751" s="241" t="s">
        <v>294</v>
      </c>
      <c r="E751" s="254" t="s">
        <v>1</v>
      </c>
      <c r="F751" s="255" t="s">
        <v>1550</v>
      </c>
      <c r="G751" s="253"/>
      <c r="H751" s="256">
        <v>2.6000000000000001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2" t="s">
        <v>294</v>
      </c>
      <c r="AU751" s="262" t="s">
        <v>86</v>
      </c>
      <c r="AV751" s="13" t="s">
        <v>86</v>
      </c>
      <c r="AW751" s="13" t="s">
        <v>32</v>
      </c>
      <c r="AX751" s="13" t="s">
        <v>77</v>
      </c>
      <c r="AY751" s="262" t="s">
        <v>171</v>
      </c>
    </row>
    <row r="752" s="14" customFormat="1">
      <c r="A752" s="14"/>
      <c r="B752" s="263"/>
      <c r="C752" s="264"/>
      <c r="D752" s="241" t="s">
        <v>294</v>
      </c>
      <c r="E752" s="265" t="s">
        <v>1</v>
      </c>
      <c r="F752" s="266" t="s">
        <v>298</v>
      </c>
      <c r="G752" s="264"/>
      <c r="H752" s="267">
        <v>16.699999999999999</v>
      </c>
      <c r="I752" s="268"/>
      <c r="J752" s="264"/>
      <c r="K752" s="264"/>
      <c r="L752" s="269"/>
      <c r="M752" s="270"/>
      <c r="N752" s="271"/>
      <c r="O752" s="271"/>
      <c r="P752" s="271"/>
      <c r="Q752" s="271"/>
      <c r="R752" s="271"/>
      <c r="S752" s="271"/>
      <c r="T752" s="27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3" t="s">
        <v>294</v>
      </c>
      <c r="AU752" s="273" t="s">
        <v>86</v>
      </c>
      <c r="AV752" s="14" t="s">
        <v>192</v>
      </c>
      <c r="AW752" s="14" t="s">
        <v>32</v>
      </c>
      <c r="AX752" s="14" t="s">
        <v>84</v>
      </c>
      <c r="AY752" s="273" t="s">
        <v>171</v>
      </c>
    </row>
    <row r="753" s="2" customFormat="1" ht="16.5" customHeight="1">
      <c r="A753" s="39"/>
      <c r="B753" s="40"/>
      <c r="C753" s="228" t="s">
        <v>1551</v>
      </c>
      <c r="D753" s="228" t="s">
        <v>174</v>
      </c>
      <c r="E753" s="229" t="s">
        <v>1552</v>
      </c>
      <c r="F753" s="230" t="s">
        <v>1553</v>
      </c>
      <c r="G753" s="231" t="s">
        <v>206</v>
      </c>
      <c r="H753" s="232">
        <v>8.1400000000000006</v>
      </c>
      <c r="I753" s="233"/>
      <c r="J753" s="234">
        <f>ROUND(I753*H753,2)</f>
        <v>0</v>
      </c>
      <c r="K753" s="230" t="s">
        <v>178</v>
      </c>
      <c r="L753" s="45"/>
      <c r="M753" s="235" t="s">
        <v>1</v>
      </c>
      <c r="N753" s="236" t="s">
        <v>42</v>
      </c>
      <c r="O753" s="92"/>
      <c r="P753" s="237">
        <f>O753*H753</f>
        <v>0</v>
      </c>
      <c r="Q753" s="237">
        <v>0.0065799999999999999</v>
      </c>
      <c r="R753" s="237">
        <f>Q753*H753</f>
        <v>0.053561200000000003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192</v>
      </c>
      <c r="AT753" s="239" t="s">
        <v>174</v>
      </c>
      <c r="AU753" s="239" t="s">
        <v>86</v>
      </c>
      <c r="AY753" s="18" t="s">
        <v>171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84</v>
      </c>
      <c r="BK753" s="240">
        <f>ROUND(I753*H753,2)</f>
        <v>0</v>
      </c>
      <c r="BL753" s="18" t="s">
        <v>192</v>
      </c>
      <c r="BM753" s="239" t="s">
        <v>1554</v>
      </c>
    </row>
    <row r="754" s="15" customFormat="1">
      <c r="A754" s="15"/>
      <c r="B754" s="274"/>
      <c r="C754" s="275"/>
      <c r="D754" s="241" t="s">
        <v>294</v>
      </c>
      <c r="E754" s="276" t="s">
        <v>1</v>
      </c>
      <c r="F754" s="277" t="s">
        <v>414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294</v>
      </c>
      <c r="AU754" s="283" t="s">
        <v>86</v>
      </c>
      <c r="AV754" s="15" t="s">
        <v>84</v>
      </c>
      <c r="AW754" s="15" t="s">
        <v>32</v>
      </c>
      <c r="AX754" s="15" t="s">
        <v>77</v>
      </c>
      <c r="AY754" s="283" t="s">
        <v>171</v>
      </c>
    </row>
    <row r="755" s="15" customFormat="1">
      <c r="A755" s="15"/>
      <c r="B755" s="274"/>
      <c r="C755" s="275"/>
      <c r="D755" s="241" t="s">
        <v>294</v>
      </c>
      <c r="E755" s="276" t="s">
        <v>1</v>
      </c>
      <c r="F755" s="277" t="s">
        <v>333</v>
      </c>
      <c r="G755" s="275"/>
      <c r="H755" s="276" t="s">
        <v>1</v>
      </c>
      <c r="I755" s="278"/>
      <c r="J755" s="275"/>
      <c r="K755" s="275"/>
      <c r="L755" s="279"/>
      <c r="M755" s="280"/>
      <c r="N755" s="281"/>
      <c r="O755" s="281"/>
      <c r="P755" s="281"/>
      <c r="Q755" s="281"/>
      <c r="R755" s="281"/>
      <c r="S755" s="281"/>
      <c r="T755" s="28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3" t="s">
        <v>294</v>
      </c>
      <c r="AU755" s="283" t="s">
        <v>86</v>
      </c>
      <c r="AV755" s="15" t="s">
        <v>84</v>
      </c>
      <c r="AW755" s="15" t="s">
        <v>32</v>
      </c>
      <c r="AX755" s="15" t="s">
        <v>77</v>
      </c>
      <c r="AY755" s="283" t="s">
        <v>171</v>
      </c>
    </row>
    <row r="756" s="13" customFormat="1">
      <c r="A756" s="13"/>
      <c r="B756" s="252"/>
      <c r="C756" s="253"/>
      <c r="D756" s="241" t="s">
        <v>294</v>
      </c>
      <c r="E756" s="254" t="s">
        <v>1</v>
      </c>
      <c r="F756" s="255" t="s">
        <v>1555</v>
      </c>
      <c r="G756" s="253"/>
      <c r="H756" s="256">
        <v>4.8600000000000003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2" t="s">
        <v>294</v>
      </c>
      <c r="AU756" s="262" t="s">
        <v>86</v>
      </c>
      <c r="AV756" s="13" t="s">
        <v>86</v>
      </c>
      <c r="AW756" s="13" t="s">
        <v>32</v>
      </c>
      <c r="AX756" s="13" t="s">
        <v>77</v>
      </c>
      <c r="AY756" s="262" t="s">
        <v>171</v>
      </c>
    </row>
    <row r="757" s="15" customFormat="1">
      <c r="A757" s="15"/>
      <c r="B757" s="274"/>
      <c r="C757" s="275"/>
      <c r="D757" s="241" t="s">
        <v>294</v>
      </c>
      <c r="E757" s="276" t="s">
        <v>1</v>
      </c>
      <c r="F757" s="277" t="s">
        <v>345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294</v>
      </c>
      <c r="AU757" s="283" t="s">
        <v>86</v>
      </c>
      <c r="AV757" s="15" t="s">
        <v>84</v>
      </c>
      <c r="AW757" s="15" t="s">
        <v>32</v>
      </c>
      <c r="AX757" s="15" t="s">
        <v>77</v>
      </c>
      <c r="AY757" s="283" t="s">
        <v>171</v>
      </c>
    </row>
    <row r="758" s="13" customFormat="1">
      <c r="A758" s="13"/>
      <c r="B758" s="252"/>
      <c r="C758" s="253"/>
      <c r="D758" s="241" t="s">
        <v>294</v>
      </c>
      <c r="E758" s="254" t="s">
        <v>1</v>
      </c>
      <c r="F758" s="255" t="s">
        <v>1556</v>
      </c>
      <c r="G758" s="253"/>
      <c r="H758" s="256">
        <v>1.98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2" t="s">
        <v>294</v>
      </c>
      <c r="AU758" s="262" t="s">
        <v>86</v>
      </c>
      <c r="AV758" s="13" t="s">
        <v>86</v>
      </c>
      <c r="AW758" s="13" t="s">
        <v>32</v>
      </c>
      <c r="AX758" s="13" t="s">
        <v>77</v>
      </c>
      <c r="AY758" s="262" t="s">
        <v>171</v>
      </c>
    </row>
    <row r="759" s="15" customFormat="1">
      <c r="A759" s="15"/>
      <c r="B759" s="274"/>
      <c r="C759" s="275"/>
      <c r="D759" s="241" t="s">
        <v>294</v>
      </c>
      <c r="E759" s="276" t="s">
        <v>1</v>
      </c>
      <c r="F759" s="277" t="s">
        <v>1549</v>
      </c>
      <c r="G759" s="275"/>
      <c r="H759" s="276" t="s">
        <v>1</v>
      </c>
      <c r="I759" s="278"/>
      <c r="J759" s="275"/>
      <c r="K759" s="275"/>
      <c r="L759" s="279"/>
      <c r="M759" s="280"/>
      <c r="N759" s="281"/>
      <c r="O759" s="281"/>
      <c r="P759" s="281"/>
      <c r="Q759" s="281"/>
      <c r="R759" s="281"/>
      <c r="S759" s="281"/>
      <c r="T759" s="282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3" t="s">
        <v>294</v>
      </c>
      <c r="AU759" s="283" t="s">
        <v>86</v>
      </c>
      <c r="AV759" s="15" t="s">
        <v>84</v>
      </c>
      <c r="AW759" s="15" t="s">
        <v>32</v>
      </c>
      <c r="AX759" s="15" t="s">
        <v>77</v>
      </c>
      <c r="AY759" s="283" t="s">
        <v>171</v>
      </c>
    </row>
    <row r="760" s="13" customFormat="1">
      <c r="A760" s="13"/>
      <c r="B760" s="252"/>
      <c r="C760" s="253"/>
      <c r="D760" s="241" t="s">
        <v>294</v>
      </c>
      <c r="E760" s="254" t="s">
        <v>1</v>
      </c>
      <c r="F760" s="255" t="s">
        <v>1557</v>
      </c>
      <c r="G760" s="253"/>
      <c r="H760" s="256">
        <v>1.3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2" t="s">
        <v>294</v>
      </c>
      <c r="AU760" s="262" t="s">
        <v>86</v>
      </c>
      <c r="AV760" s="13" t="s">
        <v>86</v>
      </c>
      <c r="AW760" s="13" t="s">
        <v>32</v>
      </c>
      <c r="AX760" s="13" t="s">
        <v>77</v>
      </c>
      <c r="AY760" s="262" t="s">
        <v>171</v>
      </c>
    </row>
    <row r="761" s="14" customFormat="1">
      <c r="A761" s="14"/>
      <c r="B761" s="263"/>
      <c r="C761" s="264"/>
      <c r="D761" s="241" t="s">
        <v>294</v>
      </c>
      <c r="E761" s="265" t="s">
        <v>1</v>
      </c>
      <c r="F761" s="266" t="s">
        <v>298</v>
      </c>
      <c r="G761" s="264"/>
      <c r="H761" s="267">
        <v>8.1400000000000006</v>
      </c>
      <c r="I761" s="268"/>
      <c r="J761" s="264"/>
      <c r="K761" s="264"/>
      <c r="L761" s="269"/>
      <c r="M761" s="270"/>
      <c r="N761" s="271"/>
      <c r="O761" s="271"/>
      <c r="P761" s="271"/>
      <c r="Q761" s="271"/>
      <c r="R761" s="271"/>
      <c r="S761" s="271"/>
      <c r="T761" s="27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3" t="s">
        <v>294</v>
      </c>
      <c r="AU761" s="273" t="s">
        <v>86</v>
      </c>
      <c r="AV761" s="14" t="s">
        <v>192</v>
      </c>
      <c r="AW761" s="14" t="s">
        <v>32</v>
      </c>
      <c r="AX761" s="14" t="s">
        <v>84</v>
      </c>
      <c r="AY761" s="273" t="s">
        <v>171</v>
      </c>
    </row>
    <row r="762" s="2" customFormat="1" ht="16.5" customHeight="1">
      <c r="A762" s="39"/>
      <c r="B762" s="40"/>
      <c r="C762" s="228" t="s">
        <v>1271</v>
      </c>
      <c r="D762" s="228" t="s">
        <v>174</v>
      </c>
      <c r="E762" s="229" t="s">
        <v>1558</v>
      </c>
      <c r="F762" s="230" t="s">
        <v>1559</v>
      </c>
      <c r="G762" s="231" t="s">
        <v>206</v>
      </c>
      <c r="H762" s="232">
        <v>8.1400000000000006</v>
      </c>
      <c r="I762" s="233"/>
      <c r="J762" s="234">
        <f>ROUND(I762*H762,2)</f>
        <v>0</v>
      </c>
      <c r="K762" s="230" t="s">
        <v>178</v>
      </c>
      <c r="L762" s="45"/>
      <c r="M762" s="235" t="s">
        <v>1</v>
      </c>
      <c r="N762" s="236" t="s">
        <v>42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192</v>
      </c>
      <c r="AT762" s="239" t="s">
        <v>174</v>
      </c>
      <c r="AU762" s="239" t="s">
        <v>86</v>
      </c>
      <c r="AY762" s="18" t="s">
        <v>171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84</v>
      </c>
      <c r="BK762" s="240">
        <f>ROUND(I762*H762,2)</f>
        <v>0</v>
      </c>
      <c r="BL762" s="18" t="s">
        <v>192</v>
      </c>
      <c r="BM762" s="239" t="s">
        <v>1560</v>
      </c>
    </row>
    <row r="763" s="2" customFormat="1" ht="16.5" customHeight="1">
      <c r="A763" s="39"/>
      <c r="B763" s="40"/>
      <c r="C763" s="228" t="s">
        <v>1561</v>
      </c>
      <c r="D763" s="228" t="s">
        <v>174</v>
      </c>
      <c r="E763" s="229" t="s">
        <v>1562</v>
      </c>
      <c r="F763" s="230" t="s">
        <v>1563</v>
      </c>
      <c r="G763" s="231" t="s">
        <v>1564</v>
      </c>
      <c r="H763" s="232">
        <v>646.39999999999998</v>
      </c>
      <c r="I763" s="233"/>
      <c r="J763" s="234">
        <f>ROUND(I763*H763,2)</f>
        <v>0</v>
      </c>
      <c r="K763" s="230" t="s">
        <v>1</v>
      </c>
      <c r="L763" s="45"/>
      <c r="M763" s="235" t="s">
        <v>1</v>
      </c>
      <c r="N763" s="236" t="s">
        <v>42</v>
      </c>
      <c r="O763" s="92"/>
      <c r="P763" s="237">
        <f>O763*H763</f>
        <v>0</v>
      </c>
      <c r="Q763" s="237">
        <v>0</v>
      </c>
      <c r="R763" s="237">
        <f>Q763*H763</f>
        <v>0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192</v>
      </c>
      <c r="AT763" s="239" t="s">
        <v>174</v>
      </c>
      <c r="AU763" s="239" t="s">
        <v>86</v>
      </c>
      <c r="AY763" s="18" t="s">
        <v>171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84</v>
      </c>
      <c r="BK763" s="240">
        <f>ROUND(I763*H763,2)</f>
        <v>0</v>
      </c>
      <c r="BL763" s="18" t="s">
        <v>192</v>
      </c>
      <c r="BM763" s="239" t="s">
        <v>1565</v>
      </c>
    </row>
    <row r="764" s="15" customFormat="1">
      <c r="A764" s="15"/>
      <c r="B764" s="274"/>
      <c r="C764" s="275"/>
      <c r="D764" s="241" t="s">
        <v>294</v>
      </c>
      <c r="E764" s="276" t="s">
        <v>1</v>
      </c>
      <c r="F764" s="277" t="s">
        <v>1566</v>
      </c>
      <c r="G764" s="275"/>
      <c r="H764" s="276" t="s">
        <v>1</v>
      </c>
      <c r="I764" s="278"/>
      <c r="J764" s="275"/>
      <c r="K764" s="275"/>
      <c r="L764" s="279"/>
      <c r="M764" s="280"/>
      <c r="N764" s="281"/>
      <c r="O764" s="281"/>
      <c r="P764" s="281"/>
      <c r="Q764" s="281"/>
      <c r="R764" s="281"/>
      <c r="S764" s="281"/>
      <c r="T764" s="282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83" t="s">
        <v>294</v>
      </c>
      <c r="AU764" s="283" t="s">
        <v>86</v>
      </c>
      <c r="AV764" s="15" t="s">
        <v>84</v>
      </c>
      <c r="AW764" s="15" t="s">
        <v>32</v>
      </c>
      <c r="AX764" s="15" t="s">
        <v>77</v>
      </c>
      <c r="AY764" s="283" t="s">
        <v>171</v>
      </c>
    </row>
    <row r="765" s="15" customFormat="1">
      <c r="A765" s="15"/>
      <c r="B765" s="274"/>
      <c r="C765" s="275"/>
      <c r="D765" s="241" t="s">
        <v>294</v>
      </c>
      <c r="E765" s="276" t="s">
        <v>1</v>
      </c>
      <c r="F765" s="277" t="s">
        <v>1567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294</v>
      </c>
      <c r="AU765" s="283" t="s">
        <v>86</v>
      </c>
      <c r="AV765" s="15" t="s">
        <v>84</v>
      </c>
      <c r="AW765" s="15" t="s">
        <v>32</v>
      </c>
      <c r="AX765" s="15" t="s">
        <v>77</v>
      </c>
      <c r="AY765" s="283" t="s">
        <v>171</v>
      </c>
    </row>
    <row r="766" s="13" customFormat="1">
      <c r="A766" s="13"/>
      <c r="B766" s="252"/>
      <c r="C766" s="253"/>
      <c r="D766" s="241" t="s">
        <v>294</v>
      </c>
      <c r="E766" s="254" t="s">
        <v>1</v>
      </c>
      <c r="F766" s="255" t="s">
        <v>1568</v>
      </c>
      <c r="G766" s="253"/>
      <c r="H766" s="256">
        <v>646.39999999999998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2" t="s">
        <v>294</v>
      </c>
      <c r="AU766" s="262" t="s">
        <v>86</v>
      </c>
      <c r="AV766" s="13" t="s">
        <v>86</v>
      </c>
      <c r="AW766" s="13" t="s">
        <v>32</v>
      </c>
      <c r="AX766" s="13" t="s">
        <v>84</v>
      </c>
      <c r="AY766" s="262" t="s">
        <v>171</v>
      </c>
    </row>
    <row r="767" s="12" customFormat="1" ht="22.8" customHeight="1">
      <c r="A767" s="12"/>
      <c r="B767" s="212"/>
      <c r="C767" s="213"/>
      <c r="D767" s="214" t="s">
        <v>76</v>
      </c>
      <c r="E767" s="226" t="s">
        <v>317</v>
      </c>
      <c r="F767" s="226" t="s">
        <v>1569</v>
      </c>
      <c r="G767" s="213"/>
      <c r="H767" s="213"/>
      <c r="I767" s="216"/>
      <c r="J767" s="227">
        <f>BK767</f>
        <v>0</v>
      </c>
      <c r="K767" s="213"/>
      <c r="L767" s="218"/>
      <c r="M767" s="219"/>
      <c r="N767" s="220"/>
      <c r="O767" s="220"/>
      <c r="P767" s="221">
        <f>SUM(P768:P977)</f>
        <v>0</v>
      </c>
      <c r="Q767" s="220"/>
      <c r="R767" s="221">
        <f>SUM(R768:R977)</f>
        <v>387.67432288000003</v>
      </c>
      <c r="S767" s="220"/>
      <c r="T767" s="222">
        <f>SUM(T768:T977)</f>
        <v>0.41040000000000004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23" t="s">
        <v>84</v>
      </c>
      <c r="AT767" s="224" t="s">
        <v>76</v>
      </c>
      <c r="AU767" s="224" t="s">
        <v>84</v>
      </c>
      <c r="AY767" s="223" t="s">
        <v>171</v>
      </c>
      <c r="BK767" s="225">
        <f>SUM(BK768:BK977)</f>
        <v>0</v>
      </c>
    </row>
    <row r="768" s="2" customFormat="1" ht="24.15" customHeight="1">
      <c r="A768" s="39"/>
      <c r="B768" s="40"/>
      <c r="C768" s="228" t="s">
        <v>1570</v>
      </c>
      <c r="D768" s="228" t="s">
        <v>174</v>
      </c>
      <c r="E768" s="229" t="s">
        <v>1571</v>
      </c>
      <c r="F768" s="230" t="s">
        <v>1572</v>
      </c>
      <c r="G768" s="231" t="s">
        <v>206</v>
      </c>
      <c r="H768" s="232">
        <v>655.04999999999995</v>
      </c>
      <c r="I768" s="233"/>
      <c r="J768" s="234">
        <f>ROUND(I768*H768,2)</f>
        <v>0</v>
      </c>
      <c r="K768" s="230" t="s">
        <v>178</v>
      </c>
      <c r="L768" s="45"/>
      <c r="M768" s="235" t="s">
        <v>1</v>
      </c>
      <c r="N768" s="236" t="s">
        <v>42</v>
      </c>
      <c r="O768" s="92"/>
      <c r="P768" s="237">
        <f>O768*H768</f>
        <v>0</v>
      </c>
      <c r="Q768" s="237">
        <v>0.018380000000000001</v>
      </c>
      <c r="R768" s="237">
        <f>Q768*H768</f>
        <v>12.039819</v>
      </c>
      <c r="S768" s="237">
        <v>0</v>
      </c>
      <c r="T768" s="238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9" t="s">
        <v>192</v>
      </c>
      <c r="AT768" s="239" t="s">
        <v>174</v>
      </c>
      <c r="AU768" s="239" t="s">
        <v>86</v>
      </c>
      <c r="AY768" s="18" t="s">
        <v>171</v>
      </c>
      <c r="BE768" s="240">
        <f>IF(N768="základní",J768,0)</f>
        <v>0</v>
      </c>
      <c r="BF768" s="240">
        <f>IF(N768="snížená",J768,0)</f>
        <v>0</v>
      </c>
      <c r="BG768" s="240">
        <f>IF(N768="zákl. přenesená",J768,0)</f>
        <v>0</v>
      </c>
      <c r="BH768" s="240">
        <f>IF(N768="sníž. přenesená",J768,0)</f>
        <v>0</v>
      </c>
      <c r="BI768" s="240">
        <f>IF(N768="nulová",J768,0)</f>
        <v>0</v>
      </c>
      <c r="BJ768" s="18" t="s">
        <v>84</v>
      </c>
      <c r="BK768" s="240">
        <f>ROUND(I768*H768,2)</f>
        <v>0</v>
      </c>
      <c r="BL768" s="18" t="s">
        <v>192</v>
      </c>
      <c r="BM768" s="239" t="s">
        <v>1573</v>
      </c>
    </row>
    <row r="769" s="15" customFormat="1">
      <c r="A769" s="15"/>
      <c r="B769" s="274"/>
      <c r="C769" s="275"/>
      <c r="D769" s="241" t="s">
        <v>294</v>
      </c>
      <c r="E769" s="276" t="s">
        <v>1</v>
      </c>
      <c r="F769" s="277" t="s">
        <v>1182</v>
      </c>
      <c r="G769" s="275"/>
      <c r="H769" s="276" t="s">
        <v>1</v>
      </c>
      <c r="I769" s="278"/>
      <c r="J769" s="275"/>
      <c r="K769" s="275"/>
      <c r="L769" s="279"/>
      <c r="M769" s="280"/>
      <c r="N769" s="281"/>
      <c r="O769" s="281"/>
      <c r="P769" s="281"/>
      <c r="Q769" s="281"/>
      <c r="R769" s="281"/>
      <c r="S769" s="281"/>
      <c r="T769" s="28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83" t="s">
        <v>294</v>
      </c>
      <c r="AU769" s="283" t="s">
        <v>86</v>
      </c>
      <c r="AV769" s="15" t="s">
        <v>84</v>
      </c>
      <c r="AW769" s="15" t="s">
        <v>32</v>
      </c>
      <c r="AX769" s="15" t="s">
        <v>77</v>
      </c>
      <c r="AY769" s="283" t="s">
        <v>171</v>
      </c>
    </row>
    <row r="770" s="13" customFormat="1">
      <c r="A770" s="13"/>
      <c r="B770" s="252"/>
      <c r="C770" s="253"/>
      <c r="D770" s="241" t="s">
        <v>294</v>
      </c>
      <c r="E770" s="254" t="s">
        <v>1</v>
      </c>
      <c r="F770" s="255" t="s">
        <v>1574</v>
      </c>
      <c r="G770" s="253"/>
      <c r="H770" s="256">
        <v>655.04999999999995</v>
      </c>
      <c r="I770" s="257"/>
      <c r="J770" s="253"/>
      <c r="K770" s="253"/>
      <c r="L770" s="258"/>
      <c r="M770" s="259"/>
      <c r="N770" s="260"/>
      <c r="O770" s="260"/>
      <c r="P770" s="260"/>
      <c r="Q770" s="260"/>
      <c r="R770" s="260"/>
      <c r="S770" s="260"/>
      <c r="T770" s="26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2" t="s">
        <v>294</v>
      </c>
      <c r="AU770" s="262" t="s">
        <v>86</v>
      </c>
      <c r="AV770" s="13" t="s">
        <v>86</v>
      </c>
      <c r="AW770" s="13" t="s">
        <v>32</v>
      </c>
      <c r="AX770" s="13" t="s">
        <v>84</v>
      </c>
      <c r="AY770" s="262" t="s">
        <v>171</v>
      </c>
    </row>
    <row r="771" s="2" customFormat="1" ht="24.15" customHeight="1">
      <c r="A771" s="39"/>
      <c r="B771" s="40"/>
      <c r="C771" s="228" t="s">
        <v>1575</v>
      </c>
      <c r="D771" s="228" t="s">
        <v>174</v>
      </c>
      <c r="E771" s="229" t="s">
        <v>1576</v>
      </c>
      <c r="F771" s="230" t="s">
        <v>1577</v>
      </c>
      <c r="G771" s="231" t="s">
        <v>206</v>
      </c>
      <c r="H771" s="232">
        <v>485.10000000000002</v>
      </c>
      <c r="I771" s="233"/>
      <c r="J771" s="234">
        <f>ROUND(I771*H771,2)</f>
        <v>0</v>
      </c>
      <c r="K771" s="230" t="s">
        <v>178</v>
      </c>
      <c r="L771" s="45"/>
      <c r="M771" s="235" t="s">
        <v>1</v>
      </c>
      <c r="N771" s="236" t="s">
        <v>42</v>
      </c>
      <c r="O771" s="92"/>
      <c r="P771" s="237">
        <f>O771*H771</f>
        <v>0</v>
      </c>
      <c r="Q771" s="237">
        <v>0.017000000000000001</v>
      </c>
      <c r="R771" s="237">
        <f>Q771*H771</f>
        <v>8.2467000000000006</v>
      </c>
      <c r="S771" s="237">
        <v>0</v>
      </c>
      <c r="T771" s="238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9" t="s">
        <v>192</v>
      </c>
      <c r="AT771" s="239" t="s">
        <v>174</v>
      </c>
      <c r="AU771" s="239" t="s">
        <v>86</v>
      </c>
      <c r="AY771" s="18" t="s">
        <v>171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84</v>
      </c>
      <c r="BK771" s="240">
        <f>ROUND(I771*H771,2)</f>
        <v>0</v>
      </c>
      <c r="BL771" s="18" t="s">
        <v>192</v>
      </c>
      <c r="BM771" s="239" t="s">
        <v>1578</v>
      </c>
    </row>
    <row r="772" s="15" customFormat="1">
      <c r="A772" s="15"/>
      <c r="B772" s="274"/>
      <c r="C772" s="275"/>
      <c r="D772" s="241" t="s">
        <v>294</v>
      </c>
      <c r="E772" s="276" t="s">
        <v>1</v>
      </c>
      <c r="F772" s="277" t="s">
        <v>1182</v>
      </c>
      <c r="G772" s="275"/>
      <c r="H772" s="276" t="s">
        <v>1</v>
      </c>
      <c r="I772" s="278"/>
      <c r="J772" s="275"/>
      <c r="K772" s="275"/>
      <c r="L772" s="279"/>
      <c r="M772" s="280"/>
      <c r="N772" s="281"/>
      <c r="O772" s="281"/>
      <c r="P772" s="281"/>
      <c r="Q772" s="281"/>
      <c r="R772" s="281"/>
      <c r="S772" s="281"/>
      <c r="T772" s="282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3" t="s">
        <v>294</v>
      </c>
      <c r="AU772" s="283" t="s">
        <v>86</v>
      </c>
      <c r="AV772" s="15" t="s">
        <v>84</v>
      </c>
      <c r="AW772" s="15" t="s">
        <v>32</v>
      </c>
      <c r="AX772" s="15" t="s">
        <v>77</v>
      </c>
      <c r="AY772" s="283" t="s">
        <v>171</v>
      </c>
    </row>
    <row r="773" s="13" customFormat="1">
      <c r="A773" s="13"/>
      <c r="B773" s="252"/>
      <c r="C773" s="253"/>
      <c r="D773" s="241" t="s">
        <v>294</v>
      </c>
      <c r="E773" s="254" t="s">
        <v>1</v>
      </c>
      <c r="F773" s="255" t="s">
        <v>1579</v>
      </c>
      <c r="G773" s="253"/>
      <c r="H773" s="256">
        <v>485.10000000000002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2" t="s">
        <v>294</v>
      </c>
      <c r="AU773" s="262" t="s">
        <v>86</v>
      </c>
      <c r="AV773" s="13" t="s">
        <v>86</v>
      </c>
      <c r="AW773" s="13" t="s">
        <v>32</v>
      </c>
      <c r="AX773" s="13" t="s">
        <v>84</v>
      </c>
      <c r="AY773" s="262" t="s">
        <v>171</v>
      </c>
    </row>
    <row r="774" s="2" customFormat="1" ht="24.15" customHeight="1">
      <c r="A774" s="39"/>
      <c r="B774" s="40"/>
      <c r="C774" s="228" t="s">
        <v>1580</v>
      </c>
      <c r="D774" s="228" t="s">
        <v>174</v>
      </c>
      <c r="E774" s="229" t="s">
        <v>1581</v>
      </c>
      <c r="F774" s="230" t="s">
        <v>1582</v>
      </c>
      <c r="G774" s="231" t="s">
        <v>206</v>
      </c>
      <c r="H774" s="232">
        <v>613.47000000000003</v>
      </c>
      <c r="I774" s="233"/>
      <c r="J774" s="234">
        <f>ROUND(I774*H774,2)</f>
        <v>0</v>
      </c>
      <c r="K774" s="230" t="s">
        <v>178</v>
      </c>
      <c r="L774" s="45"/>
      <c r="M774" s="235" t="s">
        <v>1</v>
      </c>
      <c r="N774" s="236" t="s">
        <v>42</v>
      </c>
      <c r="O774" s="92"/>
      <c r="P774" s="237">
        <f>O774*H774</f>
        <v>0</v>
      </c>
      <c r="Q774" s="237">
        <v>0.0073499999999999998</v>
      </c>
      <c r="R774" s="237">
        <f>Q774*H774</f>
        <v>4.5090044999999996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192</v>
      </c>
      <c r="AT774" s="239" t="s">
        <v>174</v>
      </c>
      <c r="AU774" s="239" t="s">
        <v>86</v>
      </c>
      <c r="AY774" s="18" t="s">
        <v>171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84</v>
      </c>
      <c r="BK774" s="240">
        <f>ROUND(I774*H774,2)</f>
        <v>0</v>
      </c>
      <c r="BL774" s="18" t="s">
        <v>192</v>
      </c>
      <c r="BM774" s="239" t="s">
        <v>1583</v>
      </c>
    </row>
    <row r="775" s="2" customFormat="1">
      <c r="A775" s="39"/>
      <c r="B775" s="40"/>
      <c r="C775" s="41"/>
      <c r="D775" s="241" t="s">
        <v>181</v>
      </c>
      <c r="E775" s="41"/>
      <c r="F775" s="242" t="s">
        <v>1584</v>
      </c>
      <c r="G775" s="41"/>
      <c r="H775" s="41"/>
      <c r="I775" s="243"/>
      <c r="J775" s="41"/>
      <c r="K775" s="41"/>
      <c r="L775" s="45"/>
      <c r="M775" s="244"/>
      <c r="N775" s="245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181</v>
      </c>
      <c r="AU775" s="18" t="s">
        <v>86</v>
      </c>
    </row>
    <row r="776" s="13" customFormat="1">
      <c r="A776" s="13"/>
      <c r="B776" s="252"/>
      <c r="C776" s="253"/>
      <c r="D776" s="241" t="s">
        <v>294</v>
      </c>
      <c r="E776" s="254" t="s">
        <v>1</v>
      </c>
      <c r="F776" s="255" t="s">
        <v>1585</v>
      </c>
      <c r="G776" s="253"/>
      <c r="H776" s="256">
        <v>613.47000000000003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2" t="s">
        <v>294</v>
      </c>
      <c r="AU776" s="262" t="s">
        <v>86</v>
      </c>
      <c r="AV776" s="13" t="s">
        <v>86</v>
      </c>
      <c r="AW776" s="13" t="s">
        <v>32</v>
      </c>
      <c r="AX776" s="13" t="s">
        <v>84</v>
      </c>
      <c r="AY776" s="262" t="s">
        <v>171</v>
      </c>
    </row>
    <row r="777" s="2" customFormat="1" ht="16.5" customHeight="1">
      <c r="A777" s="39"/>
      <c r="B777" s="40"/>
      <c r="C777" s="228" t="s">
        <v>1586</v>
      </c>
      <c r="D777" s="228" t="s">
        <v>174</v>
      </c>
      <c r="E777" s="229" t="s">
        <v>1587</v>
      </c>
      <c r="F777" s="230" t="s">
        <v>1588</v>
      </c>
      <c r="G777" s="231" t="s">
        <v>206</v>
      </c>
      <c r="H777" s="232">
        <v>322.67200000000003</v>
      </c>
      <c r="I777" s="233"/>
      <c r="J777" s="234">
        <f>ROUND(I777*H777,2)</f>
        <v>0</v>
      </c>
      <c r="K777" s="230" t="s">
        <v>1</v>
      </c>
      <c r="L777" s="45"/>
      <c r="M777" s="235" t="s">
        <v>1</v>
      </c>
      <c r="N777" s="236" t="s">
        <v>42</v>
      </c>
      <c r="O777" s="92"/>
      <c r="P777" s="237">
        <f>O777*H777</f>
        <v>0</v>
      </c>
      <c r="Q777" s="237">
        <v>0.00050000000000000001</v>
      </c>
      <c r="R777" s="237">
        <f>Q777*H777</f>
        <v>0.16133600000000001</v>
      </c>
      <c r="S777" s="237">
        <v>0</v>
      </c>
      <c r="T777" s="238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9" t="s">
        <v>192</v>
      </c>
      <c r="AT777" s="239" t="s">
        <v>174</v>
      </c>
      <c r="AU777" s="239" t="s">
        <v>86</v>
      </c>
      <c r="AY777" s="18" t="s">
        <v>171</v>
      </c>
      <c r="BE777" s="240">
        <f>IF(N777="základní",J777,0)</f>
        <v>0</v>
      </c>
      <c r="BF777" s="240">
        <f>IF(N777="snížená",J777,0)</f>
        <v>0</v>
      </c>
      <c r="BG777" s="240">
        <f>IF(N777="zákl. přenesená",J777,0)</f>
        <v>0</v>
      </c>
      <c r="BH777" s="240">
        <f>IF(N777="sníž. přenesená",J777,0)</f>
        <v>0</v>
      </c>
      <c r="BI777" s="240">
        <f>IF(N777="nulová",J777,0)</f>
        <v>0</v>
      </c>
      <c r="BJ777" s="18" t="s">
        <v>84</v>
      </c>
      <c r="BK777" s="240">
        <f>ROUND(I777*H777,2)</f>
        <v>0</v>
      </c>
      <c r="BL777" s="18" t="s">
        <v>192</v>
      </c>
      <c r="BM777" s="239" t="s">
        <v>1589</v>
      </c>
    </row>
    <row r="778" s="2" customFormat="1">
      <c r="A778" s="39"/>
      <c r="B778" s="40"/>
      <c r="C778" s="41"/>
      <c r="D778" s="241" t="s">
        <v>181</v>
      </c>
      <c r="E778" s="41"/>
      <c r="F778" s="242" t="s">
        <v>1590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181</v>
      </c>
      <c r="AU778" s="18" t="s">
        <v>86</v>
      </c>
    </row>
    <row r="779" s="13" customFormat="1">
      <c r="A779" s="13"/>
      <c r="B779" s="252"/>
      <c r="C779" s="253"/>
      <c r="D779" s="241" t="s">
        <v>294</v>
      </c>
      <c r="E779" s="254" t="s">
        <v>1</v>
      </c>
      <c r="F779" s="255" t="s">
        <v>841</v>
      </c>
      <c r="G779" s="253"/>
      <c r="H779" s="256">
        <v>322.67200000000003</v>
      </c>
      <c r="I779" s="257"/>
      <c r="J779" s="253"/>
      <c r="K779" s="253"/>
      <c r="L779" s="258"/>
      <c r="M779" s="259"/>
      <c r="N779" s="260"/>
      <c r="O779" s="260"/>
      <c r="P779" s="260"/>
      <c r="Q779" s="260"/>
      <c r="R779" s="260"/>
      <c r="S779" s="260"/>
      <c r="T779" s="26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2" t="s">
        <v>294</v>
      </c>
      <c r="AU779" s="262" t="s">
        <v>86</v>
      </c>
      <c r="AV779" s="13" t="s">
        <v>86</v>
      </c>
      <c r="AW779" s="13" t="s">
        <v>32</v>
      </c>
      <c r="AX779" s="13" t="s">
        <v>84</v>
      </c>
      <c r="AY779" s="262" t="s">
        <v>171</v>
      </c>
    </row>
    <row r="780" s="2" customFormat="1" ht="21.75" customHeight="1">
      <c r="A780" s="39"/>
      <c r="B780" s="40"/>
      <c r="C780" s="228" t="s">
        <v>1591</v>
      </c>
      <c r="D780" s="228" t="s">
        <v>174</v>
      </c>
      <c r="E780" s="229" t="s">
        <v>1592</v>
      </c>
      <c r="F780" s="230" t="s">
        <v>1593</v>
      </c>
      <c r="G780" s="231" t="s">
        <v>206</v>
      </c>
      <c r="H780" s="232">
        <v>449.53500000000002</v>
      </c>
      <c r="I780" s="233"/>
      <c r="J780" s="234">
        <f>ROUND(I780*H780,2)</f>
        <v>0</v>
      </c>
      <c r="K780" s="230" t="s">
        <v>178</v>
      </c>
      <c r="L780" s="45"/>
      <c r="M780" s="235" t="s">
        <v>1</v>
      </c>
      <c r="N780" s="236" t="s">
        <v>42</v>
      </c>
      <c r="O780" s="92"/>
      <c r="P780" s="237">
        <f>O780*H780</f>
        <v>0</v>
      </c>
      <c r="Q780" s="237">
        <v>0.0040499999999999998</v>
      </c>
      <c r="R780" s="237">
        <f>Q780*H780</f>
        <v>1.8206167499999999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192</v>
      </c>
      <c r="AT780" s="239" t="s">
        <v>174</v>
      </c>
      <c r="AU780" s="239" t="s">
        <v>86</v>
      </c>
      <c r="AY780" s="18" t="s">
        <v>171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84</v>
      </c>
      <c r="BK780" s="240">
        <f>ROUND(I780*H780,2)</f>
        <v>0</v>
      </c>
      <c r="BL780" s="18" t="s">
        <v>192</v>
      </c>
      <c r="BM780" s="239" t="s">
        <v>1594</v>
      </c>
    </row>
    <row r="781" s="2" customFormat="1">
      <c r="A781" s="39"/>
      <c r="B781" s="40"/>
      <c r="C781" s="41"/>
      <c r="D781" s="241" t="s">
        <v>181</v>
      </c>
      <c r="E781" s="41"/>
      <c r="F781" s="242" t="s">
        <v>1595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181</v>
      </c>
      <c r="AU781" s="18" t="s">
        <v>86</v>
      </c>
    </row>
    <row r="782" s="13" customFormat="1">
      <c r="A782" s="13"/>
      <c r="B782" s="252"/>
      <c r="C782" s="253"/>
      <c r="D782" s="241" t="s">
        <v>294</v>
      </c>
      <c r="E782" s="254" t="s">
        <v>1</v>
      </c>
      <c r="F782" s="255" t="s">
        <v>1596</v>
      </c>
      <c r="G782" s="253"/>
      <c r="H782" s="256">
        <v>449.53500000000002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2" t="s">
        <v>294</v>
      </c>
      <c r="AU782" s="262" t="s">
        <v>86</v>
      </c>
      <c r="AV782" s="13" t="s">
        <v>86</v>
      </c>
      <c r="AW782" s="13" t="s">
        <v>32</v>
      </c>
      <c r="AX782" s="13" t="s">
        <v>84</v>
      </c>
      <c r="AY782" s="262" t="s">
        <v>171</v>
      </c>
    </row>
    <row r="783" s="2" customFormat="1" ht="24.15" customHeight="1">
      <c r="A783" s="39"/>
      <c r="B783" s="40"/>
      <c r="C783" s="228" t="s">
        <v>1597</v>
      </c>
      <c r="D783" s="228" t="s">
        <v>174</v>
      </c>
      <c r="E783" s="229" t="s">
        <v>1598</v>
      </c>
      <c r="F783" s="230" t="s">
        <v>1599</v>
      </c>
      <c r="G783" s="231" t="s">
        <v>206</v>
      </c>
      <c r="H783" s="232">
        <v>140.36000000000001</v>
      </c>
      <c r="I783" s="233"/>
      <c r="J783" s="234">
        <f>ROUND(I783*H783,2)</f>
        <v>0</v>
      </c>
      <c r="K783" s="230" t="s">
        <v>178</v>
      </c>
      <c r="L783" s="45"/>
      <c r="M783" s="235" t="s">
        <v>1</v>
      </c>
      <c r="N783" s="236" t="s">
        <v>42</v>
      </c>
      <c r="O783" s="92"/>
      <c r="P783" s="237">
        <f>O783*H783</f>
        <v>0</v>
      </c>
      <c r="Q783" s="237">
        <v>0.015400000000000001</v>
      </c>
      <c r="R783" s="237">
        <f>Q783*H783</f>
        <v>2.1615440000000001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192</v>
      </c>
      <c r="AT783" s="239" t="s">
        <v>174</v>
      </c>
      <c r="AU783" s="239" t="s">
        <v>86</v>
      </c>
      <c r="AY783" s="18" t="s">
        <v>171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84</v>
      </c>
      <c r="BK783" s="240">
        <f>ROUND(I783*H783,2)</f>
        <v>0</v>
      </c>
      <c r="BL783" s="18" t="s">
        <v>192</v>
      </c>
      <c r="BM783" s="239" t="s">
        <v>1600</v>
      </c>
    </row>
    <row r="784" s="2" customFormat="1">
      <c r="A784" s="39"/>
      <c r="B784" s="40"/>
      <c r="C784" s="41"/>
      <c r="D784" s="241" t="s">
        <v>181</v>
      </c>
      <c r="E784" s="41"/>
      <c r="F784" s="242" t="s">
        <v>1601</v>
      </c>
      <c r="G784" s="41"/>
      <c r="H784" s="41"/>
      <c r="I784" s="243"/>
      <c r="J784" s="41"/>
      <c r="K784" s="41"/>
      <c r="L784" s="45"/>
      <c r="M784" s="244"/>
      <c r="N784" s="245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181</v>
      </c>
      <c r="AU784" s="18" t="s">
        <v>86</v>
      </c>
    </row>
    <row r="785" s="15" customFormat="1">
      <c r="A785" s="15"/>
      <c r="B785" s="274"/>
      <c r="C785" s="275"/>
      <c r="D785" s="241" t="s">
        <v>294</v>
      </c>
      <c r="E785" s="276" t="s">
        <v>1</v>
      </c>
      <c r="F785" s="277" t="s">
        <v>1182</v>
      </c>
      <c r="G785" s="275"/>
      <c r="H785" s="276" t="s">
        <v>1</v>
      </c>
      <c r="I785" s="278"/>
      <c r="J785" s="275"/>
      <c r="K785" s="275"/>
      <c r="L785" s="279"/>
      <c r="M785" s="280"/>
      <c r="N785" s="281"/>
      <c r="O785" s="281"/>
      <c r="P785" s="281"/>
      <c r="Q785" s="281"/>
      <c r="R785" s="281"/>
      <c r="S785" s="281"/>
      <c r="T785" s="28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3" t="s">
        <v>294</v>
      </c>
      <c r="AU785" s="283" t="s">
        <v>86</v>
      </c>
      <c r="AV785" s="15" t="s">
        <v>84</v>
      </c>
      <c r="AW785" s="15" t="s">
        <v>32</v>
      </c>
      <c r="AX785" s="15" t="s">
        <v>77</v>
      </c>
      <c r="AY785" s="283" t="s">
        <v>171</v>
      </c>
    </row>
    <row r="786" s="13" customFormat="1">
      <c r="A786" s="13"/>
      <c r="B786" s="252"/>
      <c r="C786" s="253"/>
      <c r="D786" s="241" t="s">
        <v>294</v>
      </c>
      <c r="E786" s="254" t="s">
        <v>1</v>
      </c>
      <c r="F786" s="255" t="s">
        <v>1602</v>
      </c>
      <c r="G786" s="253"/>
      <c r="H786" s="256">
        <v>140.36000000000001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2" t="s">
        <v>294</v>
      </c>
      <c r="AU786" s="262" t="s">
        <v>86</v>
      </c>
      <c r="AV786" s="13" t="s">
        <v>86</v>
      </c>
      <c r="AW786" s="13" t="s">
        <v>32</v>
      </c>
      <c r="AX786" s="13" t="s">
        <v>77</v>
      </c>
      <c r="AY786" s="262" t="s">
        <v>171</v>
      </c>
    </row>
    <row r="787" s="16" customFormat="1">
      <c r="A787" s="16"/>
      <c r="B787" s="287"/>
      <c r="C787" s="288"/>
      <c r="D787" s="241" t="s">
        <v>294</v>
      </c>
      <c r="E787" s="289" t="s">
        <v>926</v>
      </c>
      <c r="F787" s="290" t="s">
        <v>1112</v>
      </c>
      <c r="G787" s="288"/>
      <c r="H787" s="291">
        <v>140.36000000000001</v>
      </c>
      <c r="I787" s="292"/>
      <c r="J787" s="288"/>
      <c r="K787" s="288"/>
      <c r="L787" s="293"/>
      <c r="M787" s="294"/>
      <c r="N787" s="295"/>
      <c r="O787" s="295"/>
      <c r="P787" s="295"/>
      <c r="Q787" s="295"/>
      <c r="R787" s="295"/>
      <c r="S787" s="295"/>
      <c r="T787" s="29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97" t="s">
        <v>294</v>
      </c>
      <c r="AU787" s="297" t="s">
        <v>86</v>
      </c>
      <c r="AV787" s="16" t="s">
        <v>106</v>
      </c>
      <c r="AW787" s="16" t="s">
        <v>32</v>
      </c>
      <c r="AX787" s="16" t="s">
        <v>77</v>
      </c>
      <c r="AY787" s="297" t="s">
        <v>171</v>
      </c>
    </row>
    <row r="788" s="14" customFormat="1">
      <c r="A788" s="14"/>
      <c r="B788" s="263"/>
      <c r="C788" s="264"/>
      <c r="D788" s="241" t="s">
        <v>294</v>
      </c>
      <c r="E788" s="265" t="s">
        <v>1</v>
      </c>
      <c r="F788" s="266" t="s">
        <v>298</v>
      </c>
      <c r="G788" s="264"/>
      <c r="H788" s="267">
        <v>140.36000000000001</v>
      </c>
      <c r="I788" s="268"/>
      <c r="J788" s="264"/>
      <c r="K788" s="264"/>
      <c r="L788" s="269"/>
      <c r="M788" s="270"/>
      <c r="N788" s="271"/>
      <c r="O788" s="271"/>
      <c r="P788" s="271"/>
      <c r="Q788" s="271"/>
      <c r="R788" s="271"/>
      <c r="S788" s="271"/>
      <c r="T788" s="27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3" t="s">
        <v>294</v>
      </c>
      <c r="AU788" s="273" t="s">
        <v>86</v>
      </c>
      <c r="AV788" s="14" t="s">
        <v>192</v>
      </c>
      <c r="AW788" s="14" t="s">
        <v>32</v>
      </c>
      <c r="AX788" s="14" t="s">
        <v>84</v>
      </c>
      <c r="AY788" s="273" t="s">
        <v>171</v>
      </c>
    </row>
    <row r="789" s="2" customFormat="1" ht="24.15" customHeight="1">
      <c r="A789" s="39"/>
      <c r="B789" s="40"/>
      <c r="C789" s="228" t="s">
        <v>1603</v>
      </c>
      <c r="D789" s="228" t="s">
        <v>174</v>
      </c>
      <c r="E789" s="229" t="s">
        <v>1604</v>
      </c>
      <c r="F789" s="230" t="s">
        <v>1605</v>
      </c>
      <c r="G789" s="231" t="s">
        <v>206</v>
      </c>
      <c r="H789" s="232">
        <v>473.11000000000001</v>
      </c>
      <c r="I789" s="233"/>
      <c r="J789" s="234">
        <f>ROUND(I789*H789,2)</f>
        <v>0</v>
      </c>
      <c r="K789" s="230" t="s">
        <v>178</v>
      </c>
      <c r="L789" s="45"/>
      <c r="M789" s="235" t="s">
        <v>1</v>
      </c>
      <c r="N789" s="236" t="s">
        <v>42</v>
      </c>
      <c r="O789" s="92"/>
      <c r="P789" s="237">
        <f>O789*H789</f>
        <v>0</v>
      </c>
      <c r="Q789" s="237">
        <v>0.018380000000000001</v>
      </c>
      <c r="R789" s="237">
        <f>Q789*H789</f>
        <v>8.6957617999999997</v>
      </c>
      <c r="S789" s="237">
        <v>0</v>
      </c>
      <c r="T789" s="238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9" t="s">
        <v>192</v>
      </c>
      <c r="AT789" s="239" t="s">
        <v>174</v>
      </c>
      <c r="AU789" s="239" t="s">
        <v>86</v>
      </c>
      <c r="AY789" s="18" t="s">
        <v>171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84</v>
      </c>
      <c r="BK789" s="240">
        <f>ROUND(I789*H789,2)</f>
        <v>0</v>
      </c>
      <c r="BL789" s="18" t="s">
        <v>192</v>
      </c>
      <c r="BM789" s="239" t="s">
        <v>1606</v>
      </c>
    </row>
    <row r="790" s="2" customFormat="1">
      <c r="A790" s="39"/>
      <c r="B790" s="40"/>
      <c r="C790" s="41"/>
      <c r="D790" s="241" t="s">
        <v>181</v>
      </c>
      <c r="E790" s="41"/>
      <c r="F790" s="242" t="s">
        <v>1607</v>
      </c>
      <c r="G790" s="41"/>
      <c r="H790" s="41"/>
      <c r="I790" s="243"/>
      <c r="J790" s="41"/>
      <c r="K790" s="41"/>
      <c r="L790" s="45"/>
      <c r="M790" s="244"/>
      <c r="N790" s="245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181</v>
      </c>
      <c r="AU790" s="18" t="s">
        <v>86</v>
      </c>
    </row>
    <row r="791" s="15" customFormat="1">
      <c r="A791" s="15"/>
      <c r="B791" s="274"/>
      <c r="C791" s="275"/>
      <c r="D791" s="241" t="s">
        <v>294</v>
      </c>
      <c r="E791" s="276" t="s">
        <v>1</v>
      </c>
      <c r="F791" s="277" t="s">
        <v>1182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294</v>
      </c>
      <c r="AU791" s="283" t="s">
        <v>86</v>
      </c>
      <c r="AV791" s="15" t="s">
        <v>84</v>
      </c>
      <c r="AW791" s="15" t="s">
        <v>32</v>
      </c>
      <c r="AX791" s="15" t="s">
        <v>77</v>
      </c>
      <c r="AY791" s="283" t="s">
        <v>171</v>
      </c>
    </row>
    <row r="792" s="13" customFormat="1">
      <c r="A792" s="13"/>
      <c r="B792" s="252"/>
      <c r="C792" s="253"/>
      <c r="D792" s="241" t="s">
        <v>294</v>
      </c>
      <c r="E792" s="254" t="s">
        <v>1</v>
      </c>
      <c r="F792" s="255" t="s">
        <v>1608</v>
      </c>
      <c r="G792" s="253"/>
      <c r="H792" s="256">
        <v>473.11000000000001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2" t="s">
        <v>294</v>
      </c>
      <c r="AU792" s="262" t="s">
        <v>86</v>
      </c>
      <c r="AV792" s="13" t="s">
        <v>86</v>
      </c>
      <c r="AW792" s="13" t="s">
        <v>32</v>
      </c>
      <c r="AX792" s="13" t="s">
        <v>77</v>
      </c>
      <c r="AY792" s="262" t="s">
        <v>171</v>
      </c>
    </row>
    <row r="793" s="16" customFormat="1">
      <c r="A793" s="16"/>
      <c r="B793" s="287"/>
      <c r="C793" s="288"/>
      <c r="D793" s="241" t="s">
        <v>294</v>
      </c>
      <c r="E793" s="289" t="s">
        <v>924</v>
      </c>
      <c r="F793" s="290" t="s">
        <v>1112</v>
      </c>
      <c r="G793" s="288"/>
      <c r="H793" s="291">
        <v>473.11000000000001</v>
      </c>
      <c r="I793" s="292"/>
      <c r="J793" s="288"/>
      <c r="K793" s="288"/>
      <c r="L793" s="293"/>
      <c r="M793" s="294"/>
      <c r="N793" s="295"/>
      <c r="O793" s="295"/>
      <c r="P793" s="295"/>
      <c r="Q793" s="295"/>
      <c r="R793" s="295"/>
      <c r="S793" s="295"/>
      <c r="T793" s="29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97" t="s">
        <v>294</v>
      </c>
      <c r="AU793" s="297" t="s">
        <v>86</v>
      </c>
      <c r="AV793" s="16" t="s">
        <v>106</v>
      </c>
      <c r="AW793" s="16" t="s">
        <v>32</v>
      </c>
      <c r="AX793" s="16" t="s">
        <v>77</v>
      </c>
      <c r="AY793" s="297" t="s">
        <v>171</v>
      </c>
    </row>
    <row r="794" s="14" customFormat="1">
      <c r="A794" s="14"/>
      <c r="B794" s="263"/>
      <c r="C794" s="264"/>
      <c r="D794" s="241" t="s">
        <v>294</v>
      </c>
      <c r="E794" s="265" t="s">
        <v>1</v>
      </c>
      <c r="F794" s="266" t="s">
        <v>298</v>
      </c>
      <c r="G794" s="264"/>
      <c r="H794" s="267">
        <v>473.11000000000001</v>
      </c>
      <c r="I794" s="268"/>
      <c r="J794" s="264"/>
      <c r="K794" s="264"/>
      <c r="L794" s="269"/>
      <c r="M794" s="270"/>
      <c r="N794" s="271"/>
      <c r="O794" s="271"/>
      <c r="P794" s="271"/>
      <c r="Q794" s="271"/>
      <c r="R794" s="271"/>
      <c r="S794" s="271"/>
      <c r="T794" s="27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3" t="s">
        <v>294</v>
      </c>
      <c r="AU794" s="273" t="s">
        <v>86</v>
      </c>
      <c r="AV794" s="14" t="s">
        <v>192</v>
      </c>
      <c r="AW794" s="14" t="s">
        <v>32</v>
      </c>
      <c r="AX794" s="14" t="s">
        <v>84</v>
      </c>
      <c r="AY794" s="273" t="s">
        <v>171</v>
      </c>
    </row>
    <row r="795" s="2" customFormat="1" ht="24.15" customHeight="1">
      <c r="A795" s="39"/>
      <c r="B795" s="40"/>
      <c r="C795" s="228" t="s">
        <v>1609</v>
      </c>
      <c r="D795" s="228" t="s">
        <v>174</v>
      </c>
      <c r="E795" s="229" t="s">
        <v>1610</v>
      </c>
      <c r="F795" s="230" t="s">
        <v>1611</v>
      </c>
      <c r="G795" s="231" t="s">
        <v>206</v>
      </c>
      <c r="H795" s="232">
        <v>449.53500000000002</v>
      </c>
      <c r="I795" s="233"/>
      <c r="J795" s="234">
        <f>ROUND(I795*H795,2)</f>
        <v>0</v>
      </c>
      <c r="K795" s="230" t="s">
        <v>178</v>
      </c>
      <c r="L795" s="45"/>
      <c r="M795" s="235" t="s">
        <v>1</v>
      </c>
      <c r="N795" s="236" t="s">
        <v>42</v>
      </c>
      <c r="O795" s="92"/>
      <c r="P795" s="237">
        <f>O795*H795</f>
        <v>0</v>
      </c>
      <c r="Q795" s="237">
        <v>0.012</v>
      </c>
      <c r="R795" s="237">
        <f>Q795*H795</f>
        <v>5.3944200000000002</v>
      </c>
      <c r="S795" s="237">
        <v>0</v>
      </c>
      <c r="T795" s="238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9" t="s">
        <v>192</v>
      </c>
      <c r="AT795" s="239" t="s">
        <v>174</v>
      </c>
      <c r="AU795" s="239" t="s">
        <v>86</v>
      </c>
      <c r="AY795" s="18" t="s">
        <v>171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84</v>
      </c>
      <c r="BK795" s="240">
        <f>ROUND(I795*H795,2)</f>
        <v>0</v>
      </c>
      <c r="BL795" s="18" t="s">
        <v>192</v>
      </c>
      <c r="BM795" s="239" t="s">
        <v>1612</v>
      </c>
    </row>
    <row r="796" s="2" customFormat="1">
      <c r="A796" s="39"/>
      <c r="B796" s="40"/>
      <c r="C796" s="41"/>
      <c r="D796" s="241" t="s">
        <v>181</v>
      </c>
      <c r="E796" s="41"/>
      <c r="F796" s="242" t="s">
        <v>1613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181</v>
      </c>
      <c r="AU796" s="18" t="s">
        <v>86</v>
      </c>
    </row>
    <row r="797" s="13" customFormat="1">
      <c r="A797" s="13"/>
      <c r="B797" s="252"/>
      <c r="C797" s="253"/>
      <c r="D797" s="241" t="s">
        <v>294</v>
      </c>
      <c r="E797" s="254" t="s">
        <v>1</v>
      </c>
      <c r="F797" s="255" t="s">
        <v>1596</v>
      </c>
      <c r="G797" s="253"/>
      <c r="H797" s="256">
        <v>449.53500000000002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2" t="s">
        <v>294</v>
      </c>
      <c r="AU797" s="262" t="s">
        <v>86</v>
      </c>
      <c r="AV797" s="13" t="s">
        <v>86</v>
      </c>
      <c r="AW797" s="13" t="s">
        <v>32</v>
      </c>
      <c r="AX797" s="13" t="s">
        <v>84</v>
      </c>
      <c r="AY797" s="262" t="s">
        <v>171</v>
      </c>
    </row>
    <row r="798" s="2" customFormat="1" ht="21.75" customHeight="1">
      <c r="A798" s="39"/>
      <c r="B798" s="40"/>
      <c r="C798" s="228" t="s">
        <v>1614</v>
      </c>
      <c r="D798" s="228" t="s">
        <v>174</v>
      </c>
      <c r="E798" s="229" t="s">
        <v>1615</v>
      </c>
      <c r="F798" s="230" t="s">
        <v>1616</v>
      </c>
      <c r="G798" s="231" t="s">
        <v>206</v>
      </c>
      <c r="H798" s="232">
        <v>449.53500000000002</v>
      </c>
      <c r="I798" s="233"/>
      <c r="J798" s="234">
        <f>ROUND(I798*H798,2)</f>
        <v>0</v>
      </c>
      <c r="K798" s="230" t="s">
        <v>178</v>
      </c>
      <c r="L798" s="45"/>
      <c r="M798" s="235" t="s">
        <v>1</v>
      </c>
      <c r="N798" s="236" t="s">
        <v>42</v>
      </c>
      <c r="O798" s="92"/>
      <c r="P798" s="237">
        <f>O798*H798</f>
        <v>0</v>
      </c>
      <c r="Q798" s="237">
        <v>0.016199999999999999</v>
      </c>
      <c r="R798" s="237">
        <f>Q798*H798</f>
        <v>7.2824669999999996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192</v>
      </c>
      <c r="AT798" s="239" t="s">
        <v>174</v>
      </c>
      <c r="AU798" s="239" t="s">
        <v>86</v>
      </c>
      <c r="AY798" s="18" t="s">
        <v>171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84</v>
      </c>
      <c r="BK798" s="240">
        <f>ROUND(I798*H798,2)</f>
        <v>0</v>
      </c>
      <c r="BL798" s="18" t="s">
        <v>192</v>
      </c>
      <c r="BM798" s="239" t="s">
        <v>1617</v>
      </c>
    </row>
    <row r="799" s="2" customFormat="1">
      <c r="A799" s="39"/>
      <c r="B799" s="40"/>
      <c r="C799" s="41"/>
      <c r="D799" s="241" t="s">
        <v>181</v>
      </c>
      <c r="E799" s="41"/>
      <c r="F799" s="242" t="s">
        <v>1618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181</v>
      </c>
      <c r="AU799" s="18" t="s">
        <v>86</v>
      </c>
    </row>
    <row r="800" s="13" customFormat="1">
      <c r="A800" s="13"/>
      <c r="B800" s="252"/>
      <c r="C800" s="253"/>
      <c r="D800" s="241" t="s">
        <v>294</v>
      </c>
      <c r="E800" s="254" t="s">
        <v>1</v>
      </c>
      <c r="F800" s="255" t="s">
        <v>1596</v>
      </c>
      <c r="G800" s="253"/>
      <c r="H800" s="256">
        <v>449.53500000000002</v>
      </c>
      <c r="I800" s="257"/>
      <c r="J800" s="253"/>
      <c r="K800" s="253"/>
      <c r="L800" s="258"/>
      <c r="M800" s="259"/>
      <c r="N800" s="260"/>
      <c r="O800" s="260"/>
      <c r="P800" s="260"/>
      <c r="Q800" s="260"/>
      <c r="R800" s="260"/>
      <c r="S800" s="260"/>
      <c r="T800" s="26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2" t="s">
        <v>294</v>
      </c>
      <c r="AU800" s="262" t="s">
        <v>86</v>
      </c>
      <c r="AV800" s="13" t="s">
        <v>86</v>
      </c>
      <c r="AW800" s="13" t="s">
        <v>32</v>
      </c>
      <c r="AX800" s="13" t="s">
        <v>84</v>
      </c>
      <c r="AY800" s="262" t="s">
        <v>171</v>
      </c>
    </row>
    <row r="801" s="2" customFormat="1" ht="33" customHeight="1">
      <c r="A801" s="39"/>
      <c r="B801" s="40"/>
      <c r="C801" s="228" t="s">
        <v>1619</v>
      </c>
      <c r="D801" s="228" t="s">
        <v>174</v>
      </c>
      <c r="E801" s="229" t="s">
        <v>1620</v>
      </c>
      <c r="F801" s="230" t="s">
        <v>1621</v>
      </c>
      <c r="G801" s="231" t="s">
        <v>206</v>
      </c>
      <c r="H801" s="232">
        <v>322.67200000000003</v>
      </c>
      <c r="I801" s="233"/>
      <c r="J801" s="234">
        <f>ROUND(I801*H801,2)</f>
        <v>0</v>
      </c>
      <c r="K801" s="230" t="s">
        <v>178</v>
      </c>
      <c r="L801" s="45"/>
      <c r="M801" s="235" t="s">
        <v>1</v>
      </c>
      <c r="N801" s="236" t="s">
        <v>42</v>
      </c>
      <c r="O801" s="92"/>
      <c r="P801" s="237">
        <f>O801*H801</f>
        <v>0</v>
      </c>
      <c r="Q801" s="237">
        <v>0.0054000000000000003</v>
      </c>
      <c r="R801" s="237">
        <f>Q801*H801</f>
        <v>1.7424288000000003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192</v>
      </c>
      <c r="AT801" s="239" t="s">
        <v>174</v>
      </c>
      <c r="AU801" s="239" t="s">
        <v>86</v>
      </c>
      <c r="AY801" s="18" t="s">
        <v>171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84</v>
      </c>
      <c r="BK801" s="240">
        <f>ROUND(I801*H801,2)</f>
        <v>0</v>
      </c>
      <c r="BL801" s="18" t="s">
        <v>192</v>
      </c>
      <c r="BM801" s="239" t="s">
        <v>1622</v>
      </c>
    </row>
    <row r="802" s="13" customFormat="1">
      <c r="A802" s="13"/>
      <c r="B802" s="252"/>
      <c r="C802" s="253"/>
      <c r="D802" s="241" t="s">
        <v>294</v>
      </c>
      <c r="E802" s="254" t="s">
        <v>1</v>
      </c>
      <c r="F802" s="255" t="s">
        <v>841</v>
      </c>
      <c r="G802" s="253"/>
      <c r="H802" s="256">
        <v>322.67200000000003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2" t="s">
        <v>294</v>
      </c>
      <c r="AU802" s="262" t="s">
        <v>86</v>
      </c>
      <c r="AV802" s="13" t="s">
        <v>86</v>
      </c>
      <c r="AW802" s="13" t="s">
        <v>32</v>
      </c>
      <c r="AX802" s="13" t="s">
        <v>84</v>
      </c>
      <c r="AY802" s="262" t="s">
        <v>171</v>
      </c>
    </row>
    <row r="803" s="2" customFormat="1" ht="24.15" customHeight="1">
      <c r="A803" s="39"/>
      <c r="B803" s="40"/>
      <c r="C803" s="228" t="s">
        <v>1623</v>
      </c>
      <c r="D803" s="228" t="s">
        <v>174</v>
      </c>
      <c r="E803" s="229" t="s">
        <v>1624</v>
      </c>
      <c r="F803" s="230" t="s">
        <v>1625</v>
      </c>
      <c r="G803" s="231" t="s">
        <v>206</v>
      </c>
      <c r="H803" s="232">
        <v>823.35000000000002</v>
      </c>
      <c r="I803" s="233"/>
      <c r="J803" s="234">
        <f>ROUND(I803*H803,2)</f>
        <v>0</v>
      </c>
      <c r="K803" s="230" t="s">
        <v>178</v>
      </c>
      <c r="L803" s="45"/>
      <c r="M803" s="235" t="s">
        <v>1</v>
      </c>
      <c r="N803" s="236" t="s">
        <v>42</v>
      </c>
      <c r="O803" s="92"/>
      <c r="P803" s="237">
        <f>O803*H803</f>
        <v>0</v>
      </c>
      <c r="Q803" s="237">
        <v>0.017000000000000001</v>
      </c>
      <c r="R803" s="237">
        <f>Q803*H803</f>
        <v>13.996950000000002</v>
      </c>
      <c r="S803" s="237">
        <v>0</v>
      </c>
      <c r="T803" s="238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192</v>
      </c>
      <c r="AT803" s="239" t="s">
        <v>174</v>
      </c>
      <c r="AU803" s="239" t="s">
        <v>86</v>
      </c>
      <c r="AY803" s="18" t="s">
        <v>171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84</v>
      </c>
      <c r="BK803" s="240">
        <f>ROUND(I803*H803,2)</f>
        <v>0</v>
      </c>
      <c r="BL803" s="18" t="s">
        <v>192</v>
      </c>
      <c r="BM803" s="239" t="s">
        <v>1626</v>
      </c>
    </row>
    <row r="804" s="15" customFormat="1">
      <c r="A804" s="15"/>
      <c r="B804" s="274"/>
      <c r="C804" s="275"/>
      <c r="D804" s="241" t="s">
        <v>294</v>
      </c>
      <c r="E804" s="276" t="s">
        <v>1</v>
      </c>
      <c r="F804" s="277" t="s">
        <v>1182</v>
      </c>
      <c r="G804" s="275"/>
      <c r="H804" s="276" t="s">
        <v>1</v>
      </c>
      <c r="I804" s="278"/>
      <c r="J804" s="275"/>
      <c r="K804" s="275"/>
      <c r="L804" s="279"/>
      <c r="M804" s="280"/>
      <c r="N804" s="281"/>
      <c r="O804" s="281"/>
      <c r="P804" s="281"/>
      <c r="Q804" s="281"/>
      <c r="R804" s="281"/>
      <c r="S804" s="281"/>
      <c r="T804" s="282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3" t="s">
        <v>294</v>
      </c>
      <c r="AU804" s="283" t="s">
        <v>86</v>
      </c>
      <c r="AV804" s="15" t="s">
        <v>84</v>
      </c>
      <c r="AW804" s="15" t="s">
        <v>32</v>
      </c>
      <c r="AX804" s="15" t="s">
        <v>77</v>
      </c>
      <c r="AY804" s="283" t="s">
        <v>171</v>
      </c>
    </row>
    <row r="805" s="13" customFormat="1">
      <c r="A805" s="13"/>
      <c r="B805" s="252"/>
      <c r="C805" s="253"/>
      <c r="D805" s="241" t="s">
        <v>294</v>
      </c>
      <c r="E805" s="254" t="s">
        <v>1</v>
      </c>
      <c r="F805" s="255" t="s">
        <v>1627</v>
      </c>
      <c r="G805" s="253"/>
      <c r="H805" s="256">
        <v>823.35000000000002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2" t="s">
        <v>294</v>
      </c>
      <c r="AU805" s="262" t="s">
        <v>86</v>
      </c>
      <c r="AV805" s="13" t="s">
        <v>86</v>
      </c>
      <c r="AW805" s="13" t="s">
        <v>32</v>
      </c>
      <c r="AX805" s="13" t="s">
        <v>84</v>
      </c>
      <c r="AY805" s="262" t="s">
        <v>171</v>
      </c>
    </row>
    <row r="806" s="2" customFormat="1" ht="24.15" customHeight="1">
      <c r="A806" s="39"/>
      <c r="B806" s="40"/>
      <c r="C806" s="228" t="s">
        <v>1628</v>
      </c>
      <c r="D806" s="228" t="s">
        <v>174</v>
      </c>
      <c r="E806" s="229" t="s">
        <v>1629</v>
      </c>
      <c r="F806" s="230" t="s">
        <v>1630</v>
      </c>
      <c r="G806" s="231" t="s">
        <v>206</v>
      </c>
      <c r="H806" s="232">
        <v>449.53500000000002</v>
      </c>
      <c r="I806" s="233"/>
      <c r="J806" s="234">
        <f>ROUND(I806*H806,2)</f>
        <v>0</v>
      </c>
      <c r="K806" s="230" t="s">
        <v>178</v>
      </c>
      <c r="L806" s="45"/>
      <c r="M806" s="235" t="s">
        <v>1</v>
      </c>
      <c r="N806" s="236" t="s">
        <v>42</v>
      </c>
      <c r="O806" s="92"/>
      <c r="P806" s="237">
        <f>O806*H806</f>
        <v>0</v>
      </c>
      <c r="Q806" s="237">
        <v>0.0040000000000000001</v>
      </c>
      <c r="R806" s="237">
        <f>Q806*H806</f>
        <v>1.7981400000000001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192</v>
      </c>
      <c r="AT806" s="239" t="s">
        <v>174</v>
      </c>
      <c r="AU806" s="239" t="s">
        <v>86</v>
      </c>
      <c r="AY806" s="18" t="s">
        <v>171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84</v>
      </c>
      <c r="BK806" s="240">
        <f>ROUND(I806*H806,2)</f>
        <v>0</v>
      </c>
      <c r="BL806" s="18" t="s">
        <v>192</v>
      </c>
      <c r="BM806" s="239" t="s">
        <v>1631</v>
      </c>
    </row>
    <row r="807" s="2" customFormat="1">
      <c r="A807" s="39"/>
      <c r="B807" s="40"/>
      <c r="C807" s="41"/>
      <c r="D807" s="241" t="s">
        <v>181</v>
      </c>
      <c r="E807" s="41"/>
      <c r="F807" s="242" t="s">
        <v>1632</v>
      </c>
      <c r="G807" s="41"/>
      <c r="H807" s="41"/>
      <c r="I807" s="243"/>
      <c r="J807" s="41"/>
      <c r="K807" s="41"/>
      <c r="L807" s="45"/>
      <c r="M807" s="244"/>
      <c r="N807" s="245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181</v>
      </c>
      <c r="AU807" s="18" t="s">
        <v>86</v>
      </c>
    </row>
    <row r="808" s="13" customFormat="1">
      <c r="A808" s="13"/>
      <c r="B808" s="252"/>
      <c r="C808" s="253"/>
      <c r="D808" s="241" t="s">
        <v>294</v>
      </c>
      <c r="E808" s="254" t="s">
        <v>1</v>
      </c>
      <c r="F808" s="255" t="s">
        <v>1596</v>
      </c>
      <c r="G808" s="253"/>
      <c r="H808" s="256">
        <v>449.53500000000002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2" t="s">
        <v>294</v>
      </c>
      <c r="AU808" s="262" t="s">
        <v>86</v>
      </c>
      <c r="AV808" s="13" t="s">
        <v>86</v>
      </c>
      <c r="AW808" s="13" t="s">
        <v>32</v>
      </c>
      <c r="AX808" s="13" t="s">
        <v>84</v>
      </c>
      <c r="AY808" s="262" t="s">
        <v>171</v>
      </c>
    </row>
    <row r="809" s="2" customFormat="1" ht="24.15" customHeight="1">
      <c r="A809" s="39"/>
      <c r="B809" s="40"/>
      <c r="C809" s="228" t="s">
        <v>1633</v>
      </c>
      <c r="D809" s="228" t="s">
        <v>174</v>
      </c>
      <c r="E809" s="229" t="s">
        <v>1634</v>
      </c>
      <c r="F809" s="230" t="s">
        <v>1635</v>
      </c>
      <c r="G809" s="231" t="s">
        <v>206</v>
      </c>
      <c r="H809" s="232">
        <v>1872.53</v>
      </c>
      <c r="I809" s="233"/>
      <c r="J809" s="234">
        <f>ROUND(I809*H809,2)</f>
        <v>0</v>
      </c>
      <c r="K809" s="230" t="s">
        <v>178</v>
      </c>
      <c r="L809" s="45"/>
      <c r="M809" s="235" t="s">
        <v>1</v>
      </c>
      <c r="N809" s="236" t="s">
        <v>42</v>
      </c>
      <c r="O809" s="92"/>
      <c r="P809" s="237">
        <f>O809*H809</f>
        <v>0</v>
      </c>
      <c r="Q809" s="237">
        <v>0.01103</v>
      </c>
      <c r="R809" s="237">
        <f>Q809*H809</f>
        <v>20.654005899999998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192</v>
      </c>
      <c r="AT809" s="239" t="s">
        <v>174</v>
      </c>
      <c r="AU809" s="239" t="s">
        <v>86</v>
      </c>
      <c r="AY809" s="18" t="s">
        <v>171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84</v>
      </c>
      <c r="BK809" s="240">
        <f>ROUND(I809*H809,2)</f>
        <v>0</v>
      </c>
      <c r="BL809" s="18" t="s">
        <v>192</v>
      </c>
      <c r="BM809" s="239" t="s">
        <v>1636</v>
      </c>
    </row>
    <row r="810" s="15" customFormat="1">
      <c r="A810" s="15"/>
      <c r="B810" s="274"/>
      <c r="C810" s="275"/>
      <c r="D810" s="241" t="s">
        <v>294</v>
      </c>
      <c r="E810" s="276" t="s">
        <v>1</v>
      </c>
      <c r="F810" s="277" t="s">
        <v>1182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294</v>
      </c>
      <c r="AU810" s="283" t="s">
        <v>86</v>
      </c>
      <c r="AV810" s="15" t="s">
        <v>84</v>
      </c>
      <c r="AW810" s="15" t="s">
        <v>32</v>
      </c>
      <c r="AX810" s="15" t="s">
        <v>77</v>
      </c>
      <c r="AY810" s="283" t="s">
        <v>171</v>
      </c>
    </row>
    <row r="811" s="13" customFormat="1">
      <c r="A811" s="13"/>
      <c r="B811" s="252"/>
      <c r="C811" s="253"/>
      <c r="D811" s="241" t="s">
        <v>294</v>
      </c>
      <c r="E811" s="254" t="s">
        <v>1</v>
      </c>
      <c r="F811" s="255" t="s">
        <v>1637</v>
      </c>
      <c r="G811" s="253"/>
      <c r="H811" s="256">
        <v>1872.53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2" t="s">
        <v>294</v>
      </c>
      <c r="AU811" s="262" t="s">
        <v>86</v>
      </c>
      <c r="AV811" s="13" t="s">
        <v>86</v>
      </c>
      <c r="AW811" s="13" t="s">
        <v>32</v>
      </c>
      <c r="AX811" s="13" t="s">
        <v>77</v>
      </c>
      <c r="AY811" s="262" t="s">
        <v>171</v>
      </c>
    </row>
    <row r="812" s="16" customFormat="1">
      <c r="A812" s="16"/>
      <c r="B812" s="287"/>
      <c r="C812" s="288"/>
      <c r="D812" s="241" t="s">
        <v>294</v>
      </c>
      <c r="E812" s="289" t="s">
        <v>928</v>
      </c>
      <c r="F812" s="290" t="s">
        <v>1112</v>
      </c>
      <c r="G812" s="288"/>
      <c r="H812" s="291">
        <v>1872.53</v>
      </c>
      <c r="I812" s="292"/>
      <c r="J812" s="288"/>
      <c r="K812" s="288"/>
      <c r="L812" s="293"/>
      <c r="M812" s="294"/>
      <c r="N812" s="295"/>
      <c r="O812" s="295"/>
      <c r="P812" s="295"/>
      <c r="Q812" s="295"/>
      <c r="R812" s="295"/>
      <c r="S812" s="295"/>
      <c r="T812" s="29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97" t="s">
        <v>294</v>
      </c>
      <c r="AU812" s="297" t="s">
        <v>86</v>
      </c>
      <c r="AV812" s="16" t="s">
        <v>106</v>
      </c>
      <c r="AW812" s="16" t="s">
        <v>32</v>
      </c>
      <c r="AX812" s="16" t="s">
        <v>77</v>
      </c>
      <c r="AY812" s="297" t="s">
        <v>171</v>
      </c>
    </row>
    <row r="813" s="14" customFormat="1">
      <c r="A813" s="14"/>
      <c r="B813" s="263"/>
      <c r="C813" s="264"/>
      <c r="D813" s="241" t="s">
        <v>294</v>
      </c>
      <c r="E813" s="265" t="s">
        <v>1</v>
      </c>
      <c r="F813" s="266" t="s">
        <v>298</v>
      </c>
      <c r="G813" s="264"/>
      <c r="H813" s="267">
        <v>1872.53</v>
      </c>
      <c r="I813" s="268"/>
      <c r="J813" s="264"/>
      <c r="K813" s="264"/>
      <c r="L813" s="269"/>
      <c r="M813" s="270"/>
      <c r="N813" s="271"/>
      <c r="O813" s="271"/>
      <c r="P813" s="271"/>
      <c r="Q813" s="271"/>
      <c r="R813" s="271"/>
      <c r="S813" s="271"/>
      <c r="T813" s="27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3" t="s">
        <v>294</v>
      </c>
      <c r="AU813" s="273" t="s">
        <v>86</v>
      </c>
      <c r="AV813" s="14" t="s">
        <v>192</v>
      </c>
      <c r="AW813" s="14" t="s">
        <v>32</v>
      </c>
      <c r="AX813" s="14" t="s">
        <v>84</v>
      </c>
      <c r="AY813" s="273" t="s">
        <v>171</v>
      </c>
    </row>
    <row r="814" s="2" customFormat="1" ht="24.15" customHeight="1">
      <c r="A814" s="39"/>
      <c r="B814" s="40"/>
      <c r="C814" s="228" t="s">
        <v>1638</v>
      </c>
      <c r="D814" s="228" t="s">
        <v>174</v>
      </c>
      <c r="E814" s="229" t="s">
        <v>1639</v>
      </c>
      <c r="F814" s="230" t="s">
        <v>1640</v>
      </c>
      <c r="G814" s="231" t="s">
        <v>206</v>
      </c>
      <c r="H814" s="232">
        <v>7490.1199999999999</v>
      </c>
      <c r="I814" s="233"/>
      <c r="J814" s="234">
        <f>ROUND(I814*H814,2)</f>
        <v>0</v>
      </c>
      <c r="K814" s="230" t="s">
        <v>178</v>
      </c>
      <c r="L814" s="45"/>
      <c r="M814" s="235" t="s">
        <v>1</v>
      </c>
      <c r="N814" s="236" t="s">
        <v>42</v>
      </c>
      <c r="O814" s="92"/>
      <c r="P814" s="237">
        <f>O814*H814</f>
        <v>0</v>
      </c>
      <c r="Q814" s="237">
        <v>0.0055199999999999997</v>
      </c>
      <c r="R814" s="237">
        <f>Q814*H814</f>
        <v>41.345462399999995</v>
      </c>
      <c r="S814" s="237">
        <v>0</v>
      </c>
      <c r="T814" s="238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9" t="s">
        <v>192</v>
      </c>
      <c r="AT814" s="239" t="s">
        <v>174</v>
      </c>
      <c r="AU814" s="239" t="s">
        <v>86</v>
      </c>
      <c r="AY814" s="18" t="s">
        <v>171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8" t="s">
        <v>84</v>
      </c>
      <c r="BK814" s="240">
        <f>ROUND(I814*H814,2)</f>
        <v>0</v>
      </c>
      <c r="BL814" s="18" t="s">
        <v>192</v>
      </c>
      <c r="BM814" s="239" t="s">
        <v>1641</v>
      </c>
    </row>
    <row r="815" s="15" customFormat="1">
      <c r="A815" s="15"/>
      <c r="B815" s="274"/>
      <c r="C815" s="275"/>
      <c r="D815" s="241" t="s">
        <v>294</v>
      </c>
      <c r="E815" s="276" t="s">
        <v>1</v>
      </c>
      <c r="F815" s="277" t="s">
        <v>1642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294</v>
      </c>
      <c r="AU815" s="283" t="s">
        <v>86</v>
      </c>
      <c r="AV815" s="15" t="s">
        <v>84</v>
      </c>
      <c r="AW815" s="15" t="s">
        <v>32</v>
      </c>
      <c r="AX815" s="15" t="s">
        <v>77</v>
      </c>
      <c r="AY815" s="283" t="s">
        <v>171</v>
      </c>
    </row>
    <row r="816" s="13" customFormat="1">
      <c r="A816" s="13"/>
      <c r="B816" s="252"/>
      <c r="C816" s="253"/>
      <c r="D816" s="241" t="s">
        <v>294</v>
      </c>
      <c r="E816" s="254" t="s">
        <v>1</v>
      </c>
      <c r="F816" s="255" t="s">
        <v>1643</v>
      </c>
      <c r="G816" s="253"/>
      <c r="H816" s="256">
        <v>7490.1199999999999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2" t="s">
        <v>294</v>
      </c>
      <c r="AU816" s="262" t="s">
        <v>86</v>
      </c>
      <c r="AV816" s="13" t="s">
        <v>86</v>
      </c>
      <c r="AW816" s="13" t="s">
        <v>32</v>
      </c>
      <c r="AX816" s="13" t="s">
        <v>84</v>
      </c>
      <c r="AY816" s="262" t="s">
        <v>171</v>
      </c>
    </row>
    <row r="817" s="2" customFormat="1" ht="24.15" customHeight="1">
      <c r="A817" s="39"/>
      <c r="B817" s="40"/>
      <c r="C817" s="228" t="s">
        <v>1644</v>
      </c>
      <c r="D817" s="228" t="s">
        <v>174</v>
      </c>
      <c r="E817" s="229" t="s">
        <v>1645</v>
      </c>
      <c r="F817" s="230" t="s">
        <v>1646</v>
      </c>
      <c r="G817" s="231" t="s">
        <v>206</v>
      </c>
      <c r="H817" s="232">
        <v>52.140000000000001</v>
      </c>
      <c r="I817" s="233"/>
      <c r="J817" s="234">
        <f>ROUND(I817*H817,2)</f>
        <v>0</v>
      </c>
      <c r="K817" s="230" t="s">
        <v>178</v>
      </c>
      <c r="L817" s="45"/>
      <c r="M817" s="235" t="s">
        <v>1</v>
      </c>
      <c r="N817" s="236" t="s">
        <v>42</v>
      </c>
      <c r="O817" s="92"/>
      <c r="P817" s="237">
        <f>O817*H817</f>
        <v>0</v>
      </c>
      <c r="Q817" s="237">
        <v>0.0043800000000000002</v>
      </c>
      <c r="R817" s="237">
        <f>Q817*H817</f>
        <v>0.22837320000000003</v>
      </c>
      <c r="S817" s="237">
        <v>0</v>
      </c>
      <c r="T817" s="238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192</v>
      </c>
      <c r="AT817" s="239" t="s">
        <v>174</v>
      </c>
      <c r="AU817" s="239" t="s">
        <v>86</v>
      </c>
      <c r="AY817" s="18" t="s">
        <v>171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84</v>
      </c>
      <c r="BK817" s="240">
        <f>ROUND(I817*H817,2)</f>
        <v>0</v>
      </c>
      <c r="BL817" s="18" t="s">
        <v>192</v>
      </c>
      <c r="BM817" s="239" t="s">
        <v>1647</v>
      </c>
    </row>
    <row r="818" s="13" customFormat="1">
      <c r="A818" s="13"/>
      <c r="B818" s="252"/>
      <c r="C818" s="253"/>
      <c r="D818" s="241" t="s">
        <v>294</v>
      </c>
      <c r="E818" s="254" t="s">
        <v>1</v>
      </c>
      <c r="F818" s="255" t="s">
        <v>1648</v>
      </c>
      <c r="G818" s="253"/>
      <c r="H818" s="256">
        <v>52.140000000000001</v>
      </c>
      <c r="I818" s="257"/>
      <c r="J818" s="253"/>
      <c r="K818" s="253"/>
      <c r="L818" s="258"/>
      <c r="M818" s="259"/>
      <c r="N818" s="260"/>
      <c r="O818" s="260"/>
      <c r="P818" s="260"/>
      <c r="Q818" s="260"/>
      <c r="R818" s="260"/>
      <c r="S818" s="260"/>
      <c r="T818" s="26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2" t="s">
        <v>294</v>
      </c>
      <c r="AU818" s="262" t="s">
        <v>86</v>
      </c>
      <c r="AV818" s="13" t="s">
        <v>86</v>
      </c>
      <c r="AW818" s="13" t="s">
        <v>32</v>
      </c>
      <c r="AX818" s="13" t="s">
        <v>84</v>
      </c>
      <c r="AY818" s="262" t="s">
        <v>171</v>
      </c>
    </row>
    <row r="819" s="2" customFormat="1" ht="24.15" customHeight="1">
      <c r="A819" s="39"/>
      <c r="B819" s="40"/>
      <c r="C819" s="228" t="s">
        <v>1649</v>
      </c>
      <c r="D819" s="228" t="s">
        <v>174</v>
      </c>
      <c r="E819" s="229" t="s">
        <v>1650</v>
      </c>
      <c r="F819" s="230" t="s">
        <v>1651</v>
      </c>
      <c r="G819" s="231" t="s">
        <v>206</v>
      </c>
      <c r="H819" s="232">
        <v>104.44799999999999</v>
      </c>
      <c r="I819" s="233"/>
      <c r="J819" s="234">
        <f>ROUND(I819*H819,2)</f>
        <v>0</v>
      </c>
      <c r="K819" s="230" t="s">
        <v>178</v>
      </c>
      <c r="L819" s="45"/>
      <c r="M819" s="235" t="s">
        <v>1</v>
      </c>
      <c r="N819" s="236" t="s">
        <v>42</v>
      </c>
      <c r="O819" s="92"/>
      <c r="P819" s="237">
        <f>O819*H819</f>
        <v>0</v>
      </c>
      <c r="Q819" s="237">
        <v>0.00029999999999999997</v>
      </c>
      <c r="R819" s="237">
        <f>Q819*H819</f>
        <v>0.031334399999999998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192</v>
      </c>
      <c r="AT819" s="239" t="s">
        <v>174</v>
      </c>
      <c r="AU819" s="239" t="s">
        <v>86</v>
      </c>
      <c r="AY819" s="18" t="s">
        <v>171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84</v>
      </c>
      <c r="BK819" s="240">
        <f>ROUND(I819*H819,2)</f>
        <v>0</v>
      </c>
      <c r="BL819" s="18" t="s">
        <v>192</v>
      </c>
      <c r="BM819" s="239" t="s">
        <v>1652</v>
      </c>
    </row>
    <row r="820" s="13" customFormat="1">
      <c r="A820" s="13"/>
      <c r="B820" s="252"/>
      <c r="C820" s="253"/>
      <c r="D820" s="241" t="s">
        <v>294</v>
      </c>
      <c r="E820" s="254" t="s">
        <v>1</v>
      </c>
      <c r="F820" s="255" t="s">
        <v>1653</v>
      </c>
      <c r="G820" s="253"/>
      <c r="H820" s="256">
        <v>101.26000000000001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2" t="s">
        <v>294</v>
      </c>
      <c r="AU820" s="262" t="s">
        <v>86</v>
      </c>
      <c r="AV820" s="13" t="s">
        <v>86</v>
      </c>
      <c r="AW820" s="13" t="s">
        <v>32</v>
      </c>
      <c r="AX820" s="13" t="s">
        <v>77</v>
      </c>
      <c r="AY820" s="262" t="s">
        <v>171</v>
      </c>
    </row>
    <row r="821" s="13" customFormat="1">
      <c r="A821" s="13"/>
      <c r="B821" s="252"/>
      <c r="C821" s="253"/>
      <c r="D821" s="241" t="s">
        <v>294</v>
      </c>
      <c r="E821" s="254" t="s">
        <v>1</v>
      </c>
      <c r="F821" s="255" t="s">
        <v>1654</v>
      </c>
      <c r="G821" s="253"/>
      <c r="H821" s="256">
        <v>3.1880000000000002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2" t="s">
        <v>294</v>
      </c>
      <c r="AU821" s="262" t="s">
        <v>86</v>
      </c>
      <c r="AV821" s="13" t="s">
        <v>86</v>
      </c>
      <c r="AW821" s="13" t="s">
        <v>32</v>
      </c>
      <c r="AX821" s="13" t="s">
        <v>77</v>
      </c>
      <c r="AY821" s="262" t="s">
        <v>171</v>
      </c>
    </row>
    <row r="822" s="14" customFormat="1">
      <c r="A822" s="14"/>
      <c r="B822" s="263"/>
      <c r="C822" s="264"/>
      <c r="D822" s="241" t="s">
        <v>294</v>
      </c>
      <c r="E822" s="265" t="s">
        <v>1</v>
      </c>
      <c r="F822" s="266" t="s">
        <v>298</v>
      </c>
      <c r="G822" s="264"/>
      <c r="H822" s="267">
        <v>104.44799999999999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3" t="s">
        <v>294</v>
      </c>
      <c r="AU822" s="273" t="s">
        <v>86</v>
      </c>
      <c r="AV822" s="14" t="s">
        <v>192</v>
      </c>
      <c r="AW822" s="14" t="s">
        <v>32</v>
      </c>
      <c r="AX822" s="14" t="s">
        <v>84</v>
      </c>
      <c r="AY822" s="273" t="s">
        <v>171</v>
      </c>
    </row>
    <row r="823" s="2" customFormat="1" ht="24.15" customHeight="1">
      <c r="A823" s="39"/>
      <c r="B823" s="40"/>
      <c r="C823" s="228" t="s">
        <v>1655</v>
      </c>
      <c r="D823" s="228" t="s">
        <v>174</v>
      </c>
      <c r="E823" s="229" t="s">
        <v>1656</v>
      </c>
      <c r="F823" s="230" t="s">
        <v>1657</v>
      </c>
      <c r="G823" s="231" t="s">
        <v>206</v>
      </c>
      <c r="H823" s="232">
        <v>104.28</v>
      </c>
      <c r="I823" s="233"/>
      <c r="J823" s="234">
        <f>ROUND(I823*H823,2)</f>
        <v>0</v>
      </c>
      <c r="K823" s="230" t="s">
        <v>178</v>
      </c>
      <c r="L823" s="45"/>
      <c r="M823" s="235" t="s">
        <v>1</v>
      </c>
      <c r="N823" s="236" t="s">
        <v>42</v>
      </c>
      <c r="O823" s="92"/>
      <c r="P823" s="237">
        <f>O823*H823</f>
        <v>0</v>
      </c>
      <c r="Q823" s="237">
        <v>0.00020000000000000001</v>
      </c>
      <c r="R823" s="237">
        <f>Q823*H823</f>
        <v>0.020856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192</v>
      </c>
      <c r="AT823" s="239" t="s">
        <v>174</v>
      </c>
      <c r="AU823" s="239" t="s">
        <v>86</v>
      </c>
      <c r="AY823" s="18" t="s">
        <v>171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84</v>
      </c>
      <c r="BK823" s="240">
        <f>ROUND(I823*H823,2)</f>
        <v>0</v>
      </c>
      <c r="BL823" s="18" t="s">
        <v>192</v>
      </c>
      <c r="BM823" s="239" t="s">
        <v>1658</v>
      </c>
    </row>
    <row r="824" s="13" customFormat="1">
      <c r="A824" s="13"/>
      <c r="B824" s="252"/>
      <c r="C824" s="253"/>
      <c r="D824" s="241" t="s">
        <v>294</v>
      </c>
      <c r="E824" s="254" t="s">
        <v>1</v>
      </c>
      <c r="F824" s="255" t="s">
        <v>1659</v>
      </c>
      <c r="G824" s="253"/>
      <c r="H824" s="256">
        <v>104.28</v>
      </c>
      <c r="I824" s="257"/>
      <c r="J824" s="253"/>
      <c r="K824" s="253"/>
      <c r="L824" s="258"/>
      <c r="M824" s="259"/>
      <c r="N824" s="260"/>
      <c r="O824" s="260"/>
      <c r="P824" s="260"/>
      <c r="Q824" s="260"/>
      <c r="R824" s="260"/>
      <c r="S824" s="260"/>
      <c r="T824" s="26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2" t="s">
        <v>294</v>
      </c>
      <c r="AU824" s="262" t="s">
        <v>86</v>
      </c>
      <c r="AV824" s="13" t="s">
        <v>86</v>
      </c>
      <c r="AW824" s="13" t="s">
        <v>32</v>
      </c>
      <c r="AX824" s="13" t="s">
        <v>84</v>
      </c>
      <c r="AY824" s="262" t="s">
        <v>171</v>
      </c>
    </row>
    <row r="825" s="2" customFormat="1" ht="44.25" customHeight="1">
      <c r="A825" s="39"/>
      <c r="B825" s="40"/>
      <c r="C825" s="228" t="s">
        <v>1660</v>
      </c>
      <c r="D825" s="228" t="s">
        <v>174</v>
      </c>
      <c r="E825" s="229" t="s">
        <v>1661</v>
      </c>
      <c r="F825" s="230" t="s">
        <v>1662</v>
      </c>
      <c r="G825" s="231" t="s">
        <v>206</v>
      </c>
      <c r="H825" s="232">
        <v>4.9199999999999999</v>
      </c>
      <c r="I825" s="233"/>
      <c r="J825" s="234">
        <f>ROUND(I825*H825,2)</f>
        <v>0</v>
      </c>
      <c r="K825" s="230" t="s">
        <v>178</v>
      </c>
      <c r="L825" s="45"/>
      <c r="M825" s="235" t="s">
        <v>1</v>
      </c>
      <c r="N825" s="236" t="s">
        <v>42</v>
      </c>
      <c r="O825" s="92"/>
      <c r="P825" s="237">
        <f>O825*H825</f>
        <v>0</v>
      </c>
      <c r="Q825" s="237">
        <v>0.0083499999999999998</v>
      </c>
      <c r="R825" s="237">
        <f>Q825*H825</f>
        <v>0.041082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192</v>
      </c>
      <c r="AT825" s="239" t="s">
        <v>174</v>
      </c>
      <c r="AU825" s="239" t="s">
        <v>86</v>
      </c>
      <c r="AY825" s="18" t="s">
        <v>171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84</v>
      </c>
      <c r="BK825" s="240">
        <f>ROUND(I825*H825,2)</f>
        <v>0</v>
      </c>
      <c r="BL825" s="18" t="s">
        <v>192</v>
      </c>
      <c r="BM825" s="239" t="s">
        <v>1663</v>
      </c>
    </row>
    <row r="826" s="13" customFormat="1">
      <c r="A826" s="13"/>
      <c r="B826" s="252"/>
      <c r="C826" s="253"/>
      <c r="D826" s="241" t="s">
        <v>294</v>
      </c>
      <c r="E826" s="254" t="s">
        <v>1</v>
      </c>
      <c r="F826" s="255" t="s">
        <v>858</v>
      </c>
      <c r="G826" s="253"/>
      <c r="H826" s="256">
        <v>4.9199999999999999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2" t="s">
        <v>294</v>
      </c>
      <c r="AU826" s="262" t="s">
        <v>86</v>
      </c>
      <c r="AV826" s="13" t="s">
        <v>86</v>
      </c>
      <c r="AW826" s="13" t="s">
        <v>32</v>
      </c>
      <c r="AX826" s="13" t="s">
        <v>84</v>
      </c>
      <c r="AY826" s="262" t="s">
        <v>171</v>
      </c>
    </row>
    <row r="827" s="2" customFormat="1" ht="24.15" customHeight="1">
      <c r="A827" s="39"/>
      <c r="B827" s="40"/>
      <c r="C827" s="298" t="s">
        <v>1664</v>
      </c>
      <c r="D827" s="298" t="s">
        <v>1309</v>
      </c>
      <c r="E827" s="299" t="s">
        <v>1665</v>
      </c>
      <c r="F827" s="300" t="s">
        <v>1666</v>
      </c>
      <c r="G827" s="301" t="s">
        <v>206</v>
      </c>
      <c r="H827" s="302">
        <v>5.1660000000000004</v>
      </c>
      <c r="I827" s="303"/>
      <c r="J827" s="304">
        <f>ROUND(I827*H827,2)</f>
        <v>0</v>
      </c>
      <c r="K827" s="300" t="s">
        <v>178</v>
      </c>
      <c r="L827" s="305"/>
      <c r="M827" s="306" t="s">
        <v>1</v>
      </c>
      <c r="N827" s="307" t="s">
        <v>42</v>
      </c>
      <c r="O827" s="92"/>
      <c r="P827" s="237">
        <f>O827*H827</f>
        <v>0</v>
      </c>
      <c r="Q827" s="237">
        <v>0.0023999999999999998</v>
      </c>
      <c r="R827" s="237">
        <f>Q827*H827</f>
        <v>0.0123984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329</v>
      </c>
      <c r="AT827" s="239" t="s">
        <v>1309</v>
      </c>
      <c r="AU827" s="239" t="s">
        <v>86</v>
      </c>
      <c r="AY827" s="18" t="s">
        <v>171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84</v>
      </c>
      <c r="BK827" s="240">
        <f>ROUND(I827*H827,2)</f>
        <v>0</v>
      </c>
      <c r="BL827" s="18" t="s">
        <v>192</v>
      </c>
      <c r="BM827" s="239" t="s">
        <v>1667</v>
      </c>
    </row>
    <row r="828" s="13" customFormat="1">
      <c r="A828" s="13"/>
      <c r="B828" s="252"/>
      <c r="C828" s="253"/>
      <c r="D828" s="241" t="s">
        <v>294</v>
      </c>
      <c r="E828" s="254" t="s">
        <v>1</v>
      </c>
      <c r="F828" s="255" t="s">
        <v>1668</v>
      </c>
      <c r="G828" s="253"/>
      <c r="H828" s="256">
        <v>5.1660000000000004</v>
      </c>
      <c r="I828" s="257"/>
      <c r="J828" s="253"/>
      <c r="K828" s="253"/>
      <c r="L828" s="258"/>
      <c r="M828" s="259"/>
      <c r="N828" s="260"/>
      <c r="O828" s="260"/>
      <c r="P828" s="260"/>
      <c r="Q828" s="260"/>
      <c r="R828" s="260"/>
      <c r="S828" s="260"/>
      <c r="T828" s="26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2" t="s">
        <v>294</v>
      </c>
      <c r="AU828" s="262" t="s">
        <v>86</v>
      </c>
      <c r="AV828" s="13" t="s">
        <v>86</v>
      </c>
      <c r="AW828" s="13" t="s">
        <v>32</v>
      </c>
      <c r="AX828" s="13" t="s">
        <v>84</v>
      </c>
      <c r="AY828" s="262" t="s">
        <v>171</v>
      </c>
    </row>
    <row r="829" s="2" customFormat="1" ht="44.25" customHeight="1">
      <c r="A829" s="39"/>
      <c r="B829" s="40"/>
      <c r="C829" s="228" t="s">
        <v>1669</v>
      </c>
      <c r="D829" s="228" t="s">
        <v>174</v>
      </c>
      <c r="E829" s="229" t="s">
        <v>1670</v>
      </c>
      <c r="F829" s="230" t="s">
        <v>1671</v>
      </c>
      <c r="G829" s="231" t="s">
        <v>206</v>
      </c>
      <c r="H829" s="232">
        <v>101.26000000000001</v>
      </c>
      <c r="I829" s="233"/>
      <c r="J829" s="234">
        <f>ROUND(I829*H829,2)</f>
        <v>0</v>
      </c>
      <c r="K829" s="230" t="s">
        <v>178</v>
      </c>
      <c r="L829" s="45"/>
      <c r="M829" s="235" t="s">
        <v>1</v>
      </c>
      <c r="N829" s="236" t="s">
        <v>42</v>
      </c>
      <c r="O829" s="92"/>
      <c r="P829" s="237">
        <f>O829*H829</f>
        <v>0</v>
      </c>
      <c r="Q829" s="237">
        <v>0.0086</v>
      </c>
      <c r="R829" s="237">
        <f>Q829*H829</f>
        <v>0.87083600000000005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192</v>
      </c>
      <c r="AT829" s="239" t="s">
        <v>174</v>
      </c>
      <c r="AU829" s="239" t="s">
        <v>86</v>
      </c>
      <c r="AY829" s="18" t="s">
        <v>171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84</v>
      </c>
      <c r="BK829" s="240">
        <f>ROUND(I829*H829,2)</f>
        <v>0</v>
      </c>
      <c r="BL829" s="18" t="s">
        <v>192</v>
      </c>
      <c r="BM829" s="239" t="s">
        <v>1672</v>
      </c>
    </row>
    <row r="830" s="15" customFormat="1">
      <c r="A830" s="15"/>
      <c r="B830" s="274"/>
      <c r="C830" s="275"/>
      <c r="D830" s="241" t="s">
        <v>294</v>
      </c>
      <c r="E830" s="276" t="s">
        <v>1</v>
      </c>
      <c r="F830" s="277" t="s">
        <v>1673</v>
      </c>
      <c r="G830" s="275"/>
      <c r="H830" s="276" t="s">
        <v>1</v>
      </c>
      <c r="I830" s="278"/>
      <c r="J830" s="275"/>
      <c r="K830" s="275"/>
      <c r="L830" s="279"/>
      <c r="M830" s="280"/>
      <c r="N830" s="281"/>
      <c r="O830" s="281"/>
      <c r="P830" s="281"/>
      <c r="Q830" s="281"/>
      <c r="R830" s="281"/>
      <c r="S830" s="281"/>
      <c r="T830" s="282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3" t="s">
        <v>294</v>
      </c>
      <c r="AU830" s="283" t="s">
        <v>86</v>
      </c>
      <c r="AV830" s="15" t="s">
        <v>84</v>
      </c>
      <c r="AW830" s="15" t="s">
        <v>32</v>
      </c>
      <c r="AX830" s="15" t="s">
        <v>77</v>
      </c>
      <c r="AY830" s="283" t="s">
        <v>171</v>
      </c>
    </row>
    <row r="831" s="15" customFormat="1">
      <c r="A831" s="15"/>
      <c r="B831" s="274"/>
      <c r="C831" s="275"/>
      <c r="D831" s="241" t="s">
        <v>294</v>
      </c>
      <c r="E831" s="276" t="s">
        <v>1</v>
      </c>
      <c r="F831" s="277" t="s">
        <v>414</v>
      </c>
      <c r="G831" s="275"/>
      <c r="H831" s="276" t="s">
        <v>1</v>
      </c>
      <c r="I831" s="278"/>
      <c r="J831" s="275"/>
      <c r="K831" s="275"/>
      <c r="L831" s="279"/>
      <c r="M831" s="280"/>
      <c r="N831" s="281"/>
      <c r="O831" s="281"/>
      <c r="P831" s="281"/>
      <c r="Q831" s="281"/>
      <c r="R831" s="281"/>
      <c r="S831" s="281"/>
      <c r="T831" s="28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3" t="s">
        <v>294</v>
      </c>
      <c r="AU831" s="283" t="s">
        <v>86</v>
      </c>
      <c r="AV831" s="15" t="s">
        <v>84</v>
      </c>
      <c r="AW831" s="15" t="s">
        <v>32</v>
      </c>
      <c r="AX831" s="15" t="s">
        <v>77</v>
      </c>
      <c r="AY831" s="283" t="s">
        <v>171</v>
      </c>
    </row>
    <row r="832" s="13" customFormat="1">
      <c r="A832" s="13"/>
      <c r="B832" s="252"/>
      <c r="C832" s="253"/>
      <c r="D832" s="241" t="s">
        <v>294</v>
      </c>
      <c r="E832" s="254" t="s">
        <v>1</v>
      </c>
      <c r="F832" s="255" t="s">
        <v>1674</v>
      </c>
      <c r="G832" s="253"/>
      <c r="H832" s="256">
        <v>2.2400000000000002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2" t="s">
        <v>294</v>
      </c>
      <c r="AU832" s="262" t="s">
        <v>86</v>
      </c>
      <c r="AV832" s="13" t="s">
        <v>86</v>
      </c>
      <c r="AW832" s="13" t="s">
        <v>32</v>
      </c>
      <c r="AX832" s="13" t="s">
        <v>77</v>
      </c>
      <c r="AY832" s="262" t="s">
        <v>171</v>
      </c>
    </row>
    <row r="833" s="13" customFormat="1">
      <c r="A833" s="13"/>
      <c r="B833" s="252"/>
      <c r="C833" s="253"/>
      <c r="D833" s="241" t="s">
        <v>294</v>
      </c>
      <c r="E833" s="254" t="s">
        <v>1</v>
      </c>
      <c r="F833" s="255" t="s">
        <v>1675</v>
      </c>
      <c r="G833" s="253"/>
      <c r="H833" s="256">
        <v>1.8200000000000001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2" t="s">
        <v>294</v>
      </c>
      <c r="AU833" s="262" t="s">
        <v>86</v>
      </c>
      <c r="AV833" s="13" t="s">
        <v>86</v>
      </c>
      <c r="AW833" s="13" t="s">
        <v>32</v>
      </c>
      <c r="AX833" s="13" t="s">
        <v>77</v>
      </c>
      <c r="AY833" s="262" t="s">
        <v>171</v>
      </c>
    </row>
    <row r="834" s="13" customFormat="1">
      <c r="A834" s="13"/>
      <c r="B834" s="252"/>
      <c r="C834" s="253"/>
      <c r="D834" s="241" t="s">
        <v>294</v>
      </c>
      <c r="E834" s="254" t="s">
        <v>1</v>
      </c>
      <c r="F834" s="255" t="s">
        <v>1676</v>
      </c>
      <c r="G834" s="253"/>
      <c r="H834" s="256">
        <v>3.3599999999999999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2" t="s">
        <v>294</v>
      </c>
      <c r="AU834" s="262" t="s">
        <v>86</v>
      </c>
      <c r="AV834" s="13" t="s">
        <v>86</v>
      </c>
      <c r="AW834" s="13" t="s">
        <v>32</v>
      </c>
      <c r="AX834" s="13" t="s">
        <v>77</v>
      </c>
      <c r="AY834" s="262" t="s">
        <v>171</v>
      </c>
    </row>
    <row r="835" s="13" customFormat="1">
      <c r="A835" s="13"/>
      <c r="B835" s="252"/>
      <c r="C835" s="253"/>
      <c r="D835" s="241" t="s">
        <v>294</v>
      </c>
      <c r="E835" s="254" t="s">
        <v>1</v>
      </c>
      <c r="F835" s="255" t="s">
        <v>1677</v>
      </c>
      <c r="G835" s="253"/>
      <c r="H835" s="256">
        <v>11.83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2" t="s">
        <v>294</v>
      </c>
      <c r="AU835" s="262" t="s">
        <v>86</v>
      </c>
      <c r="AV835" s="13" t="s">
        <v>86</v>
      </c>
      <c r="AW835" s="13" t="s">
        <v>32</v>
      </c>
      <c r="AX835" s="13" t="s">
        <v>77</v>
      </c>
      <c r="AY835" s="262" t="s">
        <v>171</v>
      </c>
    </row>
    <row r="836" s="13" customFormat="1">
      <c r="A836" s="13"/>
      <c r="B836" s="252"/>
      <c r="C836" s="253"/>
      <c r="D836" s="241" t="s">
        <v>294</v>
      </c>
      <c r="E836" s="254" t="s">
        <v>1</v>
      </c>
      <c r="F836" s="255" t="s">
        <v>86</v>
      </c>
      <c r="G836" s="253"/>
      <c r="H836" s="256">
        <v>2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2" t="s">
        <v>294</v>
      </c>
      <c r="AU836" s="262" t="s">
        <v>86</v>
      </c>
      <c r="AV836" s="13" t="s">
        <v>86</v>
      </c>
      <c r="AW836" s="13" t="s">
        <v>32</v>
      </c>
      <c r="AX836" s="13" t="s">
        <v>77</v>
      </c>
      <c r="AY836" s="262" t="s">
        <v>171</v>
      </c>
    </row>
    <row r="837" s="16" customFormat="1">
      <c r="A837" s="16"/>
      <c r="B837" s="287"/>
      <c r="C837" s="288"/>
      <c r="D837" s="241" t="s">
        <v>294</v>
      </c>
      <c r="E837" s="289" t="s">
        <v>854</v>
      </c>
      <c r="F837" s="290" t="s">
        <v>1112</v>
      </c>
      <c r="G837" s="288"/>
      <c r="H837" s="291">
        <v>21.25</v>
      </c>
      <c r="I837" s="292"/>
      <c r="J837" s="288"/>
      <c r="K837" s="288"/>
      <c r="L837" s="293"/>
      <c r="M837" s="294"/>
      <c r="N837" s="295"/>
      <c r="O837" s="295"/>
      <c r="P837" s="295"/>
      <c r="Q837" s="295"/>
      <c r="R837" s="295"/>
      <c r="S837" s="295"/>
      <c r="T837" s="29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97" t="s">
        <v>294</v>
      </c>
      <c r="AU837" s="297" t="s">
        <v>86</v>
      </c>
      <c r="AV837" s="16" t="s">
        <v>106</v>
      </c>
      <c r="AW837" s="16" t="s">
        <v>32</v>
      </c>
      <c r="AX837" s="16" t="s">
        <v>77</v>
      </c>
      <c r="AY837" s="297" t="s">
        <v>171</v>
      </c>
    </row>
    <row r="838" s="15" customFormat="1">
      <c r="A838" s="15"/>
      <c r="B838" s="274"/>
      <c r="C838" s="275"/>
      <c r="D838" s="241" t="s">
        <v>294</v>
      </c>
      <c r="E838" s="276" t="s">
        <v>1</v>
      </c>
      <c r="F838" s="277" t="s">
        <v>1678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294</v>
      </c>
      <c r="AU838" s="283" t="s">
        <v>86</v>
      </c>
      <c r="AV838" s="15" t="s">
        <v>84</v>
      </c>
      <c r="AW838" s="15" t="s">
        <v>32</v>
      </c>
      <c r="AX838" s="15" t="s">
        <v>77</v>
      </c>
      <c r="AY838" s="283" t="s">
        <v>171</v>
      </c>
    </row>
    <row r="839" s="13" customFormat="1">
      <c r="A839" s="13"/>
      <c r="B839" s="252"/>
      <c r="C839" s="253"/>
      <c r="D839" s="241" t="s">
        <v>294</v>
      </c>
      <c r="E839" s="254" t="s">
        <v>1</v>
      </c>
      <c r="F839" s="255" t="s">
        <v>1679</v>
      </c>
      <c r="G839" s="253"/>
      <c r="H839" s="256">
        <v>24.859999999999999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2" t="s">
        <v>294</v>
      </c>
      <c r="AU839" s="262" t="s">
        <v>86</v>
      </c>
      <c r="AV839" s="13" t="s">
        <v>86</v>
      </c>
      <c r="AW839" s="13" t="s">
        <v>32</v>
      </c>
      <c r="AX839" s="13" t="s">
        <v>77</v>
      </c>
      <c r="AY839" s="262" t="s">
        <v>171</v>
      </c>
    </row>
    <row r="840" s="13" customFormat="1">
      <c r="A840" s="13"/>
      <c r="B840" s="252"/>
      <c r="C840" s="253"/>
      <c r="D840" s="241" t="s">
        <v>294</v>
      </c>
      <c r="E840" s="254" t="s">
        <v>1</v>
      </c>
      <c r="F840" s="255" t="s">
        <v>1680</v>
      </c>
      <c r="G840" s="253"/>
      <c r="H840" s="256">
        <v>28.75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2" t="s">
        <v>294</v>
      </c>
      <c r="AU840" s="262" t="s">
        <v>86</v>
      </c>
      <c r="AV840" s="13" t="s">
        <v>86</v>
      </c>
      <c r="AW840" s="13" t="s">
        <v>32</v>
      </c>
      <c r="AX840" s="13" t="s">
        <v>77</v>
      </c>
      <c r="AY840" s="262" t="s">
        <v>171</v>
      </c>
    </row>
    <row r="841" s="13" customFormat="1">
      <c r="A841" s="13"/>
      <c r="B841" s="252"/>
      <c r="C841" s="253"/>
      <c r="D841" s="241" t="s">
        <v>294</v>
      </c>
      <c r="E841" s="254" t="s">
        <v>1</v>
      </c>
      <c r="F841" s="255" t="s">
        <v>1681</v>
      </c>
      <c r="G841" s="253"/>
      <c r="H841" s="256">
        <v>26.399999999999999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2" t="s">
        <v>294</v>
      </c>
      <c r="AU841" s="262" t="s">
        <v>86</v>
      </c>
      <c r="AV841" s="13" t="s">
        <v>86</v>
      </c>
      <c r="AW841" s="13" t="s">
        <v>32</v>
      </c>
      <c r="AX841" s="13" t="s">
        <v>77</v>
      </c>
      <c r="AY841" s="262" t="s">
        <v>171</v>
      </c>
    </row>
    <row r="842" s="16" customFormat="1">
      <c r="A842" s="16"/>
      <c r="B842" s="287"/>
      <c r="C842" s="288"/>
      <c r="D842" s="241" t="s">
        <v>294</v>
      </c>
      <c r="E842" s="289" t="s">
        <v>856</v>
      </c>
      <c r="F842" s="290" t="s">
        <v>1112</v>
      </c>
      <c r="G842" s="288"/>
      <c r="H842" s="291">
        <v>80.010000000000005</v>
      </c>
      <c r="I842" s="292"/>
      <c r="J842" s="288"/>
      <c r="K842" s="288"/>
      <c r="L842" s="293"/>
      <c r="M842" s="294"/>
      <c r="N842" s="295"/>
      <c r="O842" s="295"/>
      <c r="P842" s="295"/>
      <c r="Q842" s="295"/>
      <c r="R842" s="295"/>
      <c r="S842" s="295"/>
      <c r="T842" s="29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97" t="s">
        <v>294</v>
      </c>
      <c r="AU842" s="297" t="s">
        <v>86</v>
      </c>
      <c r="AV842" s="16" t="s">
        <v>106</v>
      </c>
      <c r="AW842" s="16" t="s">
        <v>32</v>
      </c>
      <c r="AX842" s="16" t="s">
        <v>77</v>
      </c>
      <c r="AY842" s="297" t="s">
        <v>171</v>
      </c>
    </row>
    <row r="843" s="14" customFormat="1">
      <c r="A843" s="14"/>
      <c r="B843" s="263"/>
      <c r="C843" s="264"/>
      <c r="D843" s="241" t="s">
        <v>294</v>
      </c>
      <c r="E843" s="265" t="s">
        <v>1</v>
      </c>
      <c r="F843" s="266" t="s">
        <v>298</v>
      </c>
      <c r="G843" s="264"/>
      <c r="H843" s="267">
        <v>101.26000000000001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294</v>
      </c>
      <c r="AU843" s="273" t="s">
        <v>86</v>
      </c>
      <c r="AV843" s="14" t="s">
        <v>192</v>
      </c>
      <c r="AW843" s="14" t="s">
        <v>32</v>
      </c>
      <c r="AX843" s="14" t="s">
        <v>84</v>
      </c>
      <c r="AY843" s="273" t="s">
        <v>171</v>
      </c>
    </row>
    <row r="844" s="2" customFormat="1" ht="21.75" customHeight="1">
      <c r="A844" s="39"/>
      <c r="B844" s="40"/>
      <c r="C844" s="298" t="s">
        <v>1682</v>
      </c>
      <c r="D844" s="298" t="s">
        <v>1309</v>
      </c>
      <c r="E844" s="299" t="s">
        <v>1683</v>
      </c>
      <c r="F844" s="300" t="s">
        <v>1684</v>
      </c>
      <c r="G844" s="301" t="s">
        <v>206</v>
      </c>
      <c r="H844" s="302">
        <v>107.386</v>
      </c>
      <c r="I844" s="303"/>
      <c r="J844" s="304">
        <f>ROUND(I844*H844,2)</f>
        <v>0</v>
      </c>
      <c r="K844" s="300" t="s">
        <v>178</v>
      </c>
      <c r="L844" s="305"/>
      <c r="M844" s="306" t="s">
        <v>1</v>
      </c>
      <c r="N844" s="307" t="s">
        <v>42</v>
      </c>
      <c r="O844" s="92"/>
      <c r="P844" s="237">
        <f>O844*H844</f>
        <v>0</v>
      </c>
      <c r="Q844" s="237">
        <v>0.0023999999999999998</v>
      </c>
      <c r="R844" s="237">
        <f>Q844*H844</f>
        <v>0.25772639999999997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329</v>
      </c>
      <c r="AT844" s="239" t="s">
        <v>1309</v>
      </c>
      <c r="AU844" s="239" t="s">
        <v>86</v>
      </c>
      <c r="AY844" s="18" t="s">
        <v>171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84</v>
      </c>
      <c r="BK844" s="240">
        <f>ROUND(I844*H844,2)</f>
        <v>0</v>
      </c>
      <c r="BL844" s="18" t="s">
        <v>192</v>
      </c>
      <c r="BM844" s="239" t="s">
        <v>1685</v>
      </c>
    </row>
    <row r="845" s="13" customFormat="1">
      <c r="A845" s="13"/>
      <c r="B845" s="252"/>
      <c r="C845" s="253"/>
      <c r="D845" s="241" t="s">
        <v>294</v>
      </c>
      <c r="E845" s="254" t="s">
        <v>1</v>
      </c>
      <c r="F845" s="255" t="s">
        <v>1686</v>
      </c>
      <c r="G845" s="253"/>
      <c r="H845" s="256">
        <v>23.375</v>
      </c>
      <c r="I845" s="257"/>
      <c r="J845" s="253"/>
      <c r="K845" s="253"/>
      <c r="L845" s="258"/>
      <c r="M845" s="259"/>
      <c r="N845" s="260"/>
      <c r="O845" s="260"/>
      <c r="P845" s="260"/>
      <c r="Q845" s="260"/>
      <c r="R845" s="260"/>
      <c r="S845" s="260"/>
      <c r="T845" s="26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2" t="s">
        <v>294</v>
      </c>
      <c r="AU845" s="262" t="s">
        <v>86</v>
      </c>
      <c r="AV845" s="13" t="s">
        <v>86</v>
      </c>
      <c r="AW845" s="13" t="s">
        <v>32</v>
      </c>
      <c r="AX845" s="13" t="s">
        <v>77</v>
      </c>
      <c r="AY845" s="262" t="s">
        <v>171</v>
      </c>
    </row>
    <row r="846" s="13" customFormat="1">
      <c r="A846" s="13"/>
      <c r="B846" s="252"/>
      <c r="C846" s="253"/>
      <c r="D846" s="241" t="s">
        <v>294</v>
      </c>
      <c r="E846" s="254" t="s">
        <v>1</v>
      </c>
      <c r="F846" s="255" t="s">
        <v>1687</v>
      </c>
      <c r="G846" s="253"/>
      <c r="H846" s="256">
        <v>84.010999999999996</v>
      </c>
      <c r="I846" s="257"/>
      <c r="J846" s="253"/>
      <c r="K846" s="253"/>
      <c r="L846" s="258"/>
      <c r="M846" s="259"/>
      <c r="N846" s="260"/>
      <c r="O846" s="260"/>
      <c r="P846" s="260"/>
      <c r="Q846" s="260"/>
      <c r="R846" s="260"/>
      <c r="S846" s="260"/>
      <c r="T846" s="26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2" t="s">
        <v>294</v>
      </c>
      <c r="AU846" s="262" t="s">
        <v>86</v>
      </c>
      <c r="AV846" s="13" t="s">
        <v>86</v>
      </c>
      <c r="AW846" s="13" t="s">
        <v>32</v>
      </c>
      <c r="AX846" s="13" t="s">
        <v>77</v>
      </c>
      <c r="AY846" s="262" t="s">
        <v>171</v>
      </c>
    </row>
    <row r="847" s="14" customFormat="1">
      <c r="A847" s="14"/>
      <c r="B847" s="263"/>
      <c r="C847" s="264"/>
      <c r="D847" s="241" t="s">
        <v>294</v>
      </c>
      <c r="E847" s="265" t="s">
        <v>1</v>
      </c>
      <c r="F847" s="266" t="s">
        <v>298</v>
      </c>
      <c r="G847" s="264"/>
      <c r="H847" s="267">
        <v>107.386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3" t="s">
        <v>294</v>
      </c>
      <c r="AU847" s="273" t="s">
        <v>86</v>
      </c>
      <c r="AV847" s="14" t="s">
        <v>192</v>
      </c>
      <c r="AW847" s="14" t="s">
        <v>32</v>
      </c>
      <c r="AX847" s="14" t="s">
        <v>84</v>
      </c>
      <c r="AY847" s="273" t="s">
        <v>171</v>
      </c>
    </row>
    <row r="848" s="2" customFormat="1" ht="24.15" customHeight="1">
      <c r="A848" s="39"/>
      <c r="B848" s="40"/>
      <c r="C848" s="228" t="s">
        <v>1688</v>
      </c>
      <c r="D848" s="228" t="s">
        <v>174</v>
      </c>
      <c r="E848" s="229" t="s">
        <v>1689</v>
      </c>
      <c r="F848" s="230" t="s">
        <v>1690</v>
      </c>
      <c r="G848" s="231" t="s">
        <v>419</v>
      </c>
      <c r="H848" s="232">
        <v>13</v>
      </c>
      <c r="I848" s="233"/>
      <c r="J848" s="234">
        <f>ROUND(I848*H848,2)</f>
        <v>0</v>
      </c>
      <c r="K848" s="230" t="s">
        <v>178</v>
      </c>
      <c r="L848" s="45"/>
      <c r="M848" s="235" t="s">
        <v>1</v>
      </c>
      <c r="N848" s="236" t="s">
        <v>42</v>
      </c>
      <c r="O848" s="92"/>
      <c r="P848" s="237">
        <f>O848*H848</f>
        <v>0</v>
      </c>
      <c r="Q848" s="237">
        <v>3.0000000000000001E-05</v>
      </c>
      <c r="R848" s="237">
        <f>Q848*H848</f>
        <v>0.00038999999999999999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192</v>
      </c>
      <c r="AT848" s="239" t="s">
        <v>174</v>
      </c>
      <c r="AU848" s="239" t="s">
        <v>86</v>
      </c>
      <c r="AY848" s="18" t="s">
        <v>171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84</v>
      </c>
      <c r="BK848" s="240">
        <f>ROUND(I848*H848,2)</f>
        <v>0</v>
      </c>
      <c r="BL848" s="18" t="s">
        <v>192</v>
      </c>
      <c r="BM848" s="239" t="s">
        <v>1691</v>
      </c>
    </row>
    <row r="849" s="13" customFormat="1">
      <c r="A849" s="13"/>
      <c r="B849" s="252"/>
      <c r="C849" s="253"/>
      <c r="D849" s="241" t="s">
        <v>294</v>
      </c>
      <c r="E849" s="254" t="s">
        <v>1</v>
      </c>
      <c r="F849" s="255" t="s">
        <v>1692</v>
      </c>
      <c r="G849" s="253"/>
      <c r="H849" s="256">
        <v>11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2" t="s">
        <v>294</v>
      </c>
      <c r="AU849" s="262" t="s">
        <v>86</v>
      </c>
      <c r="AV849" s="13" t="s">
        <v>86</v>
      </c>
      <c r="AW849" s="13" t="s">
        <v>32</v>
      </c>
      <c r="AX849" s="13" t="s">
        <v>77</v>
      </c>
      <c r="AY849" s="262" t="s">
        <v>171</v>
      </c>
    </row>
    <row r="850" s="13" customFormat="1">
      <c r="A850" s="13"/>
      <c r="B850" s="252"/>
      <c r="C850" s="253"/>
      <c r="D850" s="241" t="s">
        <v>294</v>
      </c>
      <c r="E850" s="254" t="s">
        <v>1</v>
      </c>
      <c r="F850" s="255" t="s">
        <v>86</v>
      </c>
      <c r="G850" s="253"/>
      <c r="H850" s="256">
        <v>2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2" t="s">
        <v>294</v>
      </c>
      <c r="AU850" s="262" t="s">
        <v>86</v>
      </c>
      <c r="AV850" s="13" t="s">
        <v>86</v>
      </c>
      <c r="AW850" s="13" t="s">
        <v>32</v>
      </c>
      <c r="AX850" s="13" t="s">
        <v>77</v>
      </c>
      <c r="AY850" s="262" t="s">
        <v>171</v>
      </c>
    </row>
    <row r="851" s="14" customFormat="1">
      <c r="A851" s="14"/>
      <c r="B851" s="263"/>
      <c r="C851" s="264"/>
      <c r="D851" s="241" t="s">
        <v>294</v>
      </c>
      <c r="E851" s="265" t="s">
        <v>1</v>
      </c>
      <c r="F851" s="266" t="s">
        <v>298</v>
      </c>
      <c r="G851" s="264"/>
      <c r="H851" s="267">
        <v>13</v>
      </c>
      <c r="I851" s="268"/>
      <c r="J851" s="264"/>
      <c r="K851" s="264"/>
      <c r="L851" s="269"/>
      <c r="M851" s="270"/>
      <c r="N851" s="271"/>
      <c r="O851" s="271"/>
      <c r="P851" s="271"/>
      <c r="Q851" s="271"/>
      <c r="R851" s="271"/>
      <c r="S851" s="271"/>
      <c r="T851" s="27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3" t="s">
        <v>294</v>
      </c>
      <c r="AU851" s="273" t="s">
        <v>86</v>
      </c>
      <c r="AV851" s="14" t="s">
        <v>192</v>
      </c>
      <c r="AW851" s="14" t="s">
        <v>32</v>
      </c>
      <c r="AX851" s="14" t="s">
        <v>84</v>
      </c>
      <c r="AY851" s="273" t="s">
        <v>171</v>
      </c>
    </row>
    <row r="852" s="2" customFormat="1" ht="24.15" customHeight="1">
      <c r="A852" s="39"/>
      <c r="B852" s="40"/>
      <c r="C852" s="298" t="s">
        <v>1693</v>
      </c>
      <c r="D852" s="298" t="s">
        <v>1309</v>
      </c>
      <c r="E852" s="299" t="s">
        <v>1694</v>
      </c>
      <c r="F852" s="300" t="s">
        <v>1695</v>
      </c>
      <c r="G852" s="301" t="s">
        <v>419</v>
      </c>
      <c r="H852" s="302">
        <v>13.65</v>
      </c>
      <c r="I852" s="303"/>
      <c r="J852" s="304">
        <f>ROUND(I852*H852,2)</f>
        <v>0</v>
      </c>
      <c r="K852" s="300" t="s">
        <v>178</v>
      </c>
      <c r="L852" s="305"/>
      <c r="M852" s="306" t="s">
        <v>1</v>
      </c>
      <c r="N852" s="307" t="s">
        <v>42</v>
      </c>
      <c r="O852" s="92"/>
      <c r="P852" s="237">
        <f>O852*H852</f>
        <v>0</v>
      </c>
      <c r="Q852" s="237">
        <v>0.00059999999999999995</v>
      </c>
      <c r="R852" s="237">
        <f>Q852*H852</f>
        <v>0.0081899999999999994</v>
      </c>
      <c r="S852" s="237">
        <v>0</v>
      </c>
      <c r="T852" s="238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329</v>
      </c>
      <c r="AT852" s="239" t="s">
        <v>1309</v>
      </c>
      <c r="AU852" s="239" t="s">
        <v>86</v>
      </c>
      <c r="AY852" s="18" t="s">
        <v>171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84</v>
      </c>
      <c r="BK852" s="240">
        <f>ROUND(I852*H852,2)</f>
        <v>0</v>
      </c>
      <c r="BL852" s="18" t="s">
        <v>192</v>
      </c>
      <c r="BM852" s="239" t="s">
        <v>1696</v>
      </c>
    </row>
    <row r="853" s="13" customFormat="1">
      <c r="A853" s="13"/>
      <c r="B853" s="252"/>
      <c r="C853" s="253"/>
      <c r="D853" s="241" t="s">
        <v>294</v>
      </c>
      <c r="E853" s="254" t="s">
        <v>1</v>
      </c>
      <c r="F853" s="255" t="s">
        <v>1697</v>
      </c>
      <c r="G853" s="253"/>
      <c r="H853" s="256">
        <v>13.65</v>
      </c>
      <c r="I853" s="257"/>
      <c r="J853" s="253"/>
      <c r="K853" s="253"/>
      <c r="L853" s="258"/>
      <c r="M853" s="259"/>
      <c r="N853" s="260"/>
      <c r="O853" s="260"/>
      <c r="P853" s="260"/>
      <c r="Q853" s="260"/>
      <c r="R853" s="260"/>
      <c r="S853" s="260"/>
      <c r="T853" s="26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2" t="s">
        <v>294</v>
      </c>
      <c r="AU853" s="262" t="s">
        <v>86</v>
      </c>
      <c r="AV853" s="13" t="s">
        <v>86</v>
      </c>
      <c r="AW853" s="13" t="s">
        <v>32</v>
      </c>
      <c r="AX853" s="13" t="s">
        <v>84</v>
      </c>
      <c r="AY853" s="262" t="s">
        <v>171</v>
      </c>
    </row>
    <row r="854" s="2" customFormat="1" ht="16.5" customHeight="1">
      <c r="A854" s="39"/>
      <c r="B854" s="40"/>
      <c r="C854" s="228" t="s">
        <v>1698</v>
      </c>
      <c r="D854" s="228" t="s">
        <v>174</v>
      </c>
      <c r="E854" s="229" t="s">
        <v>1699</v>
      </c>
      <c r="F854" s="230" t="s">
        <v>1700</v>
      </c>
      <c r="G854" s="231" t="s">
        <v>419</v>
      </c>
      <c r="H854" s="232">
        <v>56</v>
      </c>
      <c r="I854" s="233"/>
      <c r="J854" s="234">
        <f>ROUND(I854*H854,2)</f>
        <v>0</v>
      </c>
      <c r="K854" s="230" t="s">
        <v>178</v>
      </c>
      <c r="L854" s="45"/>
      <c r="M854" s="235" t="s">
        <v>1</v>
      </c>
      <c r="N854" s="236" t="s">
        <v>42</v>
      </c>
      <c r="O854" s="92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192</v>
      </c>
      <c r="AT854" s="239" t="s">
        <v>174</v>
      </c>
      <c r="AU854" s="239" t="s">
        <v>86</v>
      </c>
      <c r="AY854" s="18" t="s">
        <v>171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84</v>
      </c>
      <c r="BK854" s="240">
        <f>ROUND(I854*H854,2)</f>
        <v>0</v>
      </c>
      <c r="BL854" s="18" t="s">
        <v>192</v>
      </c>
      <c r="BM854" s="239" t="s">
        <v>1701</v>
      </c>
    </row>
    <row r="855" s="13" customFormat="1">
      <c r="A855" s="13"/>
      <c r="B855" s="252"/>
      <c r="C855" s="253"/>
      <c r="D855" s="241" t="s">
        <v>294</v>
      </c>
      <c r="E855" s="254" t="s">
        <v>1</v>
      </c>
      <c r="F855" s="255" t="s">
        <v>1702</v>
      </c>
      <c r="G855" s="253"/>
      <c r="H855" s="256">
        <v>36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2" t="s">
        <v>294</v>
      </c>
      <c r="AU855" s="262" t="s">
        <v>86</v>
      </c>
      <c r="AV855" s="13" t="s">
        <v>86</v>
      </c>
      <c r="AW855" s="13" t="s">
        <v>32</v>
      </c>
      <c r="AX855" s="13" t="s">
        <v>77</v>
      </c>
      <c r="AY855" s="262" t="s">
        <v>171</v>
      </c>
    </row>
    <row r="856" s="13" customFormat="1">
      <c r="A856" s="13"/>
      <c r="B856" s="252"/>
      <c r="C856" s="253"/>
      <c r="D856" s="241" t="s">
        <v>294</v>
      </c>
      <c r="E856" s="254" t="s">
        <v>1</v>
      </c>
      <c r="F856" s="255" t="s">
        <v>471</v>
      </c>
      <c r="G856" s="253"/>
      <c r="H856" s="256">
        <v>20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2" t="s">
        <v>294</v>
      </c>
      <c r="AU856" s="262" t="s">
        <v>86</v>
      </c>
      <c r="AV856" s="13" t="s">
        <v>86</v>
      </c>
      <c r="AW856" s="13" t="s">
        <v>32</v>
      </c>
      <c r="AX856" s="13" t="s">
        <v>77</v>
      </c>
      <c r="AY856" s="262" t="s">
        <v>171</v>
      </c>
    </row>
    <row r="857" s="14" customFormat="1">
      <c r="A857" s="14"/>
      <c r="B857" s="263"/>
      <c r="C857" s="264"/>
      <c r="D857" s="241" t="s">
        <v>294</v>
      </c>
      <c r="E857" s="265" t="s">
        <v>1</v>
      </c>
      <c r="F857" s="266" t="s">
        <v>298</v>
      </c>
      <c r="G857" s="264"/>
      <c r="H857" s="267">
        <v>56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3" t="s">
        <v>294</v>
      </c>
      <c r="AU857" s="273" t="s">
        <v>86</v>
      </c>
      <c r="AV857" s="14" t="s">
        <v>192</v>
      </c>
      <c r="AW857" s="14" t="s">
        <v>32</v>
      </c>
      <c r="AX857" s="14" t="s">
        <v>84</v>
      </c>
      <c r="AY857" s="273" t="s">
        <v>171</v>
      </c>
    </row>
    <row r="858" s="2" customFormat="1" ht="24.15" customHeight="1">
      <c r="A858" s="39"/>
      <c r="B858" s="40"/>
      <c r="C858" s="298" t="s">
        <v>1703</v>
      </c>
      <c r="D858" s="298" t="s">
        <v>1309</v>
      </c>
      <c r="E858" s="299" t="s">
        <v>1704</v>
      </c>
      <c r="F858" s="300" t="s">
        <v>1705</v>
      </c>
      <c r="G858" s="301" t="s">
        <v>419</v>
      </c>
      <c r="H858" s="302">
        <v>58.799999999999997</v>
      </c>
      <c r="I858" s="303"/>
      <c r="J858" s="304">
        <f>ROUND(I858*H858,2)</f>
        <v>0</v>
      </c>
      <c r="K858" s="300" t="s">
        <v>178</v>
      </c>
      <c r="L858" s="305"/>
      <c r="M858" s="306" t="s">
        <v>1</v>
      </c>
      <c r="N858" s="307" t="s">
        <v>42</v>
      </c>
      <c r="O858" s="92"/>
      <c r="P858" s="237">
        <f>O858*H858</f>
        <v>0</v>
      </c>
      <c r="Q858" s="237">
        <v>0.00010000000000000001</v>
      </c>
      <c r="R858" s="237">
        <f>Q858*H858</f>
        <v>0.0058799999999999998</v>
      </c>
      <c r="S858" s="237">
        <v>0</v>
      </c>
      <c r="T858" s="238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329</v>
      </c>
      <c r="AT858" s="239" t="s">
        <v>1309</v>
      </c>
      <c r="AU858" s="239" t="s">
        <v>86</v>
      </c>
      <c r="AY858" s="18" t="s">
        <v>171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84</v>
      </c>
      <c r="BK858" s="240">
        <f>ROUND(I858*H858,2)</f>
        <v>0</v>
      </c>
      <c r="BL858" s="18" t="s">
        <v>192</v>
      </c>
      <c r="BM858" s="239" t="s">
        <v>1706</v>
      </c>
    </row>
    <row r="859" s="13" customFormat="1">
      <c r="A859" s="13"/>
      <c r="B859" s="252"/>
      <c r="C859" s="253"/>
      <c r="D859" s="241" t="s">
        <v>294</v>
      </c>
      <c r="E859" s="254" t="s">
        <v>1</v>
      </c>
      <c r="F859" s="255" t="s">
        <v>1707</v>
      </c>
      <c r="G859" s="253"/>
      <c r="H859" s="256">
        <v>58.799999999999997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2" t="s">
        <v>294</v>
      </c>
      <c r="AU859" s="262" t="s">
        <v>86</v>
      </c>
      <c r="AV859" s="13" t="s">
        <v>86</v>
      </c>
      <c r="AW859" s="13" t="s">
        <v>32</v>
      </c>
      <c r="AX859" s="13" t="s">
        <v>84</v>
      </c>
      <c r="AY859" s="262" t="s">
        <v>171</v>
      </c>
    </row>
    <row r="860" s="2" customFormat="1" ht="24.15" customHeight="1">
      <c r="A860" s="39"/>
      <c r="B860" s="40"/>
      <c r="C860" s="228" t="s">
        <v>1708</v>
      </c>
      <c r="D860" s="228" t="s">
        <v>174</v>
      </c>
      <c r="E860" s="229" t="s">
        <v>1709</v>
      </c>
      <c r="F860" s="230" t="s">
        <v>1710</v>
      </c>
      <c r="G860" s="231" t="s">
        <v>206</v>
      </c>
      <c r="H860" s="232">
        <v>67.200000000000003</v>
      </c>
      <c r="I860" s="233"/>
      <c r="J860" s="234">
        <f>ROUND(I860*H860,2)</f>
        <v>0</v>
      </c>
      <c r="K860" s="230" t="s">
        <v>178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0.0315</v>
      </c>
      <c r="R860" s="237">
        <f>Q860*H860</f>
        <v>2.1168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192</v>
      </c>
      <c r="AT860" s="239" t="s">
        <v>174</v>
      </c>
      <c r="AU860" s="239" t="s">
        <v>86</v>
      </c>
      <c r="AY860" s="18" t="s">
        <v>171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84</v>
      </c>
      <c r="BK860" s="240">
        <f>ROUND(I860*H860,2)</f>
        <v>0</v>
      </c>
      <c r="BL860" s="18" t="s">
        <v>192</v>
      </c>
      <c r="BM860" s="239" t="s">
        <v>1711</v>
      </c>
    </row>
    <row r="861" s="15" customFormat="1">
      <c r="A861" s="15"/>
      <c r="B861" s="274"/>
      <c r="C861" s="275"/>
      <c r="D861" s="241" t="s">
        <v>294</v>
      </c>
      <c r="E861" s="276" t="s">
        <v>1</v>
      </c>
      <c r="F861" s="277" t="s">
        <v>1712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294</v>
      </c>
      <c r="AU861" s="283" t="s">
        <v>86</v>
      </c>
      <c r="AV861" s="15" t="s">
        <v>84</v>
      </c>
      <c r="AW861" s="15" t="s">
        <v>32</v>
      </c>
      <c r="AX861" s="15" t="s">
        <v>77</v>
      </c>
      <c r="AY861" s="283" t="s">
        <v>171</v>
      </c>
    </row>
    <row r="862" s="13" customFormat="1">
      <c r="A862" s="13"/>
      <c r="B862" s="252"/>
      <c r="C862" s="253"/>
      <c r="D862" s="241" t="s">
        <v>294</v>
      </c>
      <c r="E862" s="254" t="s">
        <v>1</v>
      </c>
      <c r="F862" s="255" t="s">
        <v>1713</v>
      </c>
      <c r="G862" s="253"/>
      <c r="H862" s="256">
        <v>67.200000000000003</v>
      </c>
      <c r="I862" s="257"/>
      <c r="J862" s="253"/>
      <c r="K862" s="253"/>
      <c r="L862" s="258"/>
      <c r="M862" s="259"/>
      <c r="N862" s="260"/>
      <c r="O862" s="260"/>
      <c r="P862" s="260"/>
      <c r="Q862" s="260"/>
      <c r="R862" s="260"/>
      <c r="S862" s="260"/>
      <c r="T862" s="26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2" t="s">
        <v>294</v>
      </c>
      <c r="AU862" s="262" t="s">
        <v>86</v>
      </c>
      <c r="AV862" s="13" t="s">
        <v>86</v>
      </c>
      <c r="AW862" s="13" t="s">
        <v>32</v>
      </c>
      <c r="AX862" s="13" t="s">
        <v>84</v>
      </c>
      <c r="AY862" s="262" t="s">
        <v>171</v>
      </c>
    </row>
    <row r="863" s="2" customFormat="1" ht="24.15" customHeight="1">
      <c r="A863" s="39"/>
      <c r="B863" s="40"/>
      <c r="C863" s="228" t="s">
        <v>1714</v>
      </c>
      <c r="D863" s="228" t="s">
        <v>174</v>
      </c>
      <c r="E863" s="229" t="s">
        <v>1715</v>
      </c>
      <c r="F863" s="230" t="s">
        <v>1716</v>
      </c>
      <c r="G863" s="231" t="s">
        <v>206</v>
      </c>
      <c r="H863" s="232">
        <v>470.39999999999998</v>
      </c>
      <c r="I863" s="233"/>
      <c r="J863" s="234">
        <f>ROUND(I863*H863,2)</f>
        <v>0</v>
      </c>
      <c r="K863" s="230" t="s">
        <v>178</v>
      </c>
      <c r="L863" s="45"/>
      <c r="M863" s="235" t="s">
        <v>1</v>
      </c>
      <c r="N863" s="236" t="s">
        <v>42</v>
      </c>
      <c r="O863" s="92"/>
      <c r="P863" s="237">
        <f>O863*H863</f>
        <v>0</v>
      </c>
      <c r="Q863" s="237">
        <v>0.010500000000000001</v>
      </c>
      <c r="R863" s="237">
        <f>Q863*H863</f>
        <v>4.9392000000000005</v>
      </c>
      <c r="S863" s="237">
        <v>0</v>
      </c>
      <c r="T863" s="238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192</v>
      </c>
      <c r="AT863" s="239" t="s">
        <v>174</v>
      </c>
      <c r="AU863" s="239" t="s">
        <v>86</v>
      </c>
      <c r="AY863" s="18" t="s">
        <v>171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84</v>
      </c>
      <c r="BK863" s="240">
        <f>ROUND(I863*H863,2)</f>
        <v>0</v>
      </c>
      <c r="BL863" s="18" t="s">
        <v>192</v>
      </c>
      <c r="BM863" s="239" t="s">
        <v>1717</v>
      </c>
    </row>
    <row r="864" s="13" customFormat="1">
      <c r="A864" s="13"/>
      <c r="B864" s="252"/>
      <c r="C864" s="253"/>
      <c r="D864" s="241" t="s">
        <v>294</v>
      </c>
      <c r="E864" s="254" t="s">
        <v>1</v>
      </c>
      <c r="F864" s="255" t="s">
        <v>1718</v>
      </c>
      <c r="G864" s="253"/>
      <c r="H864" s="256">
        <v>470.39999999999998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2" t="s">
        <v>294</v>
      </c>
      <c r="AU864" s="262" t="s">
        <v>86</v>
      </c>
      <c r="AV864" s="13" t="s">
        <v>86</v>
      </c>
      <c r="AW864" s="13" t="s">
        <v>32</v>
      </c>
      <c r="AX864" s="13" t="s">
        <v>84</v>
      </c>
      <c r="AY864" s="262" t="s">
        <v>171</v>
      </c>
    </row>
    <row r="865" s="2" customFormat="1" ht="24.15" customHeight="1">
      <c r="A865" s="39"/>
      <c r="B865" s="40"/>
      <c r="C865" s="228" t="s">
        <v>1719</v>
      </c>
      <c r="D865" s="228" t="s">
        <v>174</v>
      </c>
      <c r="E865" s="229" t="s">
        <v>1720</v>
      </c>
      <c r="F865" s="230" t="s">
        <v>1721</v>
      </c>
      <c r="G865" s="231" t="s">
        <v>206</v>
      </c>
      <c r="H865" s="232">
        <v>52.140000000000001</v>
      </c>
      <c r="I865" s="233"/>
      <c r="J865" s="234">
        <f>ROUND(I865*H865,2)</f>
        <v>0</v>
      </c>
      <c r="K865" s="230" t="s">
        <v>178</v>
      </c>
      <c r="L865" s="45"/>
      <c r="M865" s="235" t="s">
        <v>1</v>
      </c>
      <c r="N865" s="236" t="s">
        <v>42</v>
      </c>
      <c r="O865" s="92"/>
      <c r="P865" s="237">
        <f>O865*H865</f>
        <v>0</v>
      </c>
      <c r="Q865" s="237">
        <v>0.0038</v>
      </c>
      <c r="R865" s="237">
        <f>Q865*H865</f>
        <v>0.198132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192</v>
      </c>
      <c r="AT865" s="239" t="s">
        <v>174</v>
      </c>
      <c r="AU865" s="239" t="s">
        <v>86</v>
      </c>
      <c r="AY865" s="18" t="s">
        <v>171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84</v>
      </c>
      <c r="BK865" s="240">
        <f>ROUND(I865*H865,2)</f>
        <v>0</v>
      </c>
      <c r="BL865" s="18" t="s">
        <v>192</v>
      </c>
      <c r="BM865" s="239" t="s">
        <v>1722</v>
      </c>
    </row>
    <row r="866" s="2" customFormat="1">
      <c r="A866" s="39"/>
      <c r="B866" s="40"/>
      <c r="C866" s="41"/>
      <c r="D866" s="241" t="s">
        <v>181</v>
      </c>
      <c r="E866" s="41"/>
      <c r="F866" s="242" t="s">
        <v>1723</v>
      </c>
      <c r="G866" s="41"/>
      <c r="H866" s="41"/>
      <c r="I866" s="243"/>
      <c r="J866" s="41"/>
      <c r="K866" s="41"/>
      <c r="L866" s="45"/>
      <c r="M866" s="244"/>
      <c r="N866" s="245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181</v>
      </c>
      <c r="AU866" s="18" t="s">
        <v>86</v>
      </c>
    </row>
    <row r="867" s="15" customFormat="1">
      <c r="A867" s="15"/>
      <c r="B867" s="274"/>
      <c r="C867" s="275"/>
      <c r="D867" s="241" t="s">
        <v>294</v>
      </c>
      <c r="E867" s="276" t="s">
        <v>1</v>
      </c>
      <c r="F867" s="277" t="s">
        <v>1724</v>
      </c>
      <c r="G867" s="275"/>
      <c r="H867" s="276" t="s">
        <v>1</v>
      </c>
      <c r="I867" s="278"/>
      <c r="J867" s="275"/>
      <c r="K867" s="275"/>
      <c r="L867" s="279"/>
      <c r="M867" s="280"/>
      <c r="N867" s="281"/>
      <c r="O867" s="281"/>
      <c r="P867" s="281"/>
      <c r="Q867" s="281"/>
      <c r="R867" s="281"/>
      <c r="S867" s="281"/>
      <c r="T867" s="282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3" t="s">
        <v>294</v>
      </c>
      <c r="AU867" s="283" t="s">
        <v>86</v>
      </c>
      <c r="AV867" s="15" t="s">
        <v>84</v>
      </c>
      <c r="AW867" s="15" t="s">
        <v>32</v>
      </c>
      <c r="AX867" s="15" t="s">
        <v>77</v>
      </c>
      <c r="AY867" s="283" t="s">
        <v>171</v>
      </c>
    </row>
    <row r="868" s="15" customFormat="1">
      <c r="A868" s="15"/>
      <c r="B868" s="274"/>
      <c r="C868" s="275"/>
      <c r="D868" s="241" t="s">
        <v>294</v>
      </c>
      <c r="E868" s="276" t="s">
        <v>1</v>
      </c>
      <c r="F868" s="277" t="s">
        <v>1048</v>
      </c>
      <c r="G868" s="275"/>
      <c r="H868" s="276" t="s">
        <v>1</v>
      </c>
      <c r="I868" s="278"/>
      <c r="J868" s="275"/>
      <c r="K868" s="275"/>
      <c r="L868" s="279"/>
      <c r="M868" s="280"/>
      <c r="N868" s="281"/>
      <c r="O868" s="281"/>
      <c r="P868" s="281"/>
      <c r="Q868" s="281"/>
      <c r="R868" s="281"/>
      <c r="S868" s="281"/>
      <c r="T868" s="282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3" t="s">
        <v>294</v>
      </c>
      <c r="AU868" s="283" t="s">
        <v>86</v>
      </c>
      <c r="AV868" s="15" t="s">
        <v>84</v>
      </c>
      <c r="AW868" s="15" t="s">
        <v>32</v>
      </c>
      <c r="AX868" s="15" t="s">
        <v>77</v>
      </c>
      <c r="AY868" s="283" t="s">
        <v>171</v>
      </c>
    </row>
    <row r="869" s="13" customFormat="1">
      <c r="A869" s="13"/>
      <c r="B869" s="252"/>
      <c r="C869" s="253"/>
      <c r="D869" s="241" t="s">
        <v>294</v>
      </c>
      <c r="E869" s="254" t="s">
        <v>1</v>
      </c>
      <c r="F869" s="255" t="s">
        <v>1725</v>
      </c>
      <c r="G869" s="253"/>
      <c r="H869" s="256">
        <v>4.9199999999999999</v>
      </c>
      <c r="I869" s="257"/>
      <c r="J869" s="253"/>
      <c r="K869" s="253"/>
      <c r="L869" s="258"/>
      <c r="M869" s="259"/>
      <c r="N869" s="260"/>
      <c r="O869" s="260"/>
      <c r="P869" s="260"/>
      <c r="Q869" s="260"/>
      <c r="R869" s="260"/>
      <c r="S869" s="260"/>
      <c r="T869" s="26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2" t="s">
        <v>294</v>
      </c>
      <c r="AU869" s="262" t="s">
        <v>86</v>
      </c>
      <c r="AV869" s="13" t="s">
        <v>86</v>
      </c>
      <c r="AW869" s="13" t="s">
        <v>32</v>
      </c>
      <c r="AX869" s="13" t="s">
        <v>77</v>
      </c>
      <c r="AY869" s="262" t="s">
        <v>171</v>
      </c>
    </row>
    <row r="870" s="16" customFormat="1">
      <c r="A870" s="16"/>
      <c r="B870" s="287"/>
      <c r="C870" s="288"/>
      <c r="D870" s="241" t="s">
        <v>294</v>
      </c>
      <c r="E870" s="289" t="s">
        <v>858</v>
      </c>
      <c r="F870" s="290" t="s">
        <v>1112</v>
      </c>
      <c r="G870" s="288"/>
      <c r="H870" s="291">
        <v>4.9199999999999999</v>
      </c>
      <c r="I870" s="292"/>
      <c r="J870" s="288"/>
      <c r="K870" s="288"/>
      <c r="L870" s="293"/>
      <c r="M870" s="294"/>
      <c r="N870" s="295"/>
      <c r="O870" s="295"/>
      <c r="P870" s="295"/>
      <c r="Q870" s="295"/>
      <c r="R870" s="295"/>
      <c r="S870" s="295"/>
      <c r="T870" s="29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97" t="s">
        <v>294</v>
      </c>
      <c r="AU870" s="297" t="s">
        <v>86</v>
      </c>
      <c r="AV870" s="16" t="s">
        <v>106</v>
      </c>
      <c r="AW870" s="16" t="s">
        <v>32</v>
      </c>
      <c r="AX870" s="16" t="s">
        <v>77</v>
      </c>
      <c r="AY870" s="297" t="s">
        <v>171</v>
      </c>
    </row>
    <row r="871" s="15" customFormat="1">
      <c r="A871" s="15"/>
      <c r="B871" s="274"/>
      <c r="C871" s="275"/>
      <c r="D871" s="241" t="s">
        <v>294</v>
      </c>
      <c r="E871" s="276" t="s">
        <v>1</v>
      </c>
      <c r="F871" s="277" t="s">
        <v>1726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294</v>
      </c>
      <c r="AU871" s="283" t="s">
        <v>86</v>
      </c>
      <c r="AV871" s="15" t="s">
        <v>84</v>
      </c>
      <c r="AW871" s="15" t="s">
        <v>32</v>
      </c>
      <c r="AX871" s="15" t="s">
        <v>77</v>
      </c>
      <c r="AY871" s="283" t="s">
        <v>171</v>
      </c>
    </row>
    <row r="872" s="15" customFormat="1">
      <c r="A872" s="15"/>
      <c r="B872" s="274"/>
      <c r="C872" s="275"/>
      <c r="D872" s="241" t="s">
        <v>294</v>
      </c>
      <c r="E872" s="276" t="s">
        <v>1</v>
      </c>
      <c r="F872" s="277" t="s">
        <v>414</v>
      </c>
      <c r="G872" s="275"/>
      <c r="H872" s="276" t="s">
        <v>1</v>
      </c>
      <c r="I872" s="278"/>
      <c r="J872" s="275"/>
      <c r="K872" s="275"/>
      <c r="L872" s="279"/>
      <c r="M872" s="280"/>
      <c r="N872" s="281"/>
      <c r="O872" s="281"/>
      <c r="P872" s="281"/>
      <c r="Q872" s="281"/>
      <c r="R872" s="281"/>
      <c r="S872" s="281"/>
      <c r="T872" s="282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3" t="s">
        <v>294</v>
      </c>
      <c r="AU872" s="283" t="s">
        <v>86</v>
      </c>
      <c r="AV872" s="15" t="s">
        <v>84</v>
      </c>
      <c r="AW872" s="15" t="s">
        <v>32</v>
      </c>
      <c r="AX872" s="15" t="s">
        <v>77</v>
      </c>
      <c r="AY872" s="283" t="s">
        <v>171</v>
      </c>
    </row>
    <row r="873" s="13" customFormat="1">
      <c r="A873" s="13"/>
      <c r="B873" s="252"/>
      <c r="C873" s="253"/>
      <c r="D873" s="241" t="s">
        <v>294</v>
      </c>
      <c r="E873" s="254" t="s">
        <v>1</v>
      </c>
      <c r="F873" s="255" t="s">
        <v>1727</v>
      </c>
      <c r="G873" s="253"/>
      <c r="H873" s="256">
        <v>0.90000000000000002</v>
      </c>
      <c r="I873" s="257"/>
      <c r="J873" s="253"/>
      <c r="K873" s="253"/>
      <c r="L873" s="258"/>
      <c r="M873" s="259"/>
      <c r="N873" s="260"/>
      <c r="O873" s="260"/>
      <c r="P873" s="260"/>
      <c r="Q873" s="260"/>
      <c r="R873" s="260"/>
      <c r="S873" s="260"/>
      <c r="T873" s="26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2" t="s">
        <v>294</v>
      </c>
      <c r="AU873" s="262" t="s">
        <v>86</v>
      </c>
      <c r="AV873" s="13" t="s">
        <v>86</v>
      </c>
      <c r="AW873" s="13" t="s">
        <v>32</v>
      </c>
      <c r="AX873" s="13" t="s">
        <v>77</v>
      </c>
      <c r="AY873" s="262" t="s">
        <v>171</v>
      </c>
    </row>
    <row r="874" s="13" customFormat="1">
      <c r="A874" s="13"/>
      <c r="B874" s="252"/>
      <c r="C874" s="253"/>
      <c r="D874" s="241" t="s">
        <v>294</v>
      </c>
      <c r="E874" s="254" t="s">
        <v>1</v>
      </c>
      <c r="F874" s="255" t="s">
        <v>1728</v>
      </c>
      <c r="G874" s="253"/>
      <c r="H874" s="256">
        <v>11.699999999999999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2" t="s">
        <v>294</v>
      </c>
      <c r="AU874" s="262" t="s">
        <v>86</v>
      </c>
      <c r="AV874" s="13" t="s">
        <v>86</v>
      </c>
      <c r="AW874" s="13" t="s">
        <v>32</v>
      </c>
      <c r="AX874" s="13" t="s">
        <v>77</v>
      </c>
      <c r="AY874" s="262" t="s">
        <v>171</v>
      </c>
    </row>
    <row r="875" s="13" customFormat="1">
      <c r="A875" s="13"/>
      <c r="B875" s="252"/>
      <c r="C875" s="253"/>
      <c r="D875" s="241" t="s">
        <v>294</v>
      </c>
      <c r="E875" s="254" t="s">
        <v>1</v>
      </c>
      <c r="F875" s="255" t="s">
        <v>1729</v>
      </c>
      <c r="G875" s="253"/>
      <c r="H875" s="256">
        <v>8.2200000000000006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2" t="s">
        <v>294</v>
      </c>
      <c r="AU875" s="262" t="s">
        <v>86</v>
      </c>
      <c r="AV875" s="13" t="s">
        <v>86</v>
      </c>
      <c r="AW875" s="13" t="s">
        <v>32</v>
      </c>
      <c r="AX875" s="13" t="s">
        <v>77</v>
      </c>
      <c r="AY875" s="262" t="s">
        <v>171</v>
      </c>
    </row>
    <row r="876" s="13" customFormat="1">
      <c r="A876" s="13"/>
      <c r="B876" s="252"/>
      <c r="C876" s="253"/>
      <c r="D876" s="241" t="s">
        <v>294</v>
      </c>
      <c r="E876" s="254" t="s">
        <v>1</v>
      </c>
      <c r="F876" s="255" t="s">
        <v>1730</v>
      </c>
      <c r="G876" s="253"/>
      <c r="H876" s="256">
        <v>18.600000000000001</v>
      </c>
      <c r="I876" s="257"/>
      <c r="J876" s="253"/>
      <c r="K876" s="253"/>
      <c r="L876" s="258"/>
      <c r="M876" s="259"/>
      <c r="N876" s="260"/>
      <c r="O876" s="260"/>
      <c r="P876" s="260"/>
      <c r="Q876" s="260"/>
      <c r="R876" s="260"/>
      <c r="S876" s="260"/>
      <c r="T876" s="26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2" t="s">
        <v>294</v>
      </c>
      <c r="AU876" s="262" t="s">
        <v>86</v>
      </c>
      <c r="AV876" s="13" t="s">
        <v>86</v>
      </c>
      <c r="AW876" s="13" t="s">
        <v>32</v>
      </c>
      <c r="AX876" s="13" t="s">
        <v>77</v>
      </c>
      <c r="AY876" s="262" t="s">
        <v>171</v>
      </c>
    </row>
    <row r="877" s="15" customFormat="1">
      <c r="A877" s="15"/>
      <c r="B877" s="274"/>
      <c r="C877" s="275"/>
      <c r="D877" s="241" t="s">
        <v>294</v>
      </c>
      <c r="E877" s="276" t="s">
        <v>1</v>
      </c>
      <c r="F877" s="277" t="s">
        <v>1048</v>
      </c>
      <c r="G877" s="275"/>
      <c r="H877" s="276" t="s">
        <v>1</v>
      </c>
      <c r="I877" s="278"/>
      <c r="J877" s="275"/>
      <c r="K877" s="275"/>
      <c r="L877" s="279"/>
      <c r="M877" s="280"/>
      <c r="N877" s="281"/>
      <c r="O877" s="281"/>
      <c r="P877" s="281"/>
      <c r="Q877" s="281"/>
      <c r="R877" s="281"/>
      <c r="S877" s="281"/>
      <c r="T877" s="282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83" t="s">
        <v>294</v>
      </c>
      <c r="AU877" s="283" t="s">
        <v>86</v>
      </c>
      <c r="AV877" s="15" t="s">
        <v>84</v>
      </c>
      <c r="AW877" s="15" t="s">
        <v>32</v>
      </c>
      <c r="AX877" s="15" t="s">
        <v>77</v>
      </c>
      <c r="AY877" s="283" t="s">
        <v>171</v>
      </c>
    </row>
    <row r="878" s="13" customFormat="1">
      <c r="A878" s="13"/>
      <c r="B878" s="252"/>
      <c r="C878" s="253"/>
      <c r="D878" s="241" t="s">
        <v>294</v>
      </c>
      <c r="E878" s="254" t="s">
        <v>1</v>
      </c>
      <c r="F878" s="255" t="s">
        <v>1731</v>
      </c>
      <c r="G878" s="253"/>
      <c r="H878" s="256">
        <v>3.5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2" t="s">
        <v>294</v>
      </c>
      <c r="AU878" s="262" t="s">
        <v>86</v>
      </c>
      <c r="AV878" s="13" t="s">
        <v>86</v>
      </c>
      <c r="AW878" s="13" t="s">
        <v>32</v>
      </c>
      <c r="AX878" s="13" t="s">
        <v>77</v>
      </c>
      <c r="AY878" s="262" t="s">
        <v>171</v>
      </c>
    </row>
    <row r="879" s="13" customFormat="1">
      <c r="A879" s="13"/>
      <c r="B879" s="252"/>
      <c r="C879" s="253"/>
      <c r="D879" s="241" t="s">
        <v>294</v>
      </c>
      <c r="E879" s="254" t="s">
        <v>1</v>
      </c>
      <c r="F879" s="255" t="s">
        <v>1732</v>
      </c>
      <c r="G879" s="253"/>
      <c r="H879" s="256">
        <v>4.2999999999999998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2" t="s">
        <v>294</v>
      </c>
      <c r="AU879" s="262" t="s">
        <v>86</v>
      </c>
      <c r="AV879" s="13" t="s">
        <v>86</v>
      </c>
      <c r="AW879" s="13" t="s">
        <v>32</v>
      </c>
      <c r="AX879" s="13" t="s">
        <v>77</v>
      </c>
      <c r="AY879" s="262" t="s">
        <v>171</v>
      </c>
    </row>
    <row r="880" s="16" customFormat="1">
      <c r="A880" s="16"/>
      <c r="B880" s="287"/>
      <c r="C880" s="288"/>
      <c r="D880" s="241" t="s">
        <v>294</v>
      </c>
      <c r="E880" s="289" t="s">
        <v>861</v>
      </c>
      <c r="F880" s="290" t="s">
        <v>1112</v>
      </c>
      <c r="G880" s="288"/>
      <c r="H880" s="291">
        <v>47.219999999999999</v>
      </c>
      <c r="I880" s="292"/>
      <c r="J880" s="288"/>
      <c r="K880" s="288"/>
      <c r="L880" s="293"/>
      <c r="M880" s="294"/>
      <c r="N880" s="295"/>
      <c r="O880" s="295"/>
      <c r="P880" s="295"/>
      <c r="Q880" s="295"/>
      <c r="R880" s="295"/>
      <c r="S880" s="295"/>
      <c r="T880" s="29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97" t="s">
        <v>294</v>
      </c>
      <c r="AU880" s="297" t="s">
        <v>86</v>
      </c>
      <c r="AV880" s="16" t="s">
        <v>106</v>
      </c>
      <c r="AW880" s="16" t="s">
        <v>32</v>
      </c>
      <c r="AX880" s="16" t="s">
        <v>77</v>
      </c>
      <c r="AY880" s="297" t="s">
        <v>171</v>
      </c>
    </row>
    <row r="881" s="14" customFormat="1">
      <c r="A881" s="14"/>
      <c r="B881" s="263"/>
      <c r="C881" s="264"/>
      <c r="D881" s="241" t="s">
        <v>294</v>
      </c>
      <c r="E881" s="265" t="s">
        <v>1</v>
      </c>
      <c r="F881" s="266" t="s">
        <v>298</v>
      </c>
      <c r="G881" s="264"/>
      <c r="H881" s="267">
        <v>52.140000000000001</v>
      </c>
      <c r="I881" s="268"/>
      <c r="J881" s="264"/>
      <c r="K881" s="264"/>
      <c r="L881" s="269"/>
      <c r="M881" s="270"/>
      <c r="N881" s="271"/>
      <c r="O881" s="271"/>
      <c r="P881" s="271"/>
      <c r="Q881" s="271"/>
      <c r="R881" s="271"/>
      <c r="S881" s="271"/>
      <c r="T881" s="27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3" t="s">
        <v>294</v>
      </c>
      <c r="AU881" s="273" t="s">
        <v>86</v>
      </c>
      <c r="AV881" s="14" t="s">
        <v>192</v>
      </c>
      <c r="AW881" s="14" t="s">
        <v>32</v>
      </c>
      <c r="AX881" s="14" t="s">
        <v>84</v>
      </c>
      <c r="AY881" s="273" t="s">
        <v>171</v>
      </c>
    </row>
    <row r="882" s="2" customFormat="1" ht="24.15" customHeight="1">
      <c r="A882" s="39"/>
      <c r="B882" s="40"/>
      <c r="C882" s="228" t="s">
        <v>1733</v>
      </c>
      <c r="D882" s="228" t="s">
        <v>174</v>
      </c>
      <c r="E882" s="229" t="s">
        <v>1734</v>
      </c>
      <c r="F882" s="230" t="s">
        <v>1735</v>
      </c>
      <c r="G882" s="231" t="s">
        <v>206</v>
      </c>
      <c r="H882" s="232">
        <v>104.44799999999999</v>
      </c>
      <c r="I882" s="233"/>
      <c r="J882" s="234">
        <f>ROUND(I882*H882,2)</f>
        <v>0</v>
      </c>
      <c r="K882" s="230" t="s">
        <v>178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0.0033</v>
      </c>
      <c r="R882" s="237">
        <f>Q882*H882</f>
        <v>0.3446784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192</v>
      </c>
      <c r="AT882" s="239" t="s">
        <v>174</v>
      </c>
      <c r="AU882" s="239" t="s">
        <v>86</v>
      </c>
      <c r="AY882" s="18" t="s">
        <v>171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84</v>
      </c>
      <c r="BK882" s="240">
        <f>ROUND(I882*H882,2)</f>
        <v>0</v>
      </c>
      <c r="BL882" s="18" t="s">
        <v>192</v>
      </c>
      <c r="BM882" s="239" t="s">
        <v>1736</v>
      </c>
    </row>
    <row r="883" s="2" customFormat="1">
      <c r="A883" s="39"/>
      <c r="B883" s="40"/>
      <c r="C883" s="41"/>
      <c r="D883" s="241" t="s">
        <v>181</v>
      </c>
      <c r="E883" s="41"/>
      <c r="F883" s="242" t="s">
        <v>1737</v>
      </c>
      <c r="G883" s="41"/>
      <c r="H883" s="41"/>
      <c r="I883" s="243"/>
      <c r="J883" s="41"/>
      <c r="K883" s="41"/>
      <c r="L883" s="45"/>
      <c r="M883" s="244"/>
      <c r="N883" s="245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181</v>
      </c>
      <c r="AU883" s="18" t="s">
        <v>86</v>
      </c>
    </row>
    <row r="884" s="13" customFormat="1">
      <c r="A884" s="13"/>
      <c r="B884" s="252"/>
      <c r="C884" s="253"/>
      <c r="D884" s="241" t="s">
        <v>294</v>
      </c>
      <c r="E884" s="254" t="s">
        <v>1</v>
      </c>
      <c r="F884" s="255" t="s">
        <v>1653</v>
      </c>
      <c r="G884" s="253"/>
      <c r="H884" s="256">
        <v>101.26000000000001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2" t="s">
        <v>294</v>
      </c>
      <c r="AU884" s="262" t="s">
        <v>86</v>
      </c>
      <c r="AV884" s="13" t="s">
        <v>86</v>
      </c>
      <c r="AW884" s="13" t="s">
        <v>32</v>
      </c>
      <c r="AX884" s="13" t="s">
        <v>77</v>
      </c>
      <c r="AY884" s="262" t="s">
        <v>171</v>
      </c>
    </row>
    <row r="885" s="13" customFormat="1">
      <c r="A885" s="13"/>
      <c r="B885" s="252"/>
      <c r="C885" s="253"/>
      <c r="D885" s="241" t="s">
        <v>294</v>
      </c>
      <c r="E885" s="254" t="s">
        <v>1</v>
      </c>
      <c r="F885" s="255" t="s">
        <v>1654</v>
      </c>
      <c r="G885" s="253"/>
      <c r="H885" s="256">
        <v>3.1880000000000002</v>
      </c>
      <c r="I885" s="257"/>
      <c r="J885" s="253"/>
      <c r="K885" s="253"/>
      <c r="L885" s="258"/>
      <c r="M885" s="259"/>
      <c r="N885" s="260"/>
      <c r="O885" s="260"/>
      <c r="P885" s="260"/>
      <c r="Q885" s="260"/>
      <c r="R885" s="260"/>
      <c r="S885" s="260"/>
      <c r="T885" s="26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2" t="s">
        <v>294</v>
      </c>
      <c r="AU885" s="262" t="s">
        <v>86</v>
      </c>
      <c r="AV885" s="13" t="s">
        <v>86</v>
      </c>
      <c r="AW885" s="13" t="s">
        <v>32</v>
      </c>
      <c r="AX885" s="13" t="s">
        <v>77</v>
      </c>
      <c r="AY885" s="262" t="s">
        <v>171</v>
      </c>
    </row>
    <row r="886" s="14" customFormat="1">
      <c r="A886" s="14"/>
      <c r="B886" s="263"/>
      <c r="C886" s="264"/>
      <c r="D886" s="241" t="s">
        <v>294</v>
      </c>
      <c r="E886" s="265" t="s">
        <v>1</v>
      </c>
      <c r="F886" s="266" t="s">
        <v>298</v>
      </c>
      <c r="G886" s="264"/>
      <c r="H886" s="267">
        <v>104.44799999999999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3" t="s">
        <v>294</v>
      </c>
      <c r="AU886" s="273" t="s">
        <v>86</v>
      </c>
      <c r="AV886" s="14" t="s">
        <v>192</v>
      </c>
      <c r="AW886" s="14" t="s">
        <v>32</v>
      </c>
      <c r="AX886" s="14" t="s">
        <v>84</v>
      </c>
      <c r="AY886" s="273" t="s">
        <v>171</v>
      </c>
    </row>
    <row r="887" s="2" customFormat="1" ht="24.15" customHeight="1">
      <c r="A887" s="39"/>
      <c r="B887" s="40"/>
      <c r="C887" s="228" t="s">
        <v>1738</v>
      </c>
      <c r="D887" s="228" t="s">
        <v>174</v>
      </c>
      <c r="E887" s="229" t="s">
        <v>1739</v>
      </c>
      <c r="F887" s="230" t="s">
        <v>1740</v>
      </c>
      <c r="G887" s="231" t="s">
        <v>206</v>
      </c>
      <c r="H887" s="232">
        <v>21.25</v>
      </c>
      <c r="I887" s="233"/>
      <c r="J887" s="234">
        <f>ROUND(I887*H887,2)</f>
        <v>0</v>
      </c>
      <c r="K887" s="230" t="s">
        <v>1</v>
      </c>
      <c r="L887" s="45"/>
      <c r="M887" s="235" t="s">
        <v>1</v>
      </c>
      <c r="N887" s="236" t="s">
        <v>42</v>
      </c>
      <c r="O887" s="92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9" t="s">
        <v>192</v>
      </c>
      <c r="AT887" s="239" t="s">
        <v>174</v>
      </c>
      <c r="AU887" s="239" t="s">
        <v>86</v>
      </c>
      <c r="AY887" s="18" t="s">
        <v>171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84</v>
      </c>
      <c r="BK887" s="240">
        <f>ROUND(I887*H887,2)</f>
        <v>0</v>
      </c>
      <c r="BL887" s="18" t="s">
        <v>192</v>
      </c>
      <c r="BM887" s="239" t="s">
        <v>1741</v>
      </c>
    </row>
    <row r="888" s="13" customFormat="1">
      <c r="A888" s="13"/>
      <c r="B888" s="252"/>
      <c r="C888" s="253"/>
      <c r="D888" s="241" t="s">
        <v>294</v>
      </c>
      <c r="E888" s="254" t="s">
        <v>1</v>
      </c>
      <c r="F888" s="255" t="s">
        <v>854</v>
      </c>
      <c r="G888" s="253"/>
      <c r="H888" s="256">
        <v>21.25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2" t="s">
        <v>294</v>
      </c>
      <c r="AU888" s="262" t="s">
        <v>86</v>
      </c>
      <c r="AV888" s="13" t="s">
        <v>86</v>
      </c>
      <c r="AW888" s="13" t="s">
        <v>32</v>
      </c>
      <c r="AX888" s="13" t="s">
        <v>84</v>
      </c>
      <c r="AY888" s="262" t="s">
        <v>171</v>
      </c>
    </row>
    <row r="889" s="2" customFormat="1" ht="16.5" customHeight="1">
      <c r="A889" s="39"/>
      <c r="B889" s="40"/>
      <c r="C889" s="228" t="s">
        <v>1742</v>
      </c>
      <c r="D889" s="228" t="s">
        <v>174</v>
      </c>
      <c r="E889" s="229" t="s">
        <v>1743</v>
      </c>
      <c r="F889" s="230" t="s">
        <v>1744</v>
      </c>
      <c r="G889" s="231" t="s">
        <v>206</v>
      </c>
      <c r="H889" s="232">
        <v>80.010000000000005</v>
      </c>
      <c r="I889" s="233"/>
      <c r="J889" s="234">
        <f>ROUND(I889*H889,2)</f>
        <v>0</v>
      </c>
      <c r="K889" s="230" t="s">
        <v>1</v>
      </c>
      <c r="L889" s="45"/>
      <c r="M889" s="235" t="s">
        <v>1</v>
      </c>
      <c r="N889" s="236" t="s">
        <v>42</v>
      </c>
      <c r="O889" s="92"/>
      <c r="P889" s="237">
        <f>O889*H889</f>
        <v>0</v>
      </c>
      <c r="Q889" s="237">
        <v>0</v>
      </c>
      <c r="R889" s="237">
        <f>Q889*H889</f>
        <v>0</v>
      </c>
      <c r="S889" s="237">
        <v>0</v>
      </c>
      <c r="T889" s="238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9" t="s">
        <v>192</v>
      </c>
      <c r="AT889" s="239" t="s">
        <v>174</v>
      </c>
      <c r="AU889" s="239" t="s">
        <v>86</v>
      </c>
      <c r="AY889" s="18" t="s">
        <v>171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84</v>
      </c>
      <c r="BK889" s="240">
        <f>ROUND(I889*H889,2)</f>
        <v>0</v>
      </c>
      <c r="BL889" s="18" t="s">
        <v>192</v>
      </c>
      <c r="BM889" s="239" t="s">
        <v>1745</v>
      </c>
    </row>
    <row r="890" s="13" customFormat="1">
      <c r="A890" s="13"/>
      <c r="B890" s="252"/>
      <c r="C890" s="253"/>
      <c r="D890" s="241" t="s">
        <v>294</v>
      </c>
      <c r="E890" s="254" t="s">
        <v>1</v>
      </c>
      <c r="F890" s="255" t="s">
        <v>856</v>
      </c>
      <c r="G890" s="253"/>
      <c r="H890" s="256">
        <v>80.010000000000005</v>
      </c>
      <c r="I890" s="257"/>
      <c r="J890" s="253"/>
      <c r="K890" s="253"/>
      <c r="L890" s="258"/>
      <c r="M890" s="259"/>
      <c r="N890" s="260"/>
      <c r="O890" s="260"/>
      <c r="P890" s="260"/>
      <c r="Q890" s="260"/>
      <c r="R890" s="260"/>
      <c r="S890" s="260"/>
      <c r="T890" s="26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2" t="s">
        <v>294</v>
      </c>
      <c r="AU890" s="262" t="s">
        <v>86</v>
      </c>
      <c r="AV890" s="13" t="s">
        <v>86</v>
      </c>
      <c r="AW890" s="13" t="s">
        <v>32</v>
      </c>
      <c r="AX890" s="13" t="s">
        <v>84</v>
      </c>
      <c r="AY890" s="262" t="s">
        <v>171</v>
      </c>
    </row>
    <row r="891" s="2" customFormat="1" ht="16.5" customHeight="1">
      <c r="A891" s="39"/>
      <c r="B891" s="40"/>
      <c r="C891" s="228" t="s">
        <v>1746</v>
      </c>
      <c r="D891" s="228" t="s">
        <v>174</v>
      </c>
      <c r="E891" s="229" t="s">
        <v>1747</v>
      </c>
      <c r="F891" s="230" t="s">
        <v>1748</v>
      </c>
      <c r="G891" s="231" t="s">
        <v>206</v>
      </c>
      <c r="H891" s="232">
        <v>36</v>
      </c>
      <c r="I891" s="233"/>
      <c r="J891" s="234">
        <f>ROUND(I891*H891,2)</f>
        <v>0</v>
      </c>
      <c r="K891" s="230" t="s">
        <v>1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0</v>
      </c>
      <c r="R891" s="237">
        <f>Q891*H891</f>
        <v>0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192</v>
      </c>
      <c r="AT891" s="239" t="s">
        <v>174</v>
      </c>
      <c r="AU891" s="239" t="s">
        <v>86</v>
      </c>
      <c r="AY891" s="18" t="s">
        <v>171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84</v>
      </c>
      <c r="BK891" s="240">
        <f>ROUND(I891*H891,2)</f>
        <v>0</v>
      </c>
      <c r="BL891" s="18" t="s">
        <v>192</v>
      </c>
      <c r="BM891" s="239" t="s">
        <v>1749</v>
      </c>
    </row>
    <row r="892" s="2" customFormat="1">
      <c r="A892" s="39"/>
      <c r="B892" s="40"/>
      <c r="C892" s="41"/>
      <c r="D892" s="241" t="s">
        <v>181</v>
      </c>
      <c r="E892" s="41"/>
      <c r="F892" s="242" t="s">
        <v>1750</v>
      </c>
      <c r="G892" s="41"/>
      <c r="H892" s="41"/>
      <c r="I892" s="243"/>
      <c r="J892" s="41"/>
      <c r="K892" s="41"/>
      <c r="L892" s="45"/>
      <c r="M892" s="244"/>
      <c r="N892" s="245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181</v>
      </c>
      <c r="AU892" s="18" t="s">
        <v>86</v>
      </c>
    </row>
    <row r="893" s="2" customFormat="1" ht="24.15" customHeight="1">
      <c r="A893" s="39"/>
      <c r="B893" s="40"/>
      <c r="C893" s="228" t="s">
        <v>1751</v>
      </c>
      <c r="D893" s="228" t="s">
        <v>174</v>
      </c>
      <c r="E893" s="229" t="s">
        <v>1752</v>
      </c>
      <c r="F893" s="230" t="s">
        <v>1753</v>
      </c>
      <c r="G893" s="231" t="s">
        <v>206</v>
      </c>
      <c r="H893" s="232">
        <v>199.256</v>
      </c>
      <c r="I893" s="233"/>
      <c r="J893" s="234">
        <f>ROUND(I893*H893,2)</f>
        <v>0</v>
      </c>
      <c r="K893" s="230" t="s">
        <v>178</v>
      </c>
      <c r="L893" s="45"/>
      <c r="M893" s="235" t="s">
        <v>1</v>
      </c>
      <c r="N893" s="236" t="s">
        <v>42</v>
      </c>
      <c r="O893" s="92"/>
      <c r="P893" s="237">
        <f>O893*H893</f>
        <v>0</v>
      </c>
      <c r="Q893" s="237">
        <v>0</v>
      </c>
      <c r="R893" s="237">
        <f>Q893*H893</f>
        <v>0</v>
      </c>
      <c r="S893" s="237">
        <v>0</v>
      </c>
      <c r="T893" s="238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9" t="s">
        <v>440</v>
      </c>
      <c r="AT893" s="239" t="s">
        <v>174</v>
      </c>
      <c r="AU893" s="239" t="s">
        <v>86</v>
      </c>
      <c r="AY893" s="18" t="s">
        <v>171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84</v>
      </c>
      <c r="BK893" s="240">
        <f>ROUND(I893*H893,2)</f>
        <v>0</v>
      </c>
      <c r="BL893" s="18" t="s">
        <v>440</v>
      </c>
      <c r="BM893" s="239" t="s">
        <v>1754</v>
      </c>
    </row>
    <row r="894" s="13" customFormat="1">
      <c r="A894" s="13"/>
      <c r="B894" s="252"/>
      <c r="C894" s="253"/>
      <c r="D894" s="241" t="s">
        <v>294</v>
      </c>
      <c r="E894" s="254" t="s">
        <v>1</v>
      </c>
      <c r="F894" s="255" t="s">
        <v>1755</v>
      </c>
      <c r="G894" s="253"/>
      <c r="H894" s="256">
        <v>48.090000000000003</v>
      </c>
      <c r="I894" s="257"/>
      <c r="J894" s="253"/>
      <c r="K894" s="253"/>
      <c r="L894" s="258"/>
      <c r="M894" s="259"/>
      <c r="N894" s="260"/>
      <c r="O894" s="260"/>
      <c r="P894" s="260"/>
      <c r="Q894" s="260"/>
      <c r="R894" s="260"/>
      <c r="S894" s="260"/>
      <c r="T894" s="26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2" t="s">
        <v>294</v>
      </c>
      <c r="AU894" s="262" t="s">
        <v>86</v>
      </c>
      <c r="AV894" s="13" t="s">
        <v>86</v>
      </c>
      <c r="AW894" s="13" t="s">
        <v>32</v>
      </c>
      <c r="AX894" s="13" t="s">
        <v>77</v>
      </c>
      <c r="AY894" s="262" t="s">
        <v>171</v>
      </c>
    </row>
    <row r="895" s="13" customFormat="1">
      <c r="A895" s="13"/>
      <c r="B895" s="252"/>
      <c r="C895" s="253"/>
      <c r="D895" s="241" t="s">
        <v>294</v>
      </c>
      <c r="E895" s="254" t="s">
        <v>1</v>
      </c>
      <c r="F895" s="255" t="s">
        <v>1756</v>
      </c>
      <c r="G895" s="253"/>
      <c r="H895" s="256">
        <v>62.223999999999997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2" t="s">
        <v>294</v>
      </c>
      <c r="AU895" s="262" t="s">
        <v>86</v>
      </c>
      <c r="AV895" s="13" t="s">
        <v>86</v>
      </c>
      <c r="AW895" s="13" t="s">
        <v>32</v>
      </c>
      <c r="AX895" s="13" t="s">
        <v>77</v>
      </c>
      <c r="AY895" s="262" t="s">
        <v>171</v>
      </c>
    </row>
    <row r="896" s="13" customFormat="1">
      <c r="A896" s="13"/>
      <c r="B896" s="252"/>
      <c r="C896" s="253"/>
      <c r="D896" s="241" t="s">
        <v>294</v>
      </c>
      <c r="E896" s="254" t="s">
        <v>1</v>
      </c>
      <c r="F896" s="255" t="s">
        <v>1757</v>
      </c>
      <c r="G896" s="253"/>
      <c r="H896" s="256">
        <v>4.8419999999999996</v>
      </c>
      <c r="I896" s="257"/>
      <c r="J896" s="253"/>
      <c r="K896" s="253"/>
      <c r="L896" s="258"/>
      <c r="M896" s="259"/>
      <c r="N896" s="260"/>
      <c r="O896" s="260"/>
      <c r="P896" s="260"/>
      <c r="Q896" s="260"/>
      <c r="R896" s="260"/>
      <c r="S896" s="260"/>
      <c r="T896" s="26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2" t="s">
        <v>294</v>
      </c>
      <c r="AU896" s="262" t="s">
        <v>86</v>
      </c>
      <c r="AV896" s="13" t="s">
        <v>86</v>
      </c>
      <c r="AW896" s="13" t="s">
        <v>32</v>
      </c>
      <c r="AX896" s="13" t="s">
        <v>77</v>
      </c>
      <c r="AY896" s="262" t="s">
        <v>171</v>
      </c>
    </row>
    <row r="897" s="13" customFormat="1">
      <c r="A897" s="13"/>
      <c r="B897" s="252"/>
      <c r="C897" s="253"/>
      <c r="D897" s="241" t="s">
        <v>294</v>
      </c>
      <c r="E897" s="254" t="s">
        <v>1</v>
      </c>
      <c r="F897" s="255" t="s">
        <v>1758</v>
      </c>
      <c r="G897" s="253"/>
      <c r="H897" s="256">
        <v>8.8000000000000007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2" t="s">
        <v>294</v>
      </c>
      <c r="AU897" s="262" t="s">
        <v>86</v>
      </c>
      <c r="AV897" s="13" t="s">
        <v>86</v>
      </c>
      <c r="AW897" s="13" t="s">
        <v>32</v>
      </c>
      <c r="AX897" s="13" t="s">
        <v>77</v>
      </c>
      <c r="AY897" s="262" t="s">
        <v>171</v>
      </c>
    </row>
    <row r="898" s="13" customFormat="1">
      <c r="A898" s="13"/>
      <c r="B898" s="252"/>
      <c r="C898" s="253"/>
      <c r="D898" s="241" t="s">
        <v>294</v>
      </c>
      <c r="E898" s="254" t="s">
        <v>1</v>
      </c>
      <c r="F898" s="255" t="s">
        <v>1759</v>
      </c>
      <c r="G898" s="253"/>
      <c r="H898" s="256">
        <v>5.1479999999999997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2" t="s">
        <v>294</v>
      </c>
      <c r="AU898" s="262" t="s">
        <v>86</v>
      </c>
      <c r="AV898" s="13" t="s">
        <v>86</v>
      </c>
      <c r="AW898" s="13" t="s">
        <v>32</v>
      </c>
      <c r="AX898" s="13" t="s">
        <v>77</v>
      </c>
      <c r="AY898" s="262" t="s">
        <v>171</v>
      </c>
    </row>
    <row r="899" s="13" customFormat="1">
      <c r="A899" s="13"/>
      <c r="B899" s="252"/>
      <c r="C899" s="253"/>
      <c r="D899" s="241" t="s">
        <v>294</v>
      </c>
      <c r="E899" s="254" t="s">
        <v>1</v>
      </c>
      <c r="F899" s="255" t="s">
        <v>1760</v>
      </c>
      <c r="G899" s="253"/>
      <c r="H899" s="256">
        <v>5.7000000000000002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2" t="s">
        <v>294</v>
      </c>
      <c r="AU899" s="262" t="s">
        <v>86</v>
      </c>
      <c r="AV899" s="13" t="s">
        <v>86</v>
      </c>
      <c r="AW899" s="13" t="s">
        <v>32</v>
      </c>
      <c r="AX899" s="13" t="s">
        <v>77</v>
      </c>
      <c r="AY899" s="262" t="s">
        <v>171</v>
      </c>
    </row>
    <row r="900" s="13" customFormat="1">
      <c r="A900" s="13"/>
      <c r="B900" s="252"/>
      <c r="C900" s="253"/>
      <c r="D900" s="241" t="s">
        <v>294</v>
      </c>
      <c r="E900" s="254" t="s">
        <v>1</v>
      </c>
      <c r="F900" s="255" t="s">
        <v>1761</v>
      </c>
      <c r="G900" s="253"/>
      <c r="H900" s="256">
        <v>29.922000000000001</v>
      </c>
      <c r="I900" s="257"/>
      <c r="J900" s="253"/>
      <c r="K900" s="253"/>
      <c r="L900" s="258"/>
      <c r="M900" s="259"/>
      <c r="N900" s="260"/>
      <c r="O900" s="260"/>
      <c r="P900" s="260"/>
      <c r="Q900" s="260"/>
      <c r="R900" s="260"/>
      <c r="S900" s="260"/>
      <c r="T900" s="26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2" t="s">
        <v>294</v>
      </c>
      <c r="AU900" s="262" t="s">
        <v>86</v>
      </c>
      <c r="AV900" s="13" t="s">
        <v>86</v>
      </c>
      <c r="AW900" s="13" t="s">
        <v>32</v>
      </c>
      <c r="AX900" s="13" t="s">
        <v>77</v>
      </c>
      <c r="AY900" s="262" t="s">
        <v>171</v>
      </c>
    </row>
    <row r="901" s="13" customFormat="1">
      <c r="A901" s="13"/>
      <c r="B901" s="252"/>
      <c r="C901" s="253"/>
      <c r="D901" s="241" t="s">
        <v>294</v>
      </c>
      <c r="E901" s="254" t="s">
        <v>1</v>
      </c>
      <c r="F901" s="255" t="s">
        <v>1762</v>
      </c>
      <c r="G901" s="253"/>
      <c r="H901" s="256">
        <v>1.6000000000000001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2" t="s">
        <v>294</v>
      </c>
      <c r="AU901" s="262" t="s">
        <v>86</v>
      </c>
      <c r="AV901" s="13" t="s">
        <v>86</v>
      </c>
      <c r="AW901" s="13" t="s">
        <v>32</v>
      </c>
      <c r="AX901" s="13" t="s">
        <v>77</v>
      </c>
      <c r="AY901" s="262" t="s">
        <v>171</v>
      </c>
    </row>
    <row r="902" s="13" customFormat="1">
      <c r="A902" s="13"/>
      <c r="B902" s="252"/>
      <c r="C902" s="253"/>
      <c r="D902" s="241" t="s">
        <v>294</v>
      </c>
      <c r="E902" s="254" t="s">
        <v>1</v>
      </c>
      <c r="F902" s="255" t="s">
        <v>1763</v>
      </c>
      <c r="G902" s="253"/>
      <c r="H902" s="256">
        <v>22.457999999999998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2" t="s">
        <v>294</v>
      </c>
      <c r="AU902" s="262" t="s">
        <v>86</v>
      </c>
      <c r="AV902" s="13" t="s">
        <v>86</v>
      </c>
      <c r="AW902" s="13" t="s">
        <v>32</v>
      </c>
      <c r="AX902" s="13" t="s">
        <v>77</v>
      </c>
      <c r="AY902" s="262" t="s">
        <v>171</v>
      </c>
    </row>
    <row r="903" s="13" customFormat="1">
      <c r="A903" s="13"/>
      <c r="B903" s="252"/>
      <c r="C903" s="253"/>
      <c r="D903" s="241" t="s">
        <v>294</v>
      </c>
      <c r="E903" s="254" t="s">
        <v>1</v>
      </c>
      <c r="F903" s="255" t="s">
        <v>1764</v>
      </c>
      <c r="G903" s="253"/>
      <c r="H903" s="256">
        <v>10.472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2" t="s">
        <v>294</v>
      </c>
      <c r="AU903" s="262" t="s">
        <v>86</v>
      </c>
      <c r="AV903" s="13" t="s">
        <v>86</v>
      </c>
      <c r="AW903" s="13" t="s">
        <v>32</v>
      </c>
      <c r="AX903" s="13" t="s">
        <v>77</v>
      </c>
      <c r="AY903" s="262" t="s">
        <v>171</v>
      </c>
    </row>
    <row r="904" s="14" customFormat="1">
      <c r="A904" s="14"/>
      <c r="B904" s="263"/>
      <c r="C904" s="264"/>
      <c r="D904" s="241" t="s">
        <v>294</v>
      </c>
      <c r="E904" s="265" t="s">
        <v>1</v>
      </c>
      <c r="F904" s="266" t="s">
        <v>298</v>
      </c>
      <c r="G904" s="264"/>
      <c r="H904" s="267">
        <v>199.256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3" t="s">
        <v>294</v>
      </c>
      <c r="AU904" s="273" t="s">
        <v>86</v>
      </c>
      <c r="AV904" s="14" t="s">
        <v>192</v>
      </c>
      <c r="AW904" s="14" t="s">
        <v>32</v>
      </c>
      <c r="AX904" s="14" t="s">
        <v>84</v>
      </c>
      <c r="AY904" s="273" t="s">
        <v>171</v>
      </c>
    </row>
    <row r="905" s="2" customFormat="1" ht="16.5" customHeight="1">
      <c r="A905" s="39"/>
      <c r="B905" s="40"/>
      <c r="C905" s="228" t="s">
        <v>1765</v>
      </c>
      <c r="D905" s="228" t="s">
        <v>174</v>
      </c>
      <c r="E905" s="229" t="s">
        <v>1766</v>
      </c>
      <c r="F905" s="230" t="s">
        <v>1767</v>
      </c>
      <c r="G905" s="231" t="s">
        <v>206</v>
      </c>
      <c r="H905" s="232">
        <v>1542.1679999999999</v>
      </c>
      <c r="I905" s="233"/>
      <c r="J905" s="234">
        <f>ROUND(I905*H905,2)</f>
        <v>0</v>
      </c>
      <c r="K905" s="230" t="s">
        <v>178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192</v>
      </c>
      <c r="AT905" s="239" t="s">
        <v>174</v>
      </c>
      <c r="AU905" s="239" t="s">
        <v>86</v>
      </c>
      <c r="AY905" s="18" t="s">
        <v>171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84</v>
      </c>
      <c r="BK905" s="240">
        <f>ROUND(I905*H905,2)</f>
        <v>0</v>
      </c>
      <c r="BL905" s="18" t="s">
        <v>192</v>
      </c>
      <c r="BM905" s="239" t="s">
        <v>1768</v>
      </c>
    </row>
    <row r="906" s="13" customFormat="1">
      <c r="A906" s="13"/>
      <c r="B906" s="252"/>
      <c r="C906" s="253"/>
      <c r="D906" s="241" t="s">
        <v>294</v>
      </c>
      <c r="E906" s="254" t="s">
        <v>1</v>
      </c>
      <c r="F906" s="255" t="s">
        <v>877</v>
      </c>
      <c r="G906" s="253"/>
      <c r="H906" s="256">
        <v>1542.1679999999999</v>
      </c>
      <c r="I906" s="257"/>
      <c r="J906" s="253"/>
      <c r="K906" s="253"/>
      <c r="L906" s="258"/>
      <c r="M906" s="259"/>
      <c r="N906" s="260"/>
      <c r="O906" s="260"/>
      <c r="P906" s="260"/>
      <c r="Q906" s="260"/>
      <c r="R906" s="260"/>
      <c r="S906" s="260"/>
      <c r="T906" s="26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2" t="s">
        <v>294</v>
      </c>
      <c r="AU906" s="262" t="s">
        <v>86</v>
      </c>
      <c r="AV906" s="13" t="s">
        <v>86</v>
      </c>
      <c r="AW906" s="13" t="s">
        <v>32</v>
      </c>
      <c r="AX906" s="13" t="s">
        <v>84</v>
      </c>
      <c r="AY906" s="262" t="s">
        <v>171</v>
      </c>
    </row>
    <row r="907" s="2" customFormat="1" ht="24.15" customHeight="1">
      <c r="A907" s="39"/>
      <c r="B907" s="40"/>
      <c r="C907" s="228" t="s">
        <v>1769</v>
      </c>
      <c r="D907" s="228" t="s">
        <v>174</v>
      </c>
      <c r="E907" s="229" t="s">
        <v>1770</v>
      </c>
      <c r="F907" s="230" t="s">
        <v>1771</v>
      </c>
      <c r="G907" s="231" t="s">
        <v>206</v>
      </c>
      <c r="H907" s="232">
        <v>68.400000000000006</v>
      </c>
      <c r="I907" s="233"/>
      <c r="J907" s="234">
        <f>ROUND(I907*H907,2)</f>
        <v>0</v>
      </c>
      <c r="K907" s="230" t="s">
        <v>178</v>
      </c>
      <c r="L907" s="45"/>
      <c r="M907" s="235" t="s">
        <v>1</v>
      </c>
      <c r="N907" s="236" t="s">
        <v>42</v>
      </c>
      <c r="O907" s="92"/>
      <c r="P907" s="237">
        <f>O907*H907</f>
        <v>0</v>
      </c>
      <c r="Q907" s="237">
        <v>0.0060699999999999999</v>
      </c>
      <c r="R907" s="237">
        <f>Q907*H907</f>
        <v>0.415188</v>
      </c>
      <c r="S907" s="237">
        <v>0.0060000000000000001</v>
      </c>
      <c r="T907" s="238">
        <f>S907*H907</f>
        <v>0.41040000000000004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192</v>
      </c>
      <c r="AT907" s="239" t="s">
        <v>174</v>
      </c>
      <c r="AU907" s="239" t="s">
        <v>86</v>
      </c>
      <c r="AY907" s="18" t="s">
        <v>171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84</v>
      </c>
      <c r="BK907" s="240">
        <f>ROUND(I907*H907,2)</f>
        <v>0</v>
      </c>
      <c r="BL907" s="18" t="s">
        <v>192</v>
      </c>
      <c r="BM907" s="239" t="s">
        <v>1772</v>
      </c>
    </row>
    <row r="908" s="15" customFormat="1">
      <c r="A908" s="15"/>
      <c r="B908" s="274"/>
      <c r="C908" s="275"/>
      <c r="D908" s="241" t="s">
        <v>294</v>
      </c>
      <c r="E908" s="276" t="s">
        <v>1</v>
      </c>
      <c r="F908" s="277" t="s">
        <v>1773</v>
      </c>
      <c r="G908" s="275"/>
      <c r="H908" s="276" t="s">
        <v>1</v>
      </c>
      <c r="I908" s="278"/>
      <c r="J908" s="275"/>
      <c r="K908" s="275"/>
      <c r="L908" s="279"/>
      <c r="M908" s="280"/>
      <c r="N908" s="281"/>
      <c r="O908" s="281"/>
      <c r="P908" s="281"/>
      <c r="Q908" s="281"/>
      <c r="R908" s="281"/>
      <c r="S908" s="281"/>
      <c r="T908" s="28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3" t="s">
        <v>294</v>
      </c>
      <c r="AU908" s="283" t="s">
        <v>86</v>
      </c>
      <c r="AV908" s="15" t="s">
        <v>84</v>
      </c>
      <c r="AW908" s="15" t="s">
        <v>32</v>
      </c>
      <c r="AX908" s="15" t="s">
        <v>77</v>
      </c>
      <c r="AY908" s="283" t="s">
        <v>171</v>
      </c>
    </row>
    <row r="909" s="13" customFormat="1">
      <c r="A909" s="13"/>
      <c r="B909" s="252"/>
      <c r="C909" s="253"/>
      <c r="D909" s="241" t="s">
        <v>294</v>
      </c>
      <c r="E909" s="254" t="s">
        <v>1</v>
      </c>
      <c r="F909" s="255" t="s">
        <v>1774</v>
      </c>
      <c r="G909" s="253"/>
      <c r="H909" s="256">
        <v>14.699999999999999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2" t="s">
        <v>294</v>
      </c>
      <c r="AU909" s="262" t="s">
        <v>86</v>
      </c>
      <c r="AV909" s="13" t="s">
        <v>86</v>
      </c>
      <c r="AW909" s="13" t="s">
        <v>32</v>
      </c>
      <c r="AX909" s="13" t="s">
        <v>77</v>
      </c>
      <c r="AY909" s="262" t="s">
        <v>171</v>
      </c>
    </row>
    <row r="910" s="13" customFormat="1">
      <c r="A910" s="13"/>
      <c r="B910" s="252"/>
      <c r="C910" s="253"/>
      <c r="D910" s="241" t="s">
        <v>294</v>
      </c>
      <c r="E910" s="254" t="s">
        <v>1</v>
      </c>
      <c r="F910" s="255" t="s">
        <v>1775</v>
      </c>
      <c r="G910" s="253"/>
      <c r="H910" s="256">
        <v>18</v>
      </c>
      <c r="I910" s="257"/>
      <c r="J910" s="253"/>
      <c r="K910" s="253"/>
      <c r="L910" s="258"/>
      <c r="M910" s="259"/>
      <c r="N910" s="260"/>
      <c r="O910" s="260"/>
      <c r="P910" s="260"/>
      <c r="Q910" s="260"/>
      <c r="R910" s="260"/>
      <c r="S910" s="260"/>
      <c r="T910" s="26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2" t="s">
        <v>294</v>
      </c>
      <c r="AU910" s="262" t="s">
        <v>86</v>
      </c>
      <c r="AV910" s="13" t="s">
        <v>86</v>
      </c>
      <c r="AW910" s="13" t="s">
        <v>32</v>
      </c>
      <c r="AX910" s="13" t="s">
        <v>77</v>
      </c>
      <c r="AY910" s="262" t="s">
        <v>171</v>
      </c>
    </row>
    <row r="911" s="13" customFormat="1">
      <c r="A911" s="13"/>
      <c r="B911" s="252"/>
      <c r="C911" s="253"/>
      <c r="D911" s="241" t="s">
        <v>294</v>
      </c>
      <c r="E911" s="254" t="s">
        <v>1</v>
      </c>
      <c r="F911" s="255" t="s">
        <v>1776</v>
      </c>
      <c r="G911" s="253"/>
      <c r="H911" s="256">
        <v>3.2999999999999998</v>
      </c>
      <c r="I911" s="257"/>
      <c r="J911" s="253"/>
      <c r="K911" s="253"/>
      <c r="L911" s="258"/>
      <c r="M911" s="259"/>
      <c r="N911" s="260"/>
      <c r="O911" s="260"/>
      <c r="P911" s="260"/>
      <c r="Q911" s="260"/>
      <c r="R911" s="260"/>
      <c r="S911" s="260"/>
      <c r="T911" s="26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2" t="s">
        <v>294</v>
      </c>
      <c r="AU911" s="262" t="s">
        <v>86</v>
      </c>
      <c r="AV911" s="13" t="s">
        <v>86</v>
      </c>
      <c r="AW911" s="13" t="s">
        <v>32</v>
      </c>
      <c r="AX911" s="13" t="s">
        <v>77</v>
      </c>
      <c r="AY911" s="262" t="s">
        <v>171</v>
      </c>
    </row>
    <row r="912" s="16" customFormat="1">
      <c r="A912" s="16"/>
      <c r="B912" s="287"/>
      <c r="C912" s="288"/>
      <c r="D912" s="241" t="s">
        <v>294</v>
      </c>
      <c r="E912" s="289" t="s">
        <v>1</v>
      </c>
      <c r="F912" s="290" t="s">
        <v>1112</v>
      </c>
      <c r="G912" s="288"/>
      <c r="H912" s="291">
        <v>36</v>
      </c>
      <c r="I912" s="292"/>
      <c r="J912" s="288"/>
      <c r="K912" s="288"/>
      <c r="L912" s="293"/>
      <c r="M912" s="294"/>
      <c r="N912" s="295"/>
      <c r="O912" s="295"/>
      <c r="P912" s="295"/>
      <c r="Q912" s="295"/>
      <c r="R912" s="295"/>
      <c r="S912" s="295"/>
      <c r="T912" s="29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97" t="s">
        <v>294</v>
      </c>
      <c r="AU912" s="297" t="s">
        <v>86</v>
      </c>
      <c r="AV912" s="16" t="s">
        <v>106</v>
      </c>
      <c r="AW912" s="16" t="s">
        <v>32</v>
      </c>
      <c r="AX912" s="16" t="s">
        <v>77</v>
      </c>
      <c r="AY912" s="297" t="s">
        <v>171</v>
      </c>
    </row>
    <row r="913" s="15" customFormat="1">
      <c r="A913" s="15"/>
      <c r="B913" s="274"/>
      <c r="C913" s="275"/>
      <c r="D913" s="241" t="s">
        <v>294</v>
      </c>
      <c r="E913" s="276" t="s">
        <v>1</v>
      </c>
      <c r="F913" s="277" t="s">
        <v>1777</v>
      </c>
      <c r="G913" s="275"/>
      <c r="H913" s="276" t="s">
        <v>1</v>
      </c>
      <c r="I913" s="278"/>
      <c r="J913" s="275"/>
      <c r="K913" s="275"/>
      <c r="L913" s="279"/>
      <c r="M913" s="280"/>
      <c r="N913" s="281"/>
      <c r="O913" s="281"/>
      <c r="P913" s="281"/>
      <c r="Q913" s="281"/>
      <c r="R913" s="281"/>
      <c r="S913" s="281"/>
      <c r="T913" s="282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3" t="s">
        <v>294</v>
      </c>
      <c r="AU913" s="283" t="s">
        <v>86</v>
      </c>
      <c r="AV913" s="15" t="s">
        <v>84</v>
      </c>
      <c r="AW913" s="15" t="s">
        <v>32</v>
      </c>
      <c r="AX913" s="15" t="s">
        <v>77</v>
      </c>
      <c r="AY913" s="283" t="s">
        <v>171</v>
      </c>
    </row>
    <row r="914" s="13" customFormat="1">
      <c r="A914" s="13"/>
      <c r="B914" s="252"/>
      <c r="C914" s="253"/>
      <c r="D914" s="241" t="s">
        <v>294</v>
      </c>
      <c r="E914" s="254" t="s">
        <v>1</v>
      </c>
      <c r="F914" s="255" t="s">
        <v>1778</v>
      </c>
      <c r="G914" s="253"/>
      <c r="H914" s="256">
        <v>7.2000000000000002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2" t="s">
        <v>294</v>
      </c>
      <c r="AU914" s="262" t="s">
        <v>86</v>
      </c>
      <c r="AV914" s="13" t="s">
        <v>86</v>
      </c>
      <c r="AW914" s="13" t="s">
        <v>32</v>
      </c>
      <c r="AX914" s="13" t="s">
        <v>77</v>
      </c>
      <c r="AY914" s="262" t="s">
        <v>171</v>
      </c>
    </row>
    <row r="915" s="13" customFormat="1">
      <c r="A915" s="13"/>
      <c r="B915" s="252"/>
      <c r="C915" s="253"/>
      <c r="D915" s="241" t="s">
        <v>294</v>
      </c>
      <c r="E915" s="254" t="s">
        <v>1</v>
      </c>
      <c r="F915" s="255" t="s">
        <v>1779</v>
      </c>
      <c r="G915" s="253"/>
      <c r="H915" s="256">
        <v>13.199999999999999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2" t="s">
        <v>294</v>
      </c>
      <c r="AU915" s="262" t="s">
        <v>86</v>
      </c>
      <c r="AV915" s="13" t="s">
        <v>86</v>
      </c>
      <c r="AW915" s="13" t="s">
        <v>32</v>
      </c>
      <c r="AX915" s="13" t="s">
        <v>77</v>
      </c>
      <c r="AY915" s="262" t="s">
        <v>171</v>
      </c>
    </row>
    <row r="916" s="13" customFormat="1">
      <c r="A916" s="13"/>
      <c r="B916" s="252"/>
      <c r="C916" s="253"/>
      <c r="D916" s="241" t="s">
        <v>294</v>
      </c>
      <c r="E916" s="254" t="s">
        <v>1</v>
      </c>
      <c r="F916" s="255" t="s">
        <v>1780</v>
      </c>
      <c r="G916" s="253"/>
      <c r="H916" s="256">
        <v>12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2" t="s">
        <v>294</v>
      </c>
      <c r="AU916" s="262" t="s">
        <v>86</v>
      </c>
      <c r="AV916" s="13" t="s">
        <v>86</v>
      </c>
      <c r="AW916" s="13" t="s">
        <v>32</v>
      </c>
      <c r="AX916" s="13" t="s">
        <v>77</v>
      </c>
      <c r="AY916" s="262" t="s">
        <v>171</v>
      </c>
    </row>
    <row r="917" s="16" customFormat="1">
      <c r="A917" s="16"/>
      <c r="B917" s="287"/>
      <c r="C917" s="288"/>
      <c r="D917" s="241" t="s">
        <v>294</v>
      </c>
      <c r="E917" s="289" t="s">
        <v>1</v>
      </c>
      <c r="F917" s="290" t="s">
        <v>1112</v>
      </c>
      <c r="G917" s="288"/>
      <c r="H917" s="291">
        <v>32.399999999999999</v>
      </c>
      <c r="I917" s="292"/>
      <c r="J917" s="288"/>
      <c r="K917" s="288"/>
      <c r="L917" s="293"/>
      <c r="M917" s="294"/>
      <c r="N917" s="295"/>
      <c r="O917" s="295"/>
      <c r="P917" s="295"/>
      <c r="Q917" s="295"/>
      <c r="R917" s="295"/>
      <c r="S917" s="295"/>
      <c r="T917" s="29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97" t="s">
        <v>294</v>
      </c>
      <c r="AU917" s="297" t="s">
        <v>86</v>
      </c>
      <c r="AV917" s="16" t="s">
        <v>106</v>
      </c>
      <c r="AW917" s="16" t="s">
        <v>32</v>
      </c>
      <c r="AX917" s="16" t="s">
        <v>77</v>
      </c>
      <c r="AY917" s="297" t="s">
        <v>171</v>
      </c>
    </row>
    <row r="918" s="14" customFormat="1">
      <c r="A918" s="14"/>
      <c r="B918" s="263"/>
      <c r="C918" s="264"/>
      <c r="D918" s="241" t="s">
        <v>294</v>
      </c>
      <c r="E918" s="265" t="s">
        <v>1</v>
      </c>
      <c r="F918" s="266" t="s">
        <v>298</v>
      </c>
      <c r="G918" s="264"/>
      <c r="H918" s="267">
        <v>68.400000000000006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3" t="s">
        <v>294</v>
      </c>
      <c r="AU918" s="273" t="s">
        <v>86</v>
      </c>
      <c r="AV918" s="14" t="s">
        <v>192</v>
      </c>
      <c r="AW918" s="14" t="s">
        <v>32</v>
      </c>
      <c r="AX918" s="14" t="s">
        <v>84</v>
      </c>
      <c r="AY918" s="273" t="s">
        <v>171</v>
      </c>
    </row>
    <row r="919" s="2" customFormat="1" ht="33" customHeight="1">
      <c r="A919" s="39"/>
      <c r="B919" s="40"/>
      <c r="C919" s="228" t="s">
        <v>1781</v>
      </c>
      <c r="D919" s="228" t="s">
        <v>174</v>
      </c>
      <c r="E919" s="229" t="s">
        <v>1782</v>
      </c>
      <c r="F919" s="230" t="s">
        <v>1783</v>
      </c>
      <c r="G919" s="231" t="s">
        <v>292</v>
      </c>
      <c r="H919" s="232">
        <v>93.757999999999996</v>
      </c>
      <c r="I919" s="233"/>
      <c r="J919" s="234">
        <f>ROUND(I919*H919,2)</f>
        <v>0</v>
      </c>
      <c r="K919" s="230" t="s">
        <v>178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2.5018699999999998</v>
      </c>
      <c r="R919" s="237">
        <f>Q919*H919</f>
        <v>234.57032745999996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192</v>
      </c>
      <c r="AT919" s="239" t="s">
        <v>174</v>
      </c>
      <c r="AU919" s="239" t="s">
        <v>86</v>
      </c>
      <c r="AY919" s="18" t="s">
        <v>171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84</v>
      </c>
      <c r="BK919" s="240">
        <f>ROUND(I919*H919,2)</f>
        <v>0</v>
      </c>
      <c r="BL919" s="18" t="s">
        <v>192</v>
      </c>
      <c r="BM919" s="239" t="s">
        <v>1784</v>
      </c>
    </row>
    <row r="920" s="13" customFormat="1">
      <c r="A920" s="13"/>
      <c r="B920" s="252"/>
      <c r="C920" s="253"/>
      <c r="D920" s="241" t="s">
        <v>294</v>
      </c>
      <c r="E920" s="254" t="s">
        <v>1</v>
      </c>
      <c r="F920" s="255" t="s">
        <v>1785</v>
      </c>
      <c r="G920" s="253"/>
      <c r="H920" s="256">
        <v>5.0899999999999999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2" t="s">
        <v>294</v>
      </c>
      <c r="AU920" s="262" t="s">
        <v>86</v>
      </c>
      <c r="AV920" s="13" t="s">
        <v>86</v>
      </c>
      <c r="AW920" s="13" t="s">
        <v>32</v>
      </c>
      <c r="AX920" s="13" t="s">
        <v>77</v>
      </c>
      <c r="AY920" s="262" t="s">
        <v>171</v>
      </c>
    </row>
    <row r="921" s="13" customFormat="1">
      <c r="A921" s="13"/>
      <c r="B921" s="252"/>
      <c r="C921" s="253"/>
      <c r="D921" s="241" t="s">
        <v>294</v>
      </c>
      <c r="E921" s="254" t="s">
        <v>1</v>
      </c>
      <c r="F921" s="255" t="s">
        <v>1786</v>
      </c>
      <c r="G921" s="253"/>
      <c r="H921" s="256">
        <v>7.4219999999999997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2" t="s">
        <v>294</v>
      </c>
      <c r="AU921" s="262" t="s">
        <v>86</v>
      </c>
      <c r="AV921" s="13" t="s">
        <v>86</v>
      </c>
      <c r="AW921" s="13" t="s">
        <v>32</v>
      </c>
      <c r="AX921" s="13" t="s">
        <v>77</v>
      </c>
      <c r="AY921" s="262" t="s">
        <v>171</v>
      </c>
    </row>
    <row r="922" s="13" customFormat="1">
      <c r="A922" s="13"/>
      <c r="B922" s="252"/>
      <c r="C922" s="253"/>
      <c r="D922" s="241" t="s">
        <v>294</v>
      </c>
      <c r="E922" s="254" t="s">
        <v>1</v>
      </c>
      <c r="F922" s="255" t="s">
        <v>1787</v>
      </c>
      <c r="G922" s="253"/>
      <c r="H922" s="256">
        <v>3.2189999999999999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2" t="s">
        <v>294</v>
      </c>
      <c r="AU922" s="262" t="s">
        <v>86</v>
      </c>
      <c r="AV922" s="13" t="s">
        <v>86</v>
      </c>
      <c r="AW922" s="13" t="s">
        <v>32</v>
      </c>
      <c r="AX922" s="13" t="s">
        <v>77</v>
      </c>
      <c r="AY922" s="262" t="s">
        <v>171</v>
      </c>
    </row>
    <row r="923" s="13" customFormat="1">
      <c r="A923" s="13"/>
      <c r="B923" s="252"/>
      <c r="C923" s="253"/>
      <c r="D923" s="241" t="s">
        <v>294</v>
      </c>
      <c r="E923" s="254" t="s">
        <v>1</v>
      </c>
      <c r="F923" s="255" t="s">
        <v>1788</v>
      </c>
      <c r="G923" s="253"/>
      <c r="H923" s="256">
        <v>30.207999999999998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2" t="s">
        <v>294</v>
      </c>
      <c r="AU923" s="262" t="s">
        <v>86</v>
      </c>
      <c r="AV923" s="13" t="s">
        <v>86</v>
      </c>
      <c r="AW923" s="13" t="s">
        <v>32</v>
      </c>
      <c r="AX923" s="13" t="s">
        <v>77</v>
      </c>
      <c r="AY923" s="262" t="s">
        <v>171</v>
      </c>
    </row>
    <row r="924" s="13" customFormat="1">
      <c r="A924" s="13"/>
      <c r="B924" s="252"/>
      <c r="C924" s="253"/>
      <c r="D924" s="241" t="s">
        <v>294</v>
      </c>
      <c r="E924" s="254" t="s">
        <v>1</v>
      </c>
      <c r="F924" s="255" t="s">
        <v>1789</v>
      </c>
      <c r="G924" s="253"/>
      <c r="H924" s="256">
        <v>9.234</v>
      </c>
      <c r="I924" s="257"/>
      <c r="J924" s="253"/>
      <c r="K924" s="253"/>
      <c r="L924" s="258"/>
      <c r="M924" s="259"/>
      <c r="N924" s="260"/>
      <c r="O924" s="260"/>
      <c r="P924" s="260"/>
      <c r="Q924" s="260"/>
      <c r="R924" s="260"/>
      <c r="S924" s="260"/>
      <c r="T924" s="26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2" t="s">
        <v>294</v>
      </c>
      <c r="AU924" s="262" t="s">
        <v>86</v>
      </c>
      <c r="AV924" s="13" t="s">
        <v>86</v>
      </c>
      <c r="AW924" s="13" t="s">
        <v>32</v>
      </c>
      <c r="AX924" s="13" t="s">
        <v>77</v>
      </c>
      <c r="AY924" s="262" t="s">
        <v>171</v>
      </c>
    </row>
    <row r="925" s="13" customFormat="1">
      <c r="A925" s="13"/>
      <c r="B925" s="252"/>
      <c r="C925" s="253"/>
      <c r="D925" s="241" t="s">
        <v>294</v>
      </c>
      <c r="E925" s="254" t="s">
        <v>1</v>
      </c>
      <c r="F925" s="255" t="s">
        <v>1790</v>
      </c>
      <c r="G925" s="253"/>
      <c r="H925" s="256">
        <v>17.312000000000001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2" t="s">
        <v>294</v>
      </c>
      <c r="AU925" s="262" t="s">
        <v>86</v>
      </c>
      <c r="AV925" s="13" t="s">
        <v>86</v>
      </c>
      <c r="AW925" s="13" t="s">
        <v>32</v>
      </c>
      <c r="AX925" s="13" t="s">
        <v>77</v>
      </c>
      <c r="AY925" s="262" t="s">
        <v>171</v>
      </c>
    </row>
    <row r="926" s="13" customFormat="1">
      <c r="A926" s="13"/>
      <c r="B926" s="252"/>
      <c r="C926" s="253"/>
      <c r="D926" s="241" t="s">
        <v>294</v>
      </c>
      <c r="E926" s="254" t="s">
        <v>1</v>
      </c>
      <c r="F926" s="255" t="s">
        <v>1791</v>
      </c>
      <c r="G926" s="253"/>
      <c r="H926" s="256">
        <v>1.077</v>
      </c>
      <c r="I926" s="257"/>
      <c r="J926" s="253"/>
      <c r="K926" s="253"/>
      <c r="L926" s="258"/>
      <c r="M926" s="259"/>
      <c r="N926" s="260"/>
      <c r="O926" s="260"/>
      <c r="P926" s="260"/>
      <c r="Q926" s="260"/>
      <c r="R926" s="260"/>
      <c r="S926" s="260"/>
      <c r="T926" s="26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2" t="s">
        <v>294</v>
      </c>
      <c r="AU926" s="262" t="s">
        <v>86</v>
      </c>
      <c r="AV926" s="13" t="s">
        <v>86</v>
      </c>
      <c r="AW926" s="13" t="s">
        <v>32</v>
      </c>
      <c r="AX926" s="13" t="s">
        <v>77</v>
      </c>
      <c r="AY926" s="262" t="s">
        <v>171</v>
      </c>
    </row>
    <row r="927" s="13" customFormat="1">
      <c r="A927" s="13"/>
      <c r="B927" s="252"/>
      <c r="C927" s="253"/>
      <c r="D927" s="241" t="s">
        <v>294</v>
      </c>
      <c r="E927" s="254" t="s">
        <v>1</v>
      </c>
      <c r="F927" s="255" t="s">
        <v>1792</v>
      </c>
      <c r="G927" s="253"/>
      <c r="H927" s="256">
        <v>5.8200000000000003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2" t="s">
        <v>294</v>
      </c>
      <c r="AU927" s="262" t="s">
        <v>86</v>
      </c>
      <c r="AV927" s="13" t="s">
        <v>86</v>
      </c>
      <c r="AW927" s="13" t="s">
        <v>32</v>
      </c>
      <c r="AX927" s="13" t="s">
        <v>77</v>
      </c>
      <c r="AY927" s="262" t="s">
        <v>171</v>
      </c>
    </row>
    <row r="928" s="13" customFormat="1">
      <c r="A928" s="13"/>
      <c r="B928" s="252"/>
      <c r="C928" s="253"/>
      <c r="D928" s="241" t="s">
        <v>294</v>
      </c>
      <c r="E928" s="254" t="s">
        <v>1</v>
      </c>
      <c r="F928" s="255" t="s">
        <v>1793</v>
      </c>
      <c r="G928" s="253"/>
      <c r="H928" s="256">
        <v>8.4659999999999993</v>
      </c>
      <c r="I928" s="257"/>
      <c r="J928" s="253"/>
      <c r="K928" s="253"/>
      <c r="L928" s="258"/>
      <c r="M928" s="259"/>
      <c r="N928" s="260"/>
      <c r="O928" s="260"/>
      <c r="P928" s="260"/>
      <c r="Q928" s="260"/>
      <c r="R928" s="260"/>
      <c r="S928" s="260"/>
      <c r="T928" s="26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2" t="s">
        <v>294</v>
      </c>
      <c r="AU928" s="262" t="s">
        <v>86</v>
      </c>
      <c r="AV928" s="13" t="s">
        <v>86</v>
      </c>
      <c r="AW928" s="13" t="s">
        <v>32</v>
      </c>
      <c r="AX928" s="13" t="s">
        <v>77</v>
      </c>
      <c r="AY928" s="262" t="s">
        <v>171</v>
      </c>
    </row>
    <row r="929" s="13" customFormat="1">
      <c r="A929" s="13"/>
      <c r="B929" s="252"/>
      <c r="C929" s="253"/>
      <c r="D929" s="241" t="s">
        <v>294</v>
      </c>
      <c r="E929" s="254" t="s">
        <v>1</v>
      </c>
      <c r="F929" s="255" t="s">
        <v>1794</v>
      </c>
      <c r="G929" s="253"/>
      <c r="H929" s="256">
        <v>2.4079999999999999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2" t="s">
        <v>294</v>
      </c>
      <c r="AU929" s="262" t="s">
        <v>86</v>
      </c>
      <c r="AV929" s="13" t="s">
        <v>86</v>
      </c>
      <c r="AW929" s="13" t="s">
        <v>32</v>
      </c>
      <c r="AX929" s="13" t="s">
        <v>77</v>
      </c>
      <c r="AY929" s="262" t="s">
        <v>171</v>
      </c>
    </row>
    <row r="930" s="13" customFormat="1">
      <c r="A930" s="13"/>
      <c r="B930" s="252"/>
      <c r="C930" s="253"/>
      <c r="D930" s="241" t="s">
        <v>294</v>
      </c>
      <c r="E930" s="254" t="s">
        <v>1</v>
      </c>
      <c r="F930" s="255" t="s">
        <v>1795</v>
      </c>
      <c r="G930" s="253"/>
      <c r="H930" s="256">
        <v>3.5019999999999998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2" t="s">
        <v>294</v>
      </c>
      <c r="AU930" s="262" t="s">
        <v>86</v>
      </c>
      <c r="AV930" s="13" t="s">
        <v>86</v>
      </c>
      <c r="AW930" s="13" t="s">
        <v>32</v>
      </c>
      <c r="AX930" s="13" t="s">
        <v>77</v>
      </c>
      <c r="AY930" s="262" t="s">
        <v>171</v>
      </c>
    </row>
    <row r="931" s="14" customFormat="1">
      <c r="A931" s="14"/>
      <c r="B931" s="263"/>
      <c r="C931" s="264"/>
      <c r="D931" s="241" t="s">
        <v>294</v>
      </c>
      <c r="E931" s="265" t="s">
        <v>1</v>
      </c>
      <c r="F931" s="266" t="s">
        <v>298</v>
      </c>
      <c r="G931" s="264"/>
      <c r="H931" s="267">
        <v>93.757999999999996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3" t="s">
        <v>294</v>
      </c>
      <c r="AU931" s="273" t="s">
        <v>86</v>
      </c>
      <c r="AV931" s="14" t="s">
        <v>192</v>
      </c>
      <c r="AW931" s="14" t="s">
        <v>32</v>
      </c>
      <c r="AX931" s="14" t="s">
        <v>84</v>
      </c>
      <c r="AY931" s="273" t="s">
        <v>171</v>
      </c>
    </row>
    <row r="932" s="2" customFormat="1" ht="33" customHeight="1">
      <c r="A932" s="39"/>
      <c r="B932" s="40"/>
      <c r="C932" s="228" t="s">
        <v>1796</v>
      </c>
      <c r="D932" s="228" t="s">
        <v>174</v>
      </c>
      <c r="E932" s="229" t="s">
        <v>1797</v>
      </c>
      <c r="F932" s="230" t="s">
        <v>1798</v>
      </c>
      <c r="G932" s="231" t="s">
        <v>292</v>
      </c>
      <c r="H932" s="232">
        <v>72.012</v>
      </c>
      <c r="I932" s="233"/>
      <c r="J932" s="234">
        <f>ROUND(I932*H932,2)</f>
        <v>0</v>
      </c>
      <c r="K932" s="230" t="s">
        <v>178</v>
      </c>
      <c r="L932" s="45"/>
      <c r="M932" s="235" t="s">
        <v>1</v>
      </c>
      <c r="N932" s="236" t="s">
        <v>42</v>
      </c>
      <c r="O932" s="92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192</v>
      </c>
      <c r="AT932" s="239" t="s">
        <v>174</v>
      </c>
      <c r="AU932" s="239" t="s">
        <v>86</v>
      </c>
      <c r="AY932" s="18" t="s">
        <v>171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84</v>
      </c>
      <c r="BK932" s="240">
        <f>ROUND(I932*H932,2)</f>
        <v>0</v>
      </c>
      <c r="BL932" s="18" t="s">
        <v>192</v>
      </c>
      <c r="BM932" s="239" t="s">
        <v>1799</v>
      </c>
    </row>
    <row r="933" s="13" customFormat="1">
      <c r="A933" s="13"/>
      <c r="B933" s="252"/>
      <c r="C933" s="253"/>
      <c r="D933" s="241" t="s">
        <v>294</v>
      </c>
      <c r="E933" s="254" t="s">
        <v>1</v>
      </c>
      <c r="F933" s="255" t="s">
        <v>1787</v>
      </c>
      <c r="G933" s="253"/>
      <c r="H933" s="256">
        <v>3.2189999999999999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2" t="s">
        <v>294</v>
      </c>
      <c r="AU933" s="262" t="s">
        <v>86</v>
      </c>
      <c r="AV933" s="13" t="s">
        <v>86</v>
      </c>
      <c r="AW933" s="13" t="s">
        <v>32</v>
      </c>
      <c r="AX933" s="13" t="s">
        <v>77</v>
      </c>
      <c r="AY933" s="262" t="s">
        <v>171</v>
      </c>
    </row>
    <row r="934" s="13" customFormat="1">
      <c r="A934" s="13"/>
      <c r="B934" s="252"/>
      <c r="C934" s="253"/>
      <c r="D934" s="241" t="s">
        <v>294</v>
      </c>
      <c r="E934" s="254" t="s">
        <v>1</v>
      </c>
      <c r="F934" s="255" t="s">
        <v>1788</v>
      </c>
      <c r="G934" s="253"/>
      <c r="H934" s="256">
        <v>30.207999999999998</v>
      </c>
      <c r="I934" s="257"/>
      <c r="J934" s="253"/>
      <c r="K934" s="253"/>
      <c r="L934" s="258"/>
      <c r="M934" s="259"/>
      <c r="N934" s="260"/>
      <c r="O934" s="260"/>
      <c r="P934" s="260"/>
      <c r="Q934" s="260"/>
      <c r="R934" s="260"/>
      <c r="S934" s="260"/>
      <c r="T934" s="26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2" t="s">
        <v>294</v>
      </c>
      <c r="AU934" s="262" t="s">
        <v>86</v>
      </c>
      <c r="AV934" s="13" t="s">
        <v>86</v>
      </c>
      <c r="AW934" s="13" t="s">
        <v>32</v>
      </c>
      <c r="AX934" s="13" t="s">
        <v>77</v>
      </c>
      <c r="AY934" s="262" t="s">
        <v>171</v>
      </c>
    </row>
    <row r="935" s="13" customFormat="1">
      <c r="A935" s="13"/>
      <c r="B935" s="252"/>
      <c r="C935" s="253"/>
      <c r="D935" s="241" t="s">
        <v>294</v>
      </c>
      <c r="E935" s="254" t="s">
        <v>1</v>
      </c>
      <c r="F935" s="255" t="s">
        <v>1790</v>
      </c>
      <c r="G935" s="253"/>
      <c r="H935" s="256">
        <v>17.312000000000001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2" t="s">
        <v>294</v>
      </c>
      <c r="AU935" s="262" t="s">
        <v>86</v>
      </c>
      <c r="AV935" s="13" t="s">
        <v>86</v>
      </c>
      <c r="AW935" s="13" t="s">
        <v>32</v>
      </c>
      <c r="AX935" s="13" t="s">
        <v>77</v>
      </c>
      <c r="AY935" s="262" t="s">
        <v>171</v>
      </c>
    </row>
    <row r="936" s="13" customFormat="1">
      <c r="A936" s="13"/>
      <c r="B936" s="252"/>
      <c r="C936" s="253"/>
      <c r="D936" s="241" t="s">
        <v>294</v>
      </c>
      <c r="E936" s="254" t="s">
        <v>1</v>
      </c>
      <c r="F936" s="255" t="s">
        <v>1791</v>
      </c>
      <c r="G936" s="253"/>
      <c r="H936" s="256">
        <v>1.077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2" t="s">
        <v>294</v>
      </c>
      <c r="AU936" s="262" t="s">
        <v>86</v>
      </c>
      <c r="AV936" s="13" t="s">
        <v>86</v>
      </c>
      <c r="AW936" s="13" t="s">
        <v>32</v>
      </c>
      <c r="AX936" s="13" t="s">
        <v>77</v>
      </c>
      <c r="AY936" s="262" t="s">
        <v>171</v>
      </c>
    </row>
    <row r="937" s="13" customFormat="1">
      <c r="A937" s="13"/>
      <c r="B937" s="252"/>
      <c r="C937" s="253"/>
      <c r="D937" s="241" t="s">
        <v>294</v>
      </c>
      <c r="E937" s="254" t="s">
        <v>1</v>
      </c>
      <c r="F937" s="255" t="s">
        <v>1792</v>
      </c>
      <c r="G937" s="253"/>
      <c r="H937" s="256">
        <v>5.8200000000000003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2" t="s">
        <v>294</v>
      </c>
      <c r="AU937" s="262" t="s">
        <v>86</v>
      </c>
      <c r="AV937" s="13" t="s">
        <v>86</v>
      </c>
      <c r="AW937" s="13" t="s">
        <v>32</v>
      </c>
      <c r="AX937" s="13" t="s">
        <v>77</v>
      </c>
      <c r="AY937" s="262" t="s">
        <v>171</v>
      </c>
    </row>
    <row r="938" s="13" customFormat="1">
      <c r="A938" s="13"/>
      <c r="B938" s="252"/>
      <c r="C938" s="253"/>
      <c r="D938" s="241" t="s">
        <v>294</v>
      </c>
      <c r="E938" s="254" t="s">
        <v>1</v>
      </c>
      <c r="F938" s="255" t="s">
        <v>1793</v>
      </c>
      <c r="G938" s="253"/>
      <c r="H938" s="256">
        <v>8.4659999999999993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2" t="s">
        <v>294</v>
      </c>
      <c r="AU938" s="262" t="s">
        <v>86</v>
      </c>
      <c r="AV938" s="13" t="s">
        <v>86</v>
      </c>
      <c r="AW938" s="13" t="s">
        <v>32</v>
      </c>
      <c r="AX938" s="13" t="s">
        <v>77</v>
      </c>
      <c r="AY938" s="262" t="s">
        <v>171</v>
      </c>
    </row>
    <row r="939" s="13" customFormat="1">
      <c r="A939" s="13"/>
      <c r="B939" s="252"/>
      <c r="C939" s="253"/>
      <c r="D939" s="241" t="s">
        <v>294</v>
      </c>
      <c r="E939" s="254" t="s">
        <v>1</v>
      </c>
      <c r="F939" s="255" t="s">
        <v>1794</v>
      </c>
      <c r="G939" s="253"/>
      <c r="H939" s="256">
        <v>2.4079999999999999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2" t="s">
        <v>294</v>
      </c>
      <c r="AU939" s="262" t="s">
        <v>86</v>
      </c>
      <c r="AV939" s="13" t="s">
        <v>86</v>
      </c>
      <c r="AW939" s="13" t="s">
        <v>32</v>
      </c>
      <c r="AX939" s="13" t="s">
        <v>77</v>
      </c>
      <c r="AY939" s="262" t="s">
        <v>171</v>
      </c>
    </row>
    <row r="940" s="13" customFormat="1">
      <c r="A940" s="13"/>
      <c r="B940" s="252"/>
      <c r="C940" s="253"/>
      <c r="D940" s="241" t="s">
        <v>294</v>
      </c>
      <c r="E940" s="254" t="s">
        <v>1</v>
      </c>
      <c r="F940" s="255" t="s">
        <v>1795</v>
      </c>
      <c r="G940" s="253"/>
      <c r="H940" s="256">
        <v>3.5019999999999998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2" t="s">
        <v>294</v>
      </c>
      <c r="AU940" s="262" t="s">
        <v>86</v>
      </c>
      <c r="AV940" s="13" t="s">
        <v>86</v>
      </c>
      <c r="AW940" s="13" t="s">
        <v>32</v>
      </c>
      <c r="AX940" s="13" t="s">
        <v>77</v>
      </c>
      <c r="AY940" s="262" t="s">
        <v>171</v>
      </c>
    </row>
    <row r="941" s="14" customFormat="1">
      <c r="A941" s="14"/>
      <c r="B941" s="263"/>
      <c r="C941" s="264"/>
      <c r="D941" s="241" t="s">
        <v>294</v>
      </c>
      <c r="E941" s="265" t="s">
        <v>1</v>
      </c>
      <c r="F941" s="266" t="s">
        <v>298</v>
      </c>
      <c r="G941" s="264"/>
      <c r="H941" s="267">
        <v>72.012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3" t="s">
        <v>294</v>
      </c>
      <c r="AU941" s="273" t="s">
        <v>86</v>
      </c>
      <c r="AV941" s="14" t="s">
        <v>192</v>
      </c>
      <c r="AW941" s="14" t="s">
        <v>32</v>
      </c>
      <c r="AX941" s="14" t="s">
        <v>84</v>
      </c>
      <c r="AY941" s="273" t="s">
        <v>171</v>
      </c>
    </row>
    <row r="942" s="2" customFormat="1" ht="24.15" customHeight="1">
      <c r="A942" s="39"/>
      <c r="B942" s="40"/>
      <c r="C942" s="228" t="s">
        <v>1800</v>
      </c>
      <c r="D942" s="228" t="s">
        <v>174</v>
      </c>
      <c r="E942" s="229" t="s">
        <v>1801</v>
      </c>
      <c r="F942" s="230" t="s">
        <v>1802</v>
      </c>
      <c r="G942" s="231" t="s">
        <v>292</v>
      </c>
      <c r="H942" s="232">
        <v>24.492000000000001</v>
      </c>
      <c r="I942" s="233"/>
      <c r="J942" s="234">
        <f>ROUND(I942*H942,2)</f>
        <v>0</v>
      </c>
      <c r="K942" s="230" t="s">
        <v>178</v>
      </c>
      <c r="L942" s="45"/>
      <c r="M942" s="235" t="s">
        <v>1</v>
      </c>
      <c r="N942" s="236" t="s">
        <v>42</v>
      </c>
      <c r="O942" s="92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192</v>
      </c>
      <c r="AT942" s="239" t="s">
        <v>174</v>
      </c>
      <c r="AU942" s="239" t="s">
        <v>86</v>
      </c>
      <c r="AY942" s="18" t="s">
        <v>171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84</v>
      </c>
      <c r="BK942" s="240">
        <f>ROUND(I942*H942,2)</f>
        <v>0</v>
      </c>
      <c r="BL942" s="18" t="s">
        <v>192</v>
      </c>
      <c r="BM942" s="239" t="s">
        <v>1803</v>
      </c>
    </row>
    <row r="943" s="13" customFormat="1">
      <c r="A943" s="13"/>
      <c r="B943" s="252"/>
      <c r="C943" s="253"/>
      <c r="D943" s="241" t="s">
        <v>294</v>
      </c>
      <c r="E943" s="254" t="s">
        <v>1</v>
      </c>
      <c r="F943" s="255" t="s">
        <v>1787</v>
      </c>
      <c r="G943" s="253"/>
      <c r="H943" s="256">
        <v>3.2189999999999999</v>
      </c>
      <c r="I943" s="257"/>
      <c r="J943" s="253"/>
      <c r="K943" s="253"/>
      <c r="L943" s="258"/>
      <c r="M943" s="259"/>
      <c r="N943" s="260"/>
      <c r="O943" s="260"/>
      <c r="P943" s="260"/>
      <c r="Q943" s="260"/>
      <c r="R943" s="260"/>
      <c r="S943" s="260"/>
      <c r="T943" s="26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2" t="s">
        <v>294</v>
      </c>
      <c r="AU943" s="262" t="s">
        <v>86</v>
      </c>
      <c r="AV943" s="13" t="s">
        <v>86</v>
      </c>
      <c r="AW943" s="13" t="s">
        <v>32</v>
      </c>
      <c r="AX943" s="13" t="s">
        <v>77</v>
      </c>
      <c r="AY943" s="262" t="s">
        <v>171</v>
      </c>
    </row>
    <row r="944" s="13" customFormat="1">
      <c r="A944" s="13"/>
      <c r="B944" s="252"/>
      <c r="C944" s="253"/>
      <c r="D944" s="241" t="s">
        <v>294</v>
      </c>
      <c r="E944" s="254" t="s">
        <v>1</v>
      </c>
      <c r="F944" s="255" t="s">
        <v>1791</v>
      </c>
      <c r="G944" s="253"/>
      <c r="H944" s="256">
        <v>1.077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2" t="s">
        <v>294</v>
      </c>
      <c r="AU944" s="262" t="s">
        <v>86</v>
      </c>
      <c r="AV944" s="13" t="s">
        <v>86</v>
      </c>
      <c r="AW944" s="13" t="s">
        <v>32</v>
      </c>
      <c r="AX944" s="13" t="s">
        <v>77</v>
      </c>
      <c r="AY944" s="262" t="s">
        <v>171</v>
      </c>
    </row>
    <row r="945" s="13" customFormat="1">
      <c r="A945" s="13"/>
      <c r="B945" s="252"/>
      <c r="C945" s="253"/>
      <c r="D945" s="241" t="s">
        <v>294</v>
      </c>
      <c r="E945" s="254" t="s">
        <v>1</v>
      </c>
      <c r="F945" s="255" t="s">
        <v>1792</v>
      </c>
      <c r="G945" s="253"/>
      <c r="H945" s="256">
        <v>5.8200000000000003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2" t="s">
        <v>294</v>
      </c>
      <c r="AU945" s="262" t="s">
        <v>86</v>
      </c>
      <c r="AV945" s="13" t="s">
        <v>86</v>
      </c>
      <c r="AW945" s="13" t="s">
        <v>32</v>
      </c>
      <c r="AX945" s="13" t="s">
        <v>77</v>
      </c>
      <c r="AY945" s="262" t="s">
        <v>171</v>
      </c>
    </row>
    <row r="946" s="13" customFormat="1">
      <c r="A946" s="13"/>
      <c r="B946" s="252"/>
      <c r="C946" s="253"/>
      <c r="D946" s="241" t="s">
        <v>294</v>
      </c>
      <c r="E946" s="254" t="s">
        <v>1</v>
      </c>
      <c r="F946" s="255" t="s">
        <v>1793</v>
      </c>
      <c r="G946" s="253"/>
      <c r="H946" s="256">
        <v>8.4659999999999993</v>
      </c>
      <c r="I946" s="257"/>
      <c r="J946" s="253"/>
      <c r="K946" s="253"/>
      <c r="L946" s="258"/>
      <c r="M946" s="259"/>
      <c r="N946" s="260"/>
      <c r="O946" s="260"/>
      <c r="P946" s="260"/>
      <c r="Q946" s="260"/>
      <c r="R946" s="260"/>
      <c r="S946" s="260"/>
      <c r="T946" s="26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2" t="s">
        <v>294</v>
      </c>
      <c r="AU946" s="262" t="s">
        <v>86</v>
      </c>
      <c r="AV946" s="13" t="s">
        <v>86</v>
      </c>
      <c r="AW946" s="13" t="s">
        <v>32</v>
      </c>
      <c r="AX946" s="13" t="s">
        <v>77</v>
      </c>
      <c r="AY946" s="262" t="s">
        <v>171</v>
      </c>
    </row>
    <row r="947" s="13" customFormat="1">
      <c r="A947" s="13"/>
      <c r="B947" s="252"/>
      <c r="C947" s="253"/>
      <c r="D947" s="241" t="s">
        <v>294</v>
      </c>
      <c r="E947" s="254" t="s">
        <v>1</v>
      </c>
      <c r="F947" s="255" t="s">
        <v>1794</v>
      </c>
      <c r="G947" s="253"/>
      <c r="H947" s="256">
        <v>2.4079999999999999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2" t="s">
        <v>294</v>
      </c>
      <c r="AU947" s="262" t="s">
        <v>86</v>
      </c>
      <c r="AV947" s="13" t="s">
        <v>86</v>
      </c>
      <c r="AW947" s="13" t="s">
        <v>32</v>
      </c>
      <c r="AX947" s="13" t="s">
        <v>77</v>
      </c>
      <c r="AY947" s="262" t="s">
        <v>171</v>
      </c>
    </row>
    <row r="948" s="13" customFormat="1">
      <c r="A948" s="13"/>
      <c r="B948" s="252"/>
      <c r="C948" s="253"/>
      <c r="D948" s="241" t="s">
        <v>294</v>
      </c>
      <c r="E948" s="254" t="s">
        <v>1</v>
      </c>
      <c r="F948" s="255" t="s">
        <v>1795</v>
      </c>
      <c r="G948" s="253"/>
      <c r="H948" s="256">
        <v>3.5019999999999998</v>
      </c>
      <c r="I948" s="257"/>
      <c r="J948" s="253"/>
      <c r="K948" s="253"/>
      <c r="L948" s="258"/>
      <c r="M948" s="259"/>
      <c r="N948" s="260"/>
      <c r="O948" s="260"/>
      <c r="P948" s="260"/>
      <c r="Q948" s="260"/>
      <c r="R948" s="260"/>
      <c r="S948" s="260"/>
      <c r="T948" s="26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2" t="s">
        <v>294</v>
      </c>
      <c r="AU948" s="262" t="s">
        <v>86</v>
      </c>
      <c r="AV948" s="13" t="s">
        <v>86</v>
      </c>
      <c r="AW948" s="13" t="s">
        <v>32</v>
      </c>
      <c r="AX948" s="13" t="s">
        <v>77</v>
      </c>
      <c r="AY948" s="262" t="s">
        <v>171</v>
      </c>
    </row>
    <row r="949" s="14" customFormat="1">
      <c r="A949" s="14"/>
      <c r="B949" s="263"/>
      <c r="C949" s="264"/>
      <c r="D949" s="241" t="s">
        <v>294</v>
      </c>
      <c r="E949" s="265" t="s">
        <v>1</v>
      </c>
      <c r="F949" s="266" t="s">
        <v>298</v>
      </c>
      <c r="G949" s="264"/>
      <c r="H949" s="267">
        <v>24.492000000000001</v>
      </c>
      <c r="I949" s="268"/>
      <c r="J949" s="264"/>
      <c r="K949" s="264"/>
      <c r="L949" s="269"/>
      <c r="M949" s="270"/>
      <c r="N949" s="271"/>
      <c r="O949" s="271"/>
      <c r="P949" s="271"/>
      <c r="Q949" s="271"/>
      <c r="R949" s="271"/>
      <c r="S949" s="271"/>
      <c r="T949" s="27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3" t="s">
        <v>294</v>
      </c>
      <c r="AU949" s="273" t="s">
        <v>86</v>
      </c>
      <c r="AV949" s="14" t="s">
        <v>192</v>
      </c>
      <c r="AW949" s="14" t="s">
        <v>32</v>
      </c>
      <c r="AX949" s="14" t="s">
        <v>84</v>
      </c>
      <c r="AY949" s="273" t="s">
        <v>171</v>
      </c>
    </row>
    <row r="950" s="2" customFormat="1" ht="16.5" customHeight="1">
      <c r="A950" s="39"/>
      <c r="B950" s="40"/>
      <c r="C950" s="228" t="s">
        <v>1804</v>
      </c>
      <c r="D950" s="228" t="s">
        <v>174</v>
      </c>
      <c r="E950" s="229" t="s">
        <v>1805</v>
      </c>
      <c r="F950" s="230" t="s">
        <v>1806</v>
      </c>
      <c r="G950" s="231" t="s">
        <v>314</v>
      </c>
      <c r="H950" s="232">
        <v>5.9710000000000001</v>
      </c>
      <c r="I950" s="233"/>
      <c r="J950" s="234">
        <f>ROUND(I950*H950,2)</f>
        <v>0</v>
      </c>
      <c r="K950" s="230" t="s">
        <v>178</v>
      </c>
      <c r="L950" s="45"/>
      <c r="M950" s="235" t="s">
        <v>1</v>
      </c>
      <c r="N950" s="236" t="s">
        <v>42</v>
      </c>
      <c r="O950" s="92"/>
      <c r="P950" s="237">
        <f>O950*H950</f>
        <v>0</v>
      </c>
      <c r="Q950" s="237">
        <v>1.06277</v>
      </c>
      <c r="R950" s="237">
        <f>Q950*H950</f>
        <v>6.3457996699999999</v>
      </c>
      <c r="S950" s="237">
        <v>0</v>
      </c>
      <c r="T950" s="238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9" t="s">
        <v>192</v>
      </c>
      <c r="AT950" s="239" t="s">
        <v>174</v>
      </c>
      <c r="AU950" s="239" t="s">
        <v>86</v>
      </c>
      <c r="AY950" s="18" t="s">
        <v>171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84</v>
      </c>
      <c r="BK950" s="240">
        <f>ROUND(I950*H950,2)</f>
        <v>0</v>
      </c>
      <c r="BL950" s="18" t="s">
        <v>192</v>
      </c>
      <c r="BM950" s="239" t="s">
        <v>1807</v>
      </c>
    </row>
    <row r="951" s="15" customFormat="1">
      <c r="A951" s="15"/>
      <c r="B951" s="274"/>
      <c r="C951" s="275"/>
      <c r="D951" s="241" t="s">
        <v>294</v>
      </c>
      <c r="E951" s="276" t="s">
        <v>1</v>
      </c>
      <c r="F951" s="277" t="s">
        <v>1808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294</v>
      </c>
      <c r="AU951" s="283" t="s">
        <v>86</v>
      </c>
      <c r="AV951" s="15" t="s">
        <v>84</v>
      </c>
      <c r="AW951" s="15" t="s">
        <v>32</v>
      </c>
      <c r="AX951" s="15" t="s">
        <v>77</v>
      </c>
      <c r="AY951" s="283" t="s">
        <v>171</v>
      </c>
    </row>
    <row r="952" s="13" customFormat="1">
      <c r="A952" s="13"/>
      <c r="B952" s="252"/>
      <c r="C952" s="253"/>
      <c r="D952" s="241" t="s">
        <v>294</v>
      </c>
      <c r="E952" s="254" t="s">
        <v>1</v>
      </c>
      <c r="F952" s="255" t="s">
        <v>1809</v>
      </c>
      <c r="G952" s="253"/>
      <c r="H952" s="256">
        <v>0.29899999999999999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2" t="s">
        <v>294</v>
      </c>
      <c r="AU952" s="262" t="s">
        <v>86</v>
      </c>
      <c r="AV952" s="13" t="s">
        <v>86</v>
      </c>
      <c r="AW952" s="13" t="s">
        <v>32</v>
      </c>
      <c r="AX952" s="13" t="s">
        <v>77</v>
      </c>
      <c r="AY952" s="262" t="s">
        <v>171</v>
      </c>
    </row>
    <row r="953" s="13" customFormat="1">
      <c r="A953" s="13"/>
      <c r="B953" s="252"/>
      <c r="C953" s="253"/>
      <c r="D953" s="241" t="s">
        <v>294</v>
      </c>
      <c r="E953" s="254" t="s">
        <v>1</v>
      </c>
      <c r="F953" s="255" t="s">
        <v>1810</v>
      </c>
      <c r="G953" s="253"/>
      <c r="H953" s="256">
        <v>2.5710000000000002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2" t="s">
        <v>294</v>
      </c>
      <c r="AU953" s="262" t="s">
        <v>86</v>
      </c>
      <c r="AV953" s="13" t="s">
        <v>86</v>
      </c>
      <c r="AW953" s="13" t="s">
        <v>32</v>
      </c>
      <c r="AX953" s="13" t="s">
        <v>77</v>
      </c>
      <c r="AY953" s="262" t="s">
        <v>171</v>
      </c>
    </row>
    <row r="954" s="13" customFormat="1">
      <c r="A954" s="13"/>
      <c r="B954" s="252"/>
      <c r="C954" s="253"/>
      <c r="D954" s="241" t="s">
        <v>294</v>
      </c>
      <c r="E954" s="254" t="s">
        <v>1</v>
      </c>
      <c r="F954" s="255" t="s">
        <v>1811</v>
      </c>
      <c r="G954" s="253"/>
      <c r="H954" s="256">
        <v>1.4730000000000001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2" t="s">
        <v>294</v>
      </c>
      <c r="AU954" s="262" t="s">
        <v>86</v>
      </c>
      <c r="AV954" s="13" t="s">
        <v>86</v>
      </c>
      <c r="AW954" s="13" t="s">
        <v>32</v>
      </c>
      <c r="AX954" s="13" t="s">
        <v>77</v>
      </c>
      <c r="AY954" s="262" t="s">
        <v>171</v>
      </c>
    </row>
    <row r="955" s="13" customFormat="1">
      <c r="A955" s="13"/>
      <c r="B955" s="252"/>
      <c r="C955" s="253"/>
      <c r="D955" s="241" t="s">
        <v>294</v>
      </c>
      <c r="E955" s="254" t="s">
        <v>1</v>
      </c>
      <c r="F955" s="255" t="s">
        <v>1812</v>
      </c>
      <c r="G955" s="253"/>
      <c r="H955" s="256">
        <v>0.10000000000000001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2" t="s">
        <v>294</v>
      </c>
      <c r="AU955" s="262" t="s">
        <v>86</v>
      </c>
      <c r="AV955" s="13" t="s">
        <v>86</v>
      </c>
      <c r="AW955" s="13" t="s">
        <v>32</v>
      </c>
      <c r="AX955" s="13" t="s">
        <v>77</v>
      </c>
      <c r="AY955" s="262" t="s">
        <v>171</v>
      </c>
    </row>
    <row r="956" s="13" customFormat="1">
      <c r="A956" s="13"/>
      <c r="B956" s="252"/>
      <c r="C956" s="253"/>
      <c r="D956" s="241" t="s">
        <v>294</v>
      </c>
      <c r="E956" s="254" t="s">
        <v>1</v>
      </c>
      <c r="F956" s="255" t="s">
        <v>1813</v>
      </c>
      <c r="G956" s="253"/>
      <c r="H956" s="256">
        <v>1.081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2" t="s">
        <v>294</v>
      </c>
      <c r="AU956" s="262" t="s">
        <v>86</v>
      </c>
      <c r="AV956" s="13" t="s">
        <v>86</v>
      </c>
      <c r="AW956" s="13" t="s">
        <v>32</v>
      </c>
      <c r="AX956" s="13" t="s">
        <v>77</v>
      </c>
      <c r="AY956" s="262" t="s">
        <v>171</v>
      </c>
    </row>
    <row r="957" s="13" customFormat="1">
      <c r="A957" s="13"/>
      <c r="B957" s="252"/>
      <c r="C957" s="253"/>
      <c r="D957" s="241" t="s">
        <v>294</v>
      </c>
      <c r="E957" s="254" t="s">
        <v>1</v>
      </c>
      <c r="F957" s="255" t="s">
        <v>1814</v>
      </c>
      <c r="G957" s="253"/>
      <c r="H957" s="256">
        <v>0.44700000000000001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2" t="s">
        <v>294</v>
      </c>
      <c r="AU957" s="262" t="s">
        <v>86</v>
      </c>
      <c r="AV957" s="13" t="s">
        <v>86</v>
      </c>
      <c r="AW957" s="13" t="s">
        <v>32</v>
      </c>
      <c r="AX957" s="13" t="s">
        <v>77</v>
      </c>
      <c r="AY957" s="262" t="s">
        <v>171</v>
      </c>
    </row>
    <row r="958" s="14" customFormat="1">
      <c r="A958" s="14"/>
      <c r="B958" s="263"/>
      <c r="C958" s="264"/>
      <c r="D958" s="241" t="s">
        <v>294</v>
      </c>
      <c r="E958" s="265" t="s">
        <v>1</v>
      </c>
      <c r="F958" s="266" t="s">
        <v>298</v>
      </c>
      <c r="G958" s="264"/>
      <c r="H958" s="267">
        <v>5.9710000000000001</v>
      </c>
      <c r="I958" s="268"/>
      <c r="J958" s="264"/>
      <c r="K958" s="264"/>
      <c r="L958" s="269"/>
      <c r="M958" s="270"/>
      <c r="N958" s="271"/>
      <c r="O958" s="271"/>
      <c r="P958" s="271"/>
      <c r="Q958" s="271"/>
      <c r="R958" s="271"/>
      <c r="S958" s="271"/>
      <c r="T958" s="27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3" t="s">
        <v>294</v>
      </c>
      <c r="AU958" s="273" t="s">
        <v>86</v>
      </c>
      <c r="AV958" s="14" t="s">
        <v>192</v>
      </c>
      <c r="AW958" s="14" t="s">
        <v>32</v>
      </c>
      <c r="AX958" s="14" t="s">
        <v>84</v>
      </c>
      <c r="AY958" s="273" t="s">
        <v>171</v>
      </c>
    </row>
    <row r="959" s="2" customFormat="1" ht="24.15" customHeight="1">
      <c r="A959" s="39"/>
      <c r="B959" s="40"/>
      <c r="C959" s="228" t="s">
        <v>1815</v>
      </c>
      <c r="D959" s="228" t="s">
        <v>174</v>
      </c>
      <c r="E959" s="229" t="s">
        <v>1816</v>
      </c>
      <c r="F959" s="230" t="s">
        <v>1817</v>
      </c>
      <c r="G959" s="231" t="s">
        <v>206</v>
      </c>
      <c r="H959" s="232">
        <v>57.270000000000003</v>
      </c>
      <c r="I959" s="233"/>
      <c r="J959" s="234">
        <f>ROUND(I959*H959,2)</f>
        <v>0</v>
      </c>
      <c r="K959" s="230" t="s">
        <v>178</v>
      </c>
      <c r="L959" s="45"/>
      <c r="M959" s="235" t="s">
        <v>1</v>
      </c>
      <c r="N959" s="236" t="s">
        <v>42</v>
      </c>
      <c r="O959" s="92"/>
      <c r="P959" s="237">
        <f>O959*H959</f>
        <v>0</v>
      </c>
      <c r="Q959" s="237">
        <v>0.089359999999999995</v>
      </c>
      <c r="R959" s="237">
        <f>Q959*H959</f>
        <v>5.1176472000000004</v>
      </c>
      <c r="S959" s="237">
        <v>0</v>
      </c>
      <c r="T959" s="238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9" t="s">
        <v>192</v>
      </c>
      <c r="AT959" s="239" t="s">
        <v>174</v>
      </c>
      <c r="AU959" s="239" t="s">
        <v>86</v>
      </c>
      <c r="AY959" s="18" t="s">
        <v>171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84</v>
      </c>
      <c r="BK959" s="240">
        <f>ROUND(I959*H959,2)</f>
        <v>0</v>
      </c>
      <c r="BL959" s="18" t="s">
        <v>192</v>
      </c>
      <c r="BM959" s="239" t="s">
        <v>1818</v>
      </c>
    </row>
    <row r="960" s="15" customFormat="1">
      <c r="A960" s="15"/>
      <c r="B960" s="274"/>
      <c r="C960" s="275"/>
      <c r="D960" s="241" t="s">
        <v>294</v>
      </c>
      <c r="E960" s="276" t="s">
        <v>1</v>
      </c>
      <c r="F960" s="277" t="s">
        <v>1819</v>
      </c>
      <c r="G960" s="275"/>
      <c r="H960" s="276" t="s">
        <v>1</v>
      </c>
      <c r="I960" s="278"/>
      <c r="J960" s="275"/>
      <c r="K960" s="275"/>
      <c r="L960" s="279"/>
      <c r="M960" s="280"/>
      <c r="N960" s="281"/>
      <c r="O960" s="281"/>
      <c r="P960" s="281"/>
      <c r="Q960" s="281"/>
      <c r="R960" s="281"/>
      <c r="S960" s="281"/>
      <c r="T960" s="282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3" t="s">
        <v>294</v>
      </c>
      <c r="AU960" s="283" t="s">
        <v>86</v>
      </c>
      <c r="AV960" s="15" t="s">
        <v>84</v>
      </c>
      <c r="AW960" s="15" t="s">
        <v>32</v>
      </c>
      <c r="AX960" s="15" t="s">
        <v>77</v>
      </c>
      <c r="AY960" s="283" t="s">
        <v>171</v>
      </c>
    </row>
    <row r="961" s="13" customFormat="1">
      <c r="A961" s="13"/>
      <c r="B961" s="252"/>
      <c r="C961" s="253"/>
      <c r="D961" s="241" t="s">
        <v>294</v>
      </c>
      <c r="E961" s="254" t="s">
        <v>1</v>
      </c>
      <c r="F961" s="255" t="s">
        <v>1820</v>
      </c>
      <c r="G961" s="253"/>
      <c r="H961" s="256">
        <v>57.270000000000003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2" t="s">
        <v>294</v>
      </c>
      <c r="AU961" s="262" t="s">
        <v>86</v>
      </c>
      <c r="AV961" s="13" t="s">
        <v>86</v>
      </c>
      <c r="AW961" s="13" t="s">
        <v>32</v>
      </c>
      <c r="AX961" s="13" t="s">
        <v>84</v>
      </c>
      <c r="AY961" s="262" t="s">
        <v>171</v>
      </c>
    </row>
    <row r="962" s="2" customFormat="1" ht="16.5" customHeight="1">
      <c r="A962" s="39"/>
      <c r="B962" s="40"/>
      <c r="C962" s="228" t="s">
        <v>1821</v>
      </c>
      <c r="D962" s="228" t="s">
        <v>174</v>
      </c>
      <c r="E962" s="229" t="s">
        <v>1822</v>
      </c>
      <c r="F962" s="230" t="s">
        <v>1823</v>
      </c>
      <c r="G962" s="231" t="s">
        <v>206</v>
      </c>
      <c r="H962" s="232">
        <v>1386.52</v>
      </c>
      <c r="I962" s="233"/>
      <c r="J962" s="234">
        <f>ROUND(I962*H962,2)</f>
        <v>0</v>
      </c>
      <c r="K962" s="230" t="s">
        <v>178</v>
      </c>
      <c r="L962" s="45"/>
      <c r="M962" s="235" t="s">
        <v>1</v>
      </c>
      <c r="N962" s="236" t="s">
        <v>42</v>
      </c>
      <c r="O962" s="92"/>
      <c r="P962" s="237">
        <f>O962*H962</f>
        <v>0</v>
      </c>
      <c r="Q962" s="237">
        <v>0.00012999999999999999</v>
      </c>
      <c r="R962" s="237">
        <f>Q962*H962</f>
        <v>0.18024759999999998</v>
      </c>
      <c r="S962" s="237">
        <v>0</v>
      </c>
      <c r="T962" s="238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9" t="s">
        <v>192</v>
      </c>
      <c r="AT962" s="239" t="s">
        <v>174</v>
      </c>
      <c r="AU962" s="239" t="s">
        <v>86</v>
      </c>
      <c r="AY962" s="18" t="s">
        <v>171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84</v>
      </c>
      <c r="BK962" s="240">
        <f>ROUND(I962*H962,2)</f>
        <v>0</v>
      </c>
      <c r="BL962" s="18" t="s">
        <v>192</v>
      </c>
      <c r="BM962" s="239" t="s">
        <v>1824</v>
      </c>
    </row>
    <row r="963" s="13" customFormat="1">
      <c r="A963" s="13"/>
      <c r="B963" s="252"/>
      <c r="C963" s="253"/>
      <c r="D963" s="241" t="s">
        <v>294</v>
      </c>
      <c r="E963" s="254" t="s">
        <v>1</v>
      </c>
      <c r="F963" s="255" t="s">
        <v>1825</v>
      </c>
      <c r="G963" s="253"/>
      <c r="H963" s="256">
        <v>763.91999999999996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2" t="s">
        <v>294</v>
      </c>
      <c r="AU963" s="262" t="s">
        <v>86</v>
      </c>
      <c r="AV963" s="13" t="s">
        <v>86</v>
      </c>
      <c r="AW963" s="13" t="s">
        <v>32</v>
      </c>
      <c r="AX963" s="13" t="s">
        <v>77</v>
      </c>
      <c r="AY963" s="262" t="s">
        <v>171</v>
      </c>
    </row>
    <row r="964" s="13" customFormat="1">
      <c r="A964" s="13"/>
      <c r="B964" s="252"/>
      <c r="C964" s="253"/>
      <c r="D964" s="241" t="s">
        <v>294</v>
      </c>
      <c r="E964" s="254" t="s">
        <v>1</v>
      </c>
      <c r="F964" s="255" t="s">
        <v>1826</v>
      </c>
      <c r="G964" s="253"/>
      <c r="H964" s="256">
        <v>622.60000000000002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2" t="s">
        <v>294</v>
      </c>
      <c r="AU964" s="262" t="s">
        <v>86</v>
      </c>
      <c r="AV964" s="13" t="s">
        <v>86</v>
      </c>
      <c r="AW964" s="13" t="s">
        <v>32</v>
      </c>
      <c r="AX964" s="13" t="s">
        <v>77</v>
      </c>
      <c r="AY964" s="262" t="s">
        <v>171</v>
      </c>
    </row>
    <row r="965" s="14" customFormat="1">
      <c r="A965" s="14"/>
      <c r="B965" s="263"/>
      <c r="C965" s="264"/>
      <c r="D965" s="241" t="s">
        <v>294</v>
      </c>
      <c r="E965" s="265" t="s">
        <v>1</v>
      </c>
      <c r="F965" s="266" t="s">
        <v>298</v>
      </c>
      <c r="G965" s="264"/>
      <c r="H965" s="267">
        <v>1386.52</v>
      </c>
      <c r="I965" s="268"/>
      <c r="J965" s="264"/>
      <c r="K965" s="264"/>
      <c r="L965" s="269"/>
      <c r="M965" s="270"/>
      <c r="N965" s="271"/>
      <c r="O965" s="271"/>
      <c r="P965" s="271"/>
      <c r="Q965" s="271"/>
      <c r="R965" s="271"/>
      <c r="S965" s="271"/>
      <c r="T965" s="27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3" t="s">
        <v>294</v>
      </c>
      <c r="AU965" s="273" t="s">
        <v>86</v>
      </c>
      <c r="AV965" s="14" t="s">
        <v>192</v>
      </c>
      <c r="AW965" s="14" t="s">
        <v>32</v>
      </c>
      <c r="AX965" s="14" t="s">
        <v>84</v>
      </c>
      <c r="AY965" s="273" t="s">
        <v>171</v>
      </c>
    </row>
    <row r="966" s="2" customFormat="1" ht="16.5" customHeight="1">
      <c r="A966" s="39"/>
      <c r="B966" s="40"/>
      <c r="C966" s="228" t="s">
        <v>1827</v>
      </c>
      <c r="D966" s="228" t="s">
        <v>174</v>
      </c>
      <c r="E966" s="229" t="s">
        <v>1828</v>
      </c>
      <c r="F966" s="230" t="s">
        <v>1829</v>
      </c>
      <c r="G966" s="231" t="s">
        <v>292</v>
      </c>
      <c r="H966" s="232">
        <v>10.472</v>
      </c>
      <c r="I966" s="233"/>
      <c r="J966" s="234">
        <f>ROUND(I966*H966,2)</f>
        <v>0</v>
      </c>
      <c r="K966" s="230" t="s">
        <v>178</v>
      </c>
      <c r="L966" s="45"/>
      <c r="M966" s="235" t="s">
        <v>1</v>
      </c>
      <c r="N966" s="236" t="s">
        <v>42</v>
      </c>
      <c r="O966" s="92"/>
      <c r="P966" s="237">
        <f>O966*H966</f>
        <v>0</v>
      </c>
      <c r="Q966" s="237">
        <v>0.20250000000000001</v>
      </c>
      <c r="R966" s="237">
        <f>Q966*H966</f>
        <v>2.1205799999999999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192</v>
      </c>
      <c r="AT966" s="239" t="s">
        <v>174</v>
      </c>
      <c r="AU966" s="239" t="s">
        <v>86</v>
      </c>
      <c r="AY966" s="18" t="s">
        <v>171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84</v>
      </c>
      <c r="BK966" s="240">
        <f>ROUND(I966*H966,2)</f>
        <v>0</v>
      </c>
      <c r="BL966" s="18" t="s">
        <v>192</v>
      </c>
      <c r="BM966" s="239" t="s">
        <v>1830</v>
      </c>
    </row>
    <row r="967" s="13" customFormat="1">
      <c r="A967" s="13"/>
      <c r="B967" s="252"/>
      <c r="C967" s="253"/>
      <c r="D967" s="241" t="s">
        <v>294</v>
      </c>
      <c r="E967" s="254" t="s">
        <v>1</v>
      </c>
      <c r="F967" s="255" t="s">
        <v>1831</v>
      </c>
      <c r="G967" s="253"/>
      <c r="H967" s="256">
        <v>7.407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2" t="s">
        <v>294</v>
      </c>
      <c r="AU967" s="262" t="s">
        <v>86</v>
      </c>
      <c r="AV967" s="13" t="s">
        <v>86</v>
      </c>
      <c r="AW967" s="13" t="s">
        <v>32</v>
      </c>
      <c r="AX967" s="13" t="s">
        <v>77</v>
      </c>
      <c r="AY967" s="262" t="s">
        <v>171</v>
      </c>
    </row>
    <row r="968" s="13" customFormat="1">
      <c r="A968" s="13"/>
      <c r="B968" s="252"/>
      <c r="C968" s="253"/>
      <c r="D968" s="241" t="s">
        <v>294</v>
      </c>
      <c r="E968" s="254" t="s">
        <v>1</v>
      </c>
      <c r="F968" s="255" t="s">
        <v>1832</v>
      </c>
      <c r="G968" s="253"/>
      <c r="H968" s="256">
        <v>3.0649999999999999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2" t="s">
        <v>294</v>
      </c>
      <c r="AU968" s="262" t="s">
        <v>86</v>
      </c>
      <c r="AV968" s="13" t="s">
        <v>86</v>
      </c>
      <c r="AW968" s="13" t="s">
        <v>32</v>
      </c>
      <c r="AX968" s="13" t="s">
        <v>77</v>
      </c>
      <c r="AY968" s="262" t="s">
        <v>171</v>
      </c>
    </row>
    <row r="969" s="14" customFormat="1">
      <c r="A969" s="14"/>
      <c r="B969" s="263"/>
      <c r="C969" s="264"/>
      <c r="D969" s="241" t="s">
        <v>294</v>
      </c>
      <c r="E969" s="265" t="s">
        <v>1</v>
      </c>
      <c r="F969" s="266" t="s">
        <v>298</v>
      </c>
      <c r="G969" s="264"/>
      <c r="H969" s="267">
        <v>10.472</v>
      </c>
      <c r="I969" s="268"/>
      <c r="J969" s="264"/>
      <c r="K969" s="264"/>
      <c r="L969" s="269"/>
      <c r="M969" s="270"/>
      <c r="N969" s="271"/>
      <c r="O969" s="271"/>
      <c r="P969" s="271"/>
      <c r="Q969" s="271"/>
      <c r="R969" s="271"/>
      <c r="S969" s="271"/>
      <c r="T969" s="27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3" t="s">
        <v>294</v>
      </c>
      <c r="AU969" s="273" t="s">
        <v>86</v>
      </c>
      <c r="AV969" s="14" t="s">
        <v>192</v>
      </c>
      <c r="AW969" s="14" t="s">
        <v>32</v>
      </c>
      <c r="AX969" s="14" t="s">
        <v>84</v>
      </c>
      <c r="AY969" s="273" t="s">
        <v>171</v>
      </c>
    </row>
    <row r="970" s="2" customFormat="1" ht="16.5" customHeight="1">
      <c r="A970" s="39"/>
      <c r="B970" s="40"/>
      <c r="C970" s="228" t="s">
        <v>1833</v>
      </c>
      <c r="D970" s="228" t="s">
        <v>174</v>
      </c>
      <c r="E970" s="229" t="s">
        <v>1834</v>
      </c>
      <c r="F970" s="230" t="s">
        <v>1835</v>
      </c>
      <c r="G970" s="231" t="s">
        <v>206</v>
      </c>
      <c r="H970" s="232">
        <v>32.399999999999999</v>
      </c>
      <c r="I970" s="233"/>
      <c r="J970" s="234">
        <f>ROUND(I970*H970,2)</f>
        <v>0</v>
      </c>
      <c r="K970" s="230" t="s">
        <v>1</v>
      </c>
      <c r="L970" s="45"/>
      <c r="M970" s="235" t="s">
        <v>1</v>
      </c>
      <c r="N970" s="236" t="s">
        <v>42</v>
      </c>
      <c r="O970" s="92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9" t="s">
        <v>192</v>
      </c>
      <c r="AT970" s="239" t="s">
        <v>174</v>
      </c>
      <c r="AU970" s="239" t="s">
        <v>86</v>
      </c>
      <c r="AY970" s="18" t="s">
        <v>171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84</v>
      </c>
      <c r="BK970" s="240">
        <f>ROUND(I970*H970,2)</f>
        <v>0</v>
      </c>
      <c r="BL970" s="18" t="s">
        <v>192</v>
      </c>
      <c r="BM970" s="239" t="s">
        <v>1836</v>
      </c>
    </row>
    <row r="971" s="2" customFormat="1">
      <c r="A971" s="39"/>
      <c r="B971" s="40"/>
      <c r="C971" s="41"/>
      <c r="D971" s="241" t="s">
        <v>181</v>
      </c>
      <c r="E971" s="41"/>
      <c r="F971" s="242" t="s">
        <v>1837</v>
      </c>
      <c r="G971" s="41"/>
      <c r="H971" s="41"/>
      <c r="I971" s="243"/>
      <c r="J971" s="41"/>
      <c r="K971" s="41"/>
      <c r="L971" s="45"/>
      <c r="M971" s="244"/>
      <c r="N971" s="245"/>
      <c r="O971" s="92"/>
      <c r="P971" s="92"/>
      <c r="Q971" s="92"/>
      <c r="R971" s="92"/>
      <c r="S971" s="92"/>
      <c r="T971" s="9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181</v>
      </c>
      <c r="AU971" s="18" t="s">
        <v>86</v>
      </c>
    </row>
    <row r="972" s="15" customFormat="1">
      <c r="A972" s="15"/>
      <c r="B972" s="274"/>
      <c r="C972" s="275"/>
      <c r="D972" s="241" t="s">
        <v>294</v>
      </c>
      <c r="E972" s="276" t="s">
        <v>1</v>
      </c>
      <c r="F972" s="277" t="s">
        <v>1777</v>
      </c>
      <c r="G972" s="275"/>
      <c r="H972" s="276" t="s">
        <v>1</v>
      </c>
      <c r="I972" s="278"/>
      <c r="J972" s="275"/>
      <c r="K972" s="275"/>
      <c r="L972" s="279"/>
      <c r="M972" s="280"/>
      <c r="N972" s="281"/>
      <c r="O972" s="281"/>
      <c r="P972" s="281"/>
      <c r="Q972" s="281"/>
      <c r="R972" s="281"/>
      <c r="S972" s="281"/>
      <c r="T972" s="282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3" t="s">
        <v>294</v>
      </c>
      <c r="AU972" s="283" t="s">
        <v>86</v>
      </c>
      <c r="AV972" s="15" t="s">
        <v>84</v>
      </c>
      <c r="AW972" s="15" t="s">
        <v>32</v>
      </c>
      <c r="AX972" s="15" t="s">
        <v>77</v>
      </c>
      <c r="AY972" s="283" t="s">
        <v>171</v>
      </c>
    </row>
    <row r="973" s="13" customFormat="1">
      <c r="A973" s="13"/>
      <c r="B973" s="252"/>
      <c r="C973" s="253"/>
      <c r="D973" s="241" t="s">
        <v>294</v>
      </c>
      <c r="E973" s="254" t="s">
        <v>1</v>
      </c>
      <c r="F973" s="255" t="s">
        <v>1778</v>
      </c>
      <c r="G973" s="253"/>
      <c r="H973" s="256">
        <v>7.2000000000000002</v>
      </c>
      <c r="I973" s="257"/>
      <c r="J973" s="253"/>
      <c r="K973" s="253"/>
      <c r="L973" s="258"/>
      <c r="M973" s="259"/>
      <c r="N973" s="260"/>
      <c r="O973" s="260"/>
      <c r="P973" s="260"/>
      <c r="Q973" s="260"/>
      <c r="R973" s="260"/>
      <c r="S973" s="260"/>
      <c r="T973" s="26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2" t="s">
        <v>294</v>
      </c>
      <c r="AU973" s="262" t="s">
        <v>86</v>
      </c>
      <c r="AV973" s="13" t="s">
        <v>86</v>
      </c>
      <c r="AW973" s="13" t="s">
        <v>32</v>
      </c>
      <c r="AX973" s="13" t="s">
        <v>77</v>
      </c>
      <c r="AY973" s="262" t="s">
        <v>171</v>
      </c>
    </row>
    <row r="974" s="13" customFormat="1">
      <c r="A974" s="13"/>
      <c r="B974" s="252"/>
      <c r="C974" s="253"/>
      <c r="D974" s="241" t="s">
        <v>294</v>
      </c>
      <c r="E974" s="254" t="s">
        <v>1</v>
      </c>
      <c r="F974" s="255" t="s">
        <v>1779</v>
      </c>
      <c r="G974" s="253"/>
      <c r="H974" s="256">
        <v>13.199999999999999</v>
      </c>
      <c r="I974" s="257"/>
      <c r="J974" s="253"/>
      <c r="K974" s="253"/>
      <c r="L974" s="258"/>
      <c r="M974" s="259"/>
      <c r="N974" s="260"/>
      <c r="O974" s="260"/>
      <c r="P974" s="260"/>
      <c r="Q974" s="260"/>
      <c r="R974" s="260"/>
      <c r="S974" s="260"/>
      <c r="T974" s="26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2" t="s">
        <v>294</v>
      </c>
      <c r="AU974" s="262" t="s">
        <v>86</v>
      </c>
      <c r="AV974" s="13" t="s">
        <v>86</v>
      </c>
      <c r="AW974" s="13" t="s">
        <v>32</v>
      </c>
      <c r="AX974" s="13" t="s">
        <v>77</v>
      </c>
      <c r="AY974" s="262" t="s">
        <v>171</v>
      </c>
    </row>
    <row r="975" s="13" customFormat="1">
      <c r="A975" s="13"/>
      <c r="B975" s="252"/>
      <c r="C975" s="253"/>
      <c r="D975" s="241" t="s">
        <v>294</v>
      </c>
      <c r="E975" s="254" t="s">
        <v>1</v>
      </c>
      <c r="F975" s="255" t="s">
        <v>1780</v>
      </c>
      <c r="G975" s="253"/>
      <c r="H975" s="256">
        <v>12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2" t="s">
        <v>294</v>
      </c>
      <c r="AU975" s="262" t="s">
        <v>86</v>
      </c>
      <c r="AV975" s="13" t="s">
        <v>86</v>
      </c>
      <c r="AW975" s="13" t="s">
        <v>32</v>
      </c>
      <c r="AX975" s="13" t="s">
        <v>77</v>
      </c>
      <c r="AY975" s="262" t="s">
        <v>171</v>
      </c>
    </row>
    <row r="976" s="16" customFormat="1">
      <c r="A976" s="16"/>
      <c r="B976" s="287"/>
      <c r="C976" s="288"/>
      <c r="D976" s="241" t="s">
        <v>294</v>
      </c>
      <c r="E976" s="289" t="s">
        <v>1</v>
      </c>
      <c r="F976" s="290" t="s">
        <v>1112</v>
      </c>
      <c r="G976" s="288"/>
      <c r="H976" s="291">
        <v>32.399999999999999</v>
      </c>
      <c r="I976" s="292"/>
      <c r="J976" s="288"/>
      <c r="K976" s="288"/>
      <c r="L976" s="293"/>
      <c r="M976" s="294"/>
      <c r="N976" s="295"/>
      <c r="O976" s="295"/>
      <c r="P976" s="295"/>
      <c r="Q976" s="295"/>
      <c r="R976" s="295"/>
      <c r="S976" s="295"/>
      <c r="T976" s="29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97" t="s">
        <v>294</v>
      </c>
      <c r="AU976" s="297" t="s">
        <v>86</v>
      </c>
      <c r="AV976" s="16" t="s">
        <v>106</v>
      </c>
      <c r="AW976" s="16" t="s">
        <v>32</v>
      </c>
      <c r="AX976" s="16" t="s">
        <v>77</v>
      </c>
      <c r="AY976" s="297" t="s">
        <v>171</v>
      </c>
    </row>
    <row r="977" s="14" customFormat="1">
      <c r="A977" s="14"/>
      <c r="B977" s="263"/>
      <c r="C977" s="264"/>
      <c r="D977" s="241" t="s">
        <v>294</v>
      </c>
      <c r="E977" s="265" t="s">
        <v>1</v>
      </c>
      <c r="F977" s="266" t="s">
        <v>298</v>
      </c>
      <c r="G977" s="264"/>
      <c r="H977" s="267">
        <v>32.399999999999999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3" t="s">
        <v>294</v>
      </c>
      <c r="AU977" s="273" t="s">
        <v>86</v>
      </c>
      <c r="AV977" s="14" t="s">
        <v>192</v>
      </c>
      <c r="AW977" s="14" t="s">
        <v>32</v>
      </c>
      <c r="AX977" s="14" t="s">
        <v>84</v>
      </c>
      <c r="AY977" s="273" t="s">
        <v>171</v>
      </c>
    </row>
    <row r="978" s="12" customFormat="1" ht="22.8" customHeight="1">
      <c r="A978" s="12"/>
      <c r="B978" s="212"/>
      <c r="C978" s="213"/>
      <c r="D978" s="214" t="s">
        <v>76</v>
      </c>
      <c r="E978" s="226" t="s">
        <v>322</v>
      </c>
      <c r="F978" s="226" t="s">
        <v>323</v>
      </c>
      <c r="G978" s="213"/>
      <c r="H978" s="213"/>
      <c r="I978" s="216"/>
      <c r="J978" s="227">
        <f>BK978</f>
        <v>0</v>
      </c>
      <c r="K978" s="213"/>
      <c r="L978" s="218"/>
      <c r="M978" s="219"/>
      <c r="N978" s="220"/>
      <c r="O978" s="220"/>
      <c r="P978" s="221">
        <f>SUM(P979:P1054)</f>
        <v>0</v>
      </c>
      <c r="Q978" s="220"/>
      <c r="R978" s="221">
        <f>SUM(R979:R1054)</f>
        <v>0.67319280000000004</v>
      </c>
      <c r="S978" s="220"/>
      <c r="T978" s="222">
        <f>SUM(T979:T1054)</f>
        <v>47.520200000000003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3" t="s">
        <v>84</v>
      </c>
      <c r="AT978" s="224" t="s">
        <v>76</v>
      </c>
      <c r="AU978" s="224" t="s">
        <v>84</v>
      </c>
      <c r="AY978" s="223" t="s">
        <v>171</v>
      </c>
      <c r="BK978" s="225">
        <f>SUM(BK979:BK1054)</f>
        <v>0</v>
      </c>
    </row>
    <row r="979" s="2" customFormat="1" ht="37.8" customHeight="1">
      <c r="A979" s="39"/>
      <c r="B979" s="40"/>
      <c r="C979" s="228" t="s">
        <v>1838</v>
      </c>
      <c r="D979" s="228" t="s">
        <v>174</v>
      </c>
      <c r="E979" s="229" t="s">
        <v>1839</v>
      </c>
      <c r="F979" s="230" t="s">
        <v>1840</v>
      </c>
      <c r="G979" s="231" t="s">
        <v>206</v>
      </c>
      <c r="H979" s="232">
        <v>2000</v>
      </c>
      <c r="I979" s="233"/>
      <c r="J979" s="234">
        <f>ROUND(I979*H979,2)</f>
        <v>0</v>
      </c>
      <c r="K979" s="230" t="s">
        <v>178</v>
      </c>
      <c r="L979" s="45"/>
      <c r="M979" s="235" t="s">
        <v>1</v>
      </c>
      <c r="N979" s="236" t="s">
        <v>42</v>
      </c>
      <c r="O979" s="92"/>
      <c r="P979" s="237">
        <f>O979*H979</f>
        <v>0</v>
      </c>
      <c r="Q979" s="237">
        <v>0</v>
      </c>
      <c r="R979" s="237">
        <f>Q979*H979</f>
        <v>0</v>
      </c>
      <c r="S979" s="237">
        <v>0</v>
      </c>
      <c r="T979" s="238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9" t="s">
        <v>192</v>
      </c>
      <c r="AT979" s="239" t="s">
        <v>174</v>
      </c>
      <c r="AU979" s="239" t="s">
        <v>86</v>
      </c>
      <c r="AY979" s="18" t="s">
        <v>171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84</v>
      </c>
      <c r="BK979" s="240">
        <f>ROUND(I979*H979,2)</f>
        <v>0</v>
      </c>
      <c r="BL979" s="18" t="s">
        <v>192</v>
      </c>
      <c r="BM979" s="239" t="s">
        <v>1841</v>
      </c>
    </row>
    <row r="980" s="13" customFormat="1">
      <c r="A980" s="13"/>
      <c r="B980" s="252"/>
      <c r="C980" s="253"/>
      <c r="D980" s="241" t="s">
        <v>294</v>
      </c>
      <c r="E980" s="254" t="s">
        <v>1</v>
      </c>
      <c r="F980" s="255" t="s">
        <v>874</v>
      </c>
      <c r="G980" s="253"/>
      <c r="H980" s="256">
        <v>2000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2" t="s">
        <v>294</v>
      </c>
      <c r="AU980" s="262" t="s">
        <v>86</v>
      </c>
      <c r="AV980" s="13" t="s">
        <v>86</v>
      </c>
      <c r="AW980" s="13" t="s">
        <v>32</v>
      </c>
      <c r="AX980" s="13" t="s">
        <v>77</v>
      </c>
      <c r="AY980" s="262" t="s">
        <v>171</v>
      </c>
    </row>
    <row r="981" s="14" customFormat="1">
      <c r="A981" s="14"/>
      <c r="B981" s="263"/>
      <c r="C981" s="264"/>
      <c r="D981" s="241" t="s">
        <v>294</v>
      </c>
      <c r="E981" s="265" t="s">
        <v>873</v>
      </c>
      <c r="F981" s="266" t="s">
        <v>298</v>
      </c>
      <c r="G981" s="264"/>
      <c r="H981" s="267">
        <v>2000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3" t="s">
        <v>294</v>
      </c>
      <c r="AU981" s="273" t="s">
        <v>86</v>
      </c>
      <c r="AV981" s="14" t="s">
        <v>192</v>
      </c>
      <c r="AW981" s="14" t="s">
        <v>32</v>
      </c>
      <c r="AX981" s="14" t="s">
        <v>84</v>
      </c>
      <c r="AY981" s="273" t="s">
        <v>171</v>
      </c>
    </row>
    <row r="982" s="2" customFormat="1" ht="33" customHeight="1">
      <c r="A982" s="39"/>
      <c r="B982" s="40"/>
      <c r="C982" s="228" t="s">
        <v>1842</v>
      </c>
      <c r="D982" s="228" t="s">
        <v>174</v>
      </c>
      <c r="E982" s="229" t="s">
        <v>1843</v>
      </c>
      <c r="F982" s="230" t="s">
        <v>1844</v>
      </c>
      <c r="G982" s="231" t="s">
        <v>206</v>
      </c>
      <c r="H982" s="232">
        <v>160000</v>
      </c>
      <c r="I982" s="233"/>
      <c r="J982" s="234">
        <f>ROUND(I982*H982,2)</f>
        <v>0</v>
      </c>
      <c r="K982" s="230" t="s">
        <v>178</v>
      </c>
      <c r="L982" s="45"/>
      <c r="M982" s="235" t="s">
        <v>1</v>
      </c>
      <c r="N982" s="236" t="s">
        <v>42</v>
      </c>
      <c r="O982" s="92"/>
      <c r="P982" s="237">
        <f>O982*H982</f>
        <v>0</v>
      </c>
      <c r="Q982" s="237">
        <v>0</v>
      </c>
      <c r="R982" s="237">
        <f>Q982*H982</f>
        <v>0</v>
      </c>
      <c r="S982" s="237">
        <v>0</v>
      </c>
      <c r="T982" s="238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9" t="s">
        <v>192</v>
      </c>
      <c r="AT982" s="239" t="s">
        <v>174</v>
      </c>
      <c r="AU982" s="239" t="s">
        <v>86</v>
      </c>
      <c r="AY982" s="18" t="s">
        <v>171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84</v>
      </c>
      <c r="BK982" s="240">
        <f>ROUND(I982*H982,2)</f>
        <v>0</v>
      </c>
      <c r="BL982" s="18" t="s">
        <v>192</v>
      </c>
      <c r="BM982" s="239" t="s">
        <v>1845</v>
      </c>
    </row>
    <row r="983" s="13" customFormat="1">
      <c r="A983" s="13"/>
      <c r="B983" s="252"/>
      <c r="C983" s="253"/>
      <c r="D983" s="241" t="s">
        <v>294</v>
      </c>
      <c r="E983" s="254" t="s">
        <v>1</v>
      </c>
      <c r="F983" s="255" t="s">
        <v>1846</v>
      </c>
      <c r="G983" s="253"/>
      <c r="H983" s="256">
        <v>160000</v>
      </c>
      <c r="I983" s="257"/>
      <c r="J983" s="253"/>
      <c r="K983" s="253"/>
      <c r="L983" s="258"/>
      <c r="M983" s="259"/>
      <c r="N983" s="260"/>
      <c r="O983" s="260"/>
      <c r="P983" s="260"/>
      <c r="Q983" s="260"/>
      <c r="R983" s="260"/>
      <c r="S983" s="260"/>
      <c r="T983" s="26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2" t="s">
        <v>294</v>
      </c>
      <c r="AU983" s="262" t="s">
        <v>86</v>
      </c>
      <c r="AV983" s="13" t="s">
        <v>86</v>
      </c>
      <c r="AW983" s="13" t="s">
        <v>32</v>
      </c>
      <c r="AX983" s="13" t="s">
        <v>84</v>
      </c>
      <c r="AY983" s="262" t="s">
        <v>171</v>
      </c>
    </row>
    <row r="984" s="2" customFormat="1" ht="37.8" customHeight="1">
      <c r="A984" s="39"/>
      <c r="B984" s="40"/>
      <c r="C984" s="228" t="s">
        <v>1847</v>
      </c>
      <c r="D984" s="228" t="s">
        <v>174</v>
      </c>
      <c r="E984" s="229" t="s">
        <v>1848</v>
      </c>
      <c r="F984" s="230" t="s">
        <v>1849</v>
      </c>
      <c r="G984" s="231" t="s">
        <v>206</v>
      </c>
      <c r="H984" s="232">
        <v>2000</v>
      </c>
      <c r="I984" s="233"/>
      <c r="J984" s="234">
        <f>ROUND(I984*H984,2)</f>
        <v>0</v>
      </c>
      <c r="K984" s="230" t="s">
        <v>178</v>
      </c>
      <c r="L984" s="45"/>
      <c r="M984" s="235" t="s">
        <v>1</v>
      </c>
      <c r="N984" s="236" t="s">
        <v>42</v>
      </c>
      <c r="O984" s="92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192</v>
      </c>
      <c r="AT984" s="239" t="s">
        <v>174</v>
      </c>
      <c r="AU984" s="239" t="s">
        <v>86</v>
      </c>
      <c r="AY984" s="18" t="s">
        <v>171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84</v>
      </c>
      <c r="BK984" s="240">
        <f>ROUND(I984*H984,2)</f>
        <v>0</v>
      </c>
      <c r="BL984" s="18" t="s">
        <v>192</v>
      </c>
      <c r="BM984" s="239" t="s">
        <v>1850</v>
      </c>
    </row>
    <row r="985" s="13" customFormat="1">
      <c r="A985" s="13"/>
      <c r="B985" s="252"/>
      <c r="C985" s="253"/>
      <c r="D985" s="241" t="s">
        <v>294</v>
      </c>
      <c r="E985" s="254" t="s">
        <v>1</v>
      </c>
      <c r="F985" s="255" t="s">
        <v>873</v>
      </c>
      <c r="G985" s="253"/>
      <c r="H985" s="256">
        <v>2000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2" t="s">
        <v>294</v>
      </c>
      <c r="AU985" s="262" t="s">
        <v>86</v>
      </c>
      <c r="AV985" s="13" t="s">
        <v>86</v>
      </c>
      <c r="AW985" s="13" t="s">
        <v>32</v>
      </c>
      <c r="AX985" s="13" t="s">
        <v>84</v>
      </c>
      <c r="AY985" s="262" t="s">
        <v>171</v>
      </c>
    </row>
    <row r="986" s="2" customFormat="1" ht="21.75" customHeight="1">
      <c r="A986" s="39"/>
      <c r="B986" s="40"/>
      <c r="C986" s="228" t="s">
        <v>1851</v>
      </c>
      <c r="D986" s="228" t="s">
        <v>174</v>
      </c>
      <c r="E986" s="229" t="s">
        <v>1852</v>
      </c>
      <c r="F986" s="230" t="s">
        <v>1853</v>
      </c>
      <c r="G986" s="231" t="s">
        <v>206</v>
      </c>
      <c r="H986" s="232">
        <v>2000</v>
      </c>
      <c r="I986" s="233"/>
      <c r="J986" s="234">
        <f>ROUND(I986*H986,2)</f>
        <v>0</v>
      </c>
      <c r="K986" s="230" t="s">
        <v>178</v>
      </c>
      <c r="L986" s="45"/>
      <c r="M986" s="235" t="s">
        <v>1</v>
      </c>
      <c r="N986" s="236" t="s">
        <v>42</v>
      </c>
      <c r="O986" s="92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192</v>
      </c>
      <c r="AT986" s="239" t="s">
        <v>174</v>
      </c>
      <c r="AU986" s="239" t="s">
        <v>86</v>
      </c>
      <c r="AY986" s="18" t="s">
        <v>171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84</v>
      </c>
      <c r="BK986" s="240">
        <f>ROUND(I986*H986,2)</f>
        <v>0</v>
      </c>
      <c r="BL986" s="18" t="s">
        <v>192</v>
      </c>
      <c r="BM986" s="239" t="s">
        <v>1854</v>
      </c>
    </row>
    <row r="987" s="13" customFormat="1">
      <c r="A987" s="13"/>
      <c r="B987" s="252"/>
      <c r="C987" s="253"/>
      <c r="D987" s="241" t="s">
        <v>294</v>
      </c>
      <c r="E987" s="254" t="s">
        <v>1</v>
      </c>
      <c r="F987" s="255" t="s">
        <v>873</v>
      </c>
      <c r="G987" s="253"/>
      <c r="H987" s="256">
        <v>2000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2" t="s">
        <v>294</v>
      </c>
      <c r="AU987" s="262" t="s">
        <v>86</v>
      </c>
      <c r="AV987" s="13" t="s">
        <v>86</v>
      </c>
      <c r="AW987" s="13" t="s">
        <v>32</v>
      </c>
      <c r="AX987" s="13" t="s">
        <v>84</v>
      </c>
      <c r="AY987" s="262" t="s">
        <v>171</v>
      </c>
    </row>
    <row r="988" s="2" customFormat="1" ht="21.75" customHeight="1">
      <c r="A988" s="39"/>
      <c r="B988" s="40"/>
      <c r="C988" s="228" t="s">
        <v>1855</v>
      </c>
      <c r="D988" s="228" t="s">
        <v>174</v>
      </c>
      <c r="E988" s="229" t="s">
        <v>1856</v>
      </c>
      <c r="F988" s="230" t="s">
        <v>1857</v>
      </c>
      <c r="G988" s="231" t="s">
        <v>206</v>
      </c>
      <c r="H988" s="232">
        <v>160000</v>
      </c>
      <c r="I988" s="233"/>
      <c r="J988" s="234">
        <f>ROUND(I988*H988,2)</f>
        <v>0</v>
      </c>
      <c r="K988" s="230" t="s">
        <v>178</v>
      </c>
      <c r="L988" s="45"/>
      <c r="M988" s="235" t="s">
        <v>1</v>
      </c>
      <c r="N988" s="236" t="s">
        <v>42</v>
      </c>
      <c r="O988" s="92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192</v>
      </c>
      <c r="AT988" s="239" t="s">
        <v>174</v>
      </c>
      <c r="AU988" s="239" t="s">
        <v>86</v>
      </c>
      <c r="AY988" s="18" t="s">
        <v>171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84</v>
      </c>
      <c r="BK988" s="240">
        <f>ROUND(I988*H988,2)</f>
        <v>0</v>
      </c>
      <c r="BL988" s="18" t="s">
        <v>192</v>
      </c>
      <c r="BM988" s="239" t="s">
        <v>1858</v>
      </c>
    </row>
    <row r="989" s="13" customFormat="1">
      <c r="A989" s="13"/>
      <c r="B989" s="252"/>
      <c r="C989" s="253"/>
      <c r="D989" s="241" t="s">
        <v>294</v>
      </c>
      <c r="E989" s="254" t="s">
        <v>1</v>
      </c>
      <c r="F989" s="255" t="s">
        <v>1846</v>
      </c>
      <c r="G989" s="253"/>
      <c r="H989" s="256">
        <v>160000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2" t="s">
        <v>294</v>
      </c>
      <c r="AU989" s="262" t="s">
        <v>86</v>
      </c>
      <c r="AV989" s="13" t="s">
        <v>86</v>
      </c>
      <c r="AW989" s="13" t="s">
        <v>32</v>
      </c>
      <c r="AX989" s="13" t="s">
        <v>84</v>
      </c>
      <c r="AY989" s="262" t="s">
        <v>171</v>
      </c>
    </row>
    <row r="990" s="2" customFormat="1" ht="21.75" customHeight="1">
      <c r="A990" s="39"/>
      <c r="B990" s="40"/>
      <c r="C990" s="228" t="s">
        <v>1859</v>
      </c>
      <c r="D990" s="228" t="s">
        <v>174</v>
      </c>
      <c r="E990" s="229" t="s">
        <v>1860</v>
      </c>
      <c r="F990" s="230" t="s">
        <v>1861</v>
      </c>
      <c r="G990" s="231" t="s">
        <v>206</v>
      </c>
      <c r="H990" s="232">
        <v>2000</v>
      </c>
      <c r="I990" s="233"/>
      <c r="J990" s="234">
        <f>ROUND(I990*H990,2)</f>
        <v>0</v>
      </c>
      <c r="K990" s="230" t="s">
        <v>178</v>
      </c>
      <c r="L990" s="45"/>
      <c r="M990" s="235" t="s">
        <v>1</v>
      </c>
      <c r="N990" s="236" t="s">
        <v>42</v>
      </c>
      <c r="O990" s="92"/>
      <c r="P990" s="237">
        <f>O990*H990</f>
        <v>0</v>
      </c>
      <c r="Q990" s="237">
        <v>0</v>
      </c>
      <c r="R990" s="237">
        <f>Q990*H990</f>
        <v>0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192</v>
      </c>
      <c r="AT990" s="239" t="s">
        <v>174</v>
      </c>
      <c r="AU990" s="239" t="s">
        <v>86</v>
      </c>
      <c r="AY990" s="18" t="s">
        <v>171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84</v>
      </c>
      <c r="BK990" s="240">
        <f>ROUND(I990*H990,2)</f>
        <v>0</v>
      </c>
      <c r="BL990" s="18" t="s">
        <v>192</v>
      </c>
      <c r="BM990" s="239" t="s">
        <v>1862</v>
      </c>
    </row>
    <row r="991" s="13" customFormat="1">
      <c r="A991" s="13"/>
      <c r="B991" s="252"/>
      <c r="C991" s="253"/>
      <c r="D991" s="241" t="s">
        <v>294</v>
      </c>
      <c r="E991" s="254" t="s">
        <v>1</v>
      </c>
      <c r="F991" s="255" t="s">
        <v>873</v>
      </c>
      <c r="G991" s="253"/>
      <c r="H991" s="256">
        <v>2000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2" t="s">
        <v>294</v>
      </c>
      <c r="AU991" s="262" t="s">
        <v>86</v>
      </c>
      <c r="AV991" s="13" t="s">
        <v>86</v>
      </c>
      <c r="AW991" s="13" t="s">
        <v>32</v>
      </c>
      <c r="AX991" s="13" t="s">
        <v>84</v>
      </c>
      <c r="AY991" s="262" t="s">
        <v>171</v>
      </c>
    </row>
    <row r="992" s="2" customFormat="1" ht="33" customHeight="1">
      <c r="A992" s="39"/>
      <c r="B992" s="40"/>
      <c r="C992" s="228" t="s">
        <v>1863</v>
      </c>
      <c r="D992" s="228" t="s">
        <v>174</v>
      </c>
      <c r="E992" s="229" t="s">
        <v>1864</v>
      </c>
      <c r="F992" s="230" t="s">
        <v>1865</v>
      </c>
      <c r="G992" s="231" t="s">
        <v>206</v>
      </c>
      <c r="H992" s="232">
        <v>1500</v>
      </c>
      <c r="I992" s="233"/>
      <c r="J992" s="234">
        <f>ROUND(I992*H992,2)</f>
        <v>0</v>
      </c>
      <c r="K992" s="230" t="s">
        <v>178</v>
      </c>
      <c r="L992" s="45"/>
      <c r="M992" s="235" t="s">
        <v>1</v>
      </c>
      <c r="N992" s="236" t="s">
        <v>42</v>
      </c>
      <c r="O992" s="92"/>
      <c r="P992" s="237">
        <f>O992*H992</f>
        <v>0</v>
      </c>
      <c r="Q992" s="237">
        <v>0.00012999999999999999</v>
      </c>
      <c r="R992" s="237">
        <f>Q992*H992</f>
        <v>0.19499999999999998</v>
      </c>
      <c r="S992" s="237">
        <v>0</v>
      </c>
      <c r="T992" s="238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9" t="s">
        <v>192</v>
      </c>
      <c r="AT992" s="239" t="s">
        <v>174</v>
      </c>
      <c r="AU992" s="239" t="s">
        <v>86</v>
      </c>
      <c r="AY992" s="18" t="s">
        <v>171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8" t="s">
        <v>84</v>
      </c>
      <c r="BK992" s="240">
        <f>ROUND(I992*H992,2)</f>
        <v>0</v>
      </c>
      <c r="BL992" s="18" t="s">
        <v>192</v>
      </c>
      <c r="BM992" s="239" t="s">
        <v>1866</v>
      </c>
    </row>
    <row r="993" s="2" customFormat="1" ht="24.15" customHeight="1">
      <c r="A993" s="39"/>
      <c r="B993" s="40"/>
      <c r="C993" s="228" t="s">
        <v>1867</v>
      </c>
      <c r="D993" s="228" t="s">
        <v>174</v>
      </c>
      <c r="E993" s="229" t="s">
        <v>1868</v>
      </c>
      <c r="F993" s="230" t="s">
        <v>1869</v>
      </c>
      <c r="G993" s="231" t="s">
        <v>206</v>
      </c>
      <c r="H993" s="232">
        <v>1406.3199999999999</v>
      </c>
      <c r="I993" s="233"/>
      <c r="J993" s="234">
        <f>ROUND(I993*H993,2)</f>
        <v>0</v>
      </c>
      <c r="K993" s="230" t="s">
        <v>178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4.0000000000000003E-05</v>
      </c>
      <c r="R993" s="237">
        <f>Q993*H993</f>
        <v>0.056252799999999999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192</v>
      </c>
      <c r="AT993" s="239" t="s">
        <v>174</v>
      </c>
      <c r="AU993" s="239" t="s">
        <v>86</v>
      </c>
      <c r="AY993" s="18" t="s">
        <v>171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84</v>
      </c>
      <c r="BK993" s="240">
        <f>ROUND(I993*H993,2)</f>
        <v>0</v>
      </c>
      <c r="BL993" s="18" t="s">
        <v>192</v>
      </c>
      <c r="BM993" s="239" t="s">
        <v>1870</v>
      </c>
    </row>
    <row r="994" s="13" customFormat="1">
      <c r="A994" s="13"/>
      <c r="B994" s="252"/>
      <c r="C994" s="253"/>
      <c r="D994" s="241" t="s">
        <v>294</v>
      </c>
      <c r="E994" s="254" t="s">
        <v>1</v>
      </c>
      <c r="F994" s="255" t="s">
        <v>1871</v>
      </c>
      <c r="G994" s="253"/>
      <c r="H994" s="256">
        <v>783.72000000000003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2" t="s">
        <v>294</v>
      </c>
      <c r="AU994" s="262" t="s">
        <v>86</v>
      </c>
      <c r="AV994" s="13" t="s">
        <v>86</v>
      </c>
      <c r="AW994" s="13" t="s">
        <v>32</v>
      </c>
      <c r="AX994" s="13" t="s">
        <v>77</v>
      </c>
      <c r="AY994" s="262" t="s">
        <v>171</v>
      </c>
    </row>
    <row r="995" s="13" customFormat="1">
      <c r="A995" s="13"/>
      <c r="B995" s="252"/>
      <c r="C995" s="253"/>
      <c r="D995" s="241" t="s">
        <v>294</v>
      </c>
      <c r="E995" s="254" t="s">
        <v>1</v>
      </c>
      <c r="F995" s="255" t="s">
        <v>1826</v>
      </c>
      <c r="G995" s="253"/>
      <c r="H995" s="256">
        <v>622.60000000000002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2" t="s">
        <v>294</v>
      </c>
      <c r="AU995" s="262" t="s">
        <v>86</v>
      </c>
      <c r="AV995" s="13" t="s">
        <v>86</v>
      </c>
      <c r="AW995" s="13" t="s">
        <v>32</v>
      </c>
      <c r="AX995" s="13" t="s">
        <v>77</v>
      </c>
      <c r="AY995" s="262" t="s">
        <v>171</v>
      </c>
    </row>
    <row r="996" s="14" customFormat="1">
      <c r="A996" s="14"/>
      <c r="B996" s="263"/>
      <c r="C996" s="264"/>
      <c r="D996" s="241" t="s">
        <v>294</v>
      </c>
      <c r="E996" s="265" t="s">
        <v>1</v>
      </c>
      <c r="F996" s="266" t="s">
        <v>298</v>
      </c>
      <c r="G996" s="264"/>
      <c r="H996" s="267">
        <v>1406.3199999999999</v>
      </c>
      <c r="I996" s="268"/>
      <c r="J996" s="264"/>
      <c r="K996" s="264"/>
      <c r="L996" s="269"/>
      <c r="M996" s="270"/>
      <c r="N996" s="271"/>
      <c r="O996" s="271"/>
      <c r="P996" s="271"/>
      <c r="Q996" s="271"/>
      <c r="R996" s="271"/>
      <c r="S996" s="271"/>
      <c r="T996" s="27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3" t="s">
        <v>294</v>
      </c>
      <c r="AU996" s="273" t="s">
        <v>86</v>
      </c>
      <c r="AV996" s="14" t="s">
        <v>192</v>
      </c>
      <c r="AW996" s="14" t="s">
        <v>32</v>
      </c>
      <c r="AX996" s="14" t="s">
        <v>84</v>
      </c>
      <c r="AY996" s="273" t="s">
        <v>171</v>
      </c>
    </row>
    <row r="997" s="2" customFormat="1" ht="16.5" customHeight="1">
      <c r="A997" s="39"/>
      <c r="B997" s="40"/>
      <c r="C997" s="228" t="s">
        <v>1872</v>
      </c>
      <c r="D997" s="228" t="s">
        <v>174</v>
      </c>
      <c r="E997" s="229" t="s">
        <v>1873</v>
      </c>
      <c r="F997" s="230" t="s">
        <v>1874</v>
      </c>
      <c r="G997" s="231" t="s">
        <v>801</v>
      </c>
      <c r="H997" s="232">
        <v>23</v>
      </c>
      <c r="I997" s="233"/>
      <c r="J997" s="234">
        <f>ROUND(I997*H997,2)</f>
        <v>0</v>
      </c>
      <c r="K997" s="230" t="s">
        <v>178</v>
      </c>
      <c r="L997" s="45"/>
      <c r="M997" s="235" t="s">
        <v>1</v>
      </c>
      <c r="N997" s="236" t="s">
        <v>42</v>
      </c>
      <c r="O997" s="92"/>
      <c r="P997" s="237">
        <f>O997*H997</f>
        <v>0</v>
      </c>
      <c r="Q997" s="237">
        <v>0.00018000000000000001</v>
      </c>
      <c r="R997" s="237">
        <f>Q997*H997</f>
        <v>0.0041400000000000005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192</v>
      </c>
      <c r="AT997" s="239" t="s">
        <v>174</v>
      </c>
      <c r="AU997" s="239" t="s">
        <v>86</v>
      </c>
      <c r="AY997" s="18" t="s">
        <v>171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84</v>
      </c>
      <c r="BK997" s="240">
        <f>ROUND(I997*H997,2)</f>
        <v>0</v>
      </c>
      <c r="BL997" s="18" t="s">
        <v>192</v>
      </c>
      <c r="BM997" s="239" t="s">
        <v>1875</v>
      </c>
    </row>
    <row r="998" s="13" customFormat="1">
      <c r="A998" s="13"/>
      <c r="B998" s="252"/>
      <c r="C998" s="253"/>
      <c r="D998" s="241" t="s">
        <v>294</v>
      </c>
      <c r="E998" s="254" t="s">
        <v>1</v>
      </c>
      <c r="F998" s="255" t="s">
        <v>1876</v>
      </c>
      <c r="G998" s="253"/>
      <c r="H998" s="256">
        <v>23</v>
      </c>
      <c r="I998" s="257"/>
      <c r="J998" s="253"/>
      <c r="K998" s="253"/>
      <c r="L998" s="258"/>
      <c r="M998" s="259"/>
      <c r="N998" s="260"/>
      <c r="O998" s="260"/>
      <c r="P998" s="260"/>
      <c r="Q998" s="260"/>
      <c r="R998" s="260"/>
      <c r="S998" s="260"/>
      <c r="T998" s="26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2" t="s">
        <v>294</v>
      </c>
      <c r="AU998" s="262" t="s">
        <v>86</v>
      </c>
      <c r="AV998" s="13" t="s">
        <v>86</v>
      </c>
      <c r="AW998" s="13" t="s">
        <v>32</v>
      </c>
      <c r="AX998" s="13" t="s">
        <v>84</v>
      </c>
      <c r="AY998" s="262" t="s">
        <v>171</v>
      </c>
    </row>
    <row r="999" s="2" customFormat="1" ht="16.5" customHeight="1">
      <c r="A999" s="39"/>
      <c r="B999" s="40"/>
      <c r="C999" s="298" t="s">
        <v>1877</v>
      </c>
      <c r="D999" s="298" t="s">
        <v>1309</v>
      </c>
      <c r="E999" s="299" t="s">
        <v>1878</v>
      </c>
      <c r="F999" s="300" t="s">
        <v>1879</v>
      </c>
      <c r="G999" s="301" t="s">
        <v>801</v>
      </c>
      <c r="H999" s="302">
        <v>17</v>
      </c>
      <c r="I999" s="303"/>
      <c r="J999" s="304">
        <f>ROUND(I999*H999,2)</f>
        <v>0</v>
      </c>
      <c r="K999" s="300" t="s">
        <v>178</v>
      </c>
      <c r="L999" s="305"/>
      <c r="M999" s="306" t="s">
        <v>1</v>
      </c>
      <c r="N999" s="307" t="s">
        <v>42</v>
      </c>
      <c r="O999" s="92"/>
      <c r="P999" s="237">
        <f>O999*H999</f>
        <v>0</v>
      </c>
      <c r="Q999" s="237">
        <v>0.012</v>
      </c>
      <c r="R999" s="237">
        <f>Q999*H999</f>
        <v>0.20400000000000002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329</v>
      </c>
      <c r="AT999" s="239" t="s">
        <v>1309</v>
      </c>
      <c r="AU999" s="239" t="s">
        <v>86</v>
      </c>
      <c r="AY999" s="18" t="s">
        <v>171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84</v>
      </c>
      <c r="BK999" s="240">
        <f>ROUND(I999*H999,2)</f>
        <v>0</v>
      </c>
      <c r="BL999" s="18" t="s">
        <v>192</v>
      </c>
      <c r="BM999" s="239" t="s">
        <v>1880</v>
      </c>
    </row>
    <row r="1000" s="2" customFormat="1" ht="16.5" customHeight="1">
      <c r="A1000" s="39"/>
      <c r="B1000" s="40"/>
      <c r="C1000" s="298" t="s">
        <v>1881</v>
      </c>
      <c r="D1000" s="298" t="s">
        <v>1309</v>
      </c>
      <c r="E1000" s="299" t="s">
        <v>1882</v>
      </c>
      <c r="F1000" s="300" t="s">
        <v>1883</v>
      </c>
      <c r="G1000" s="301" t="s">
        <v>801</v>
      </c>
      <c r="H1000" s="302">
        <v>5</v>
      </c>
      <c r="I1000" s="303"/>
      <c r="J1000" s="304">
        <f>ROUND(I1000*H1000,2)</f>
        <v>0</v>
      </c>
      <c r="K1000" s="300" t="s">
        <v>178</v>
      </c>
      <c r="L1000" s="305"/>
      <c r="M1000" s="306" t="s">
        <v>1</v>
      </c>
      <c r="N1000" s="307" t="s">
        <v>42</v>
      </c>
      <c r="O1000" s="92"/>
      <c r="P1000" s="237">
        <f>O1000*H1000</f>
        <v>0</v>
      </c>
      <c r="Q1000" s="237">
        <v>0.0089999999999999993</v>
      </c>
      <c r="R1000" s="237">
        <f>Q1000*H1000</f>
        <v>0.044999999999999998</v>
      </c>
      <c r="S1000" s="237">
        <v>0</v>
      </c>
      <c r="T1000" s="238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9" t="s">
        <v>329</v>
      </c>
      <c r="AT1000" s="239" t="s">
        <v>1309</v>
      </c>
      <c r="AU1000" s="239" t="s">
        <v>86</v>
      </c>
      <c r="AY1000" s="18" t="s">
        <v>171</v>
      </c>
      <c r="BE1000" s="240">
        <f>IF(N1000="základní",J1000,0)</f>
        <v>0</v>
      </c>
      <c r="BF1000" s="240">
        <f>IF(N1000="snížená",J1000,0)</f>
        <v>0</v>
      </c>
      <c r="BG1000" s="240">
        <f>IF(N1000="zákl. přenesená",J1000,0)</f>
        <v>0</v>
      </c>
      <c r="BH1000" s="240">
        <f>IF(N1000="sníž. přenesená",J1000,0)</f>
        <v>0</v>
      </c>
      <c r="BI1000" s="240">
        <f>IF(N1000="nulová",J1000,0)</f>
        <v>0</v>
      </c>
      <c r="BJ1000" s="18" t="s">
        <v>84</v>
      </c>
      <c r="BK1000" s="240">
        <f>ROUND(I1000*H1000,2)</f>
        <v>0</v>
      </c>
      <c r="BL1000" s="18" t="s">
        <v>192</v>
      </c>
      <c r="BM1000" s="239" t="s">
        <v>1884</v>
      </c>
    </row>
    <row r="1001" s="2" customFormat="1" ht="16.5" customHeight="1">
      <c r="A1001" s="39"/>
      <c r="B1001" s="40"/>
      <c r="C1001" s="298" t="s">
        <v>1885</v>
      </c>
      <c r="D1001" s="298" t="s">
        <v>1309</v>
      </c>
      <c r="E1001" s="299" t="s">
        <v>1886</v>
      </c>
      <c r="F1001" s="300" t="s">
        <v>1887</v>
      </c>
      <c r="G1001" s="301" t="s">
        <v>801</v>
      </c>
      <c r="H1001" s="302">
        <v>1</v>
      </c>
      <c r="I1001" s="303"/>
      <c r="J1001" s="304">
        <f>ROUND(I1001*H1001,2)</f>
        <v>0</v>
      </c>
      <c r="K1001" s="300" t="s">
        <v>178</v>
      </c>
      <c r="L1001" s="305"/>
      <c r="M1001" s="306" t="s">
        <v>1</v>
      </c>
      <c r="N1001" s="307" t="s">
        <v>42</v>
      </c>
      <c r="O1001" s="92"/>
      <c r="P1001" s="237">
        <f>O1001*H1001</f>
        <v>0</v>
      </c>
      <c r="Q1001" s="237">
        <v>0.014</v>
      </c>
      <c r="R1001" s="237">
        <f>Q1001*H1001</f>
        <v>0.014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329</v>
      </c>
      <c r="AT1001" s="239" t="s">
        <v>1309</v>
      </c>
      <c r="AU1001" s="239" t="s">
        <v>86</v>
      </c>
      <c r="AY1001" s="18" t="s">
        <v>171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84</v>
      </c>
      <c r="BK1001" s="240">
        <f>ROUND(I1001*H1001,2)</f>
        <v>0</v>
      </c>
      <c r="BL1001" s="18" t="s">
        <v>192</v>
      </c>
      <c r="BM1001" s="239" t="s">
        <v>1888</v>
      </c>
    </row>
    <row r="1002" s="2" customFormat="1" ht="24.15" customHeight="1">
      <c r="A1002" s="39"/>
      <c r="B1002" s="40"/>
      <c r="C1002" s="228" t="s">
        <v>1889</v>
      </c>
      <c r="D1002" s="228" t="s">
        <v>174</v>
      </c>
      <c r="E1002" s="229" t="s">
        <v>1890</v>
      </c>
      <c r="F1002" s="230" t="s">
        <v>1891</v>
      </c>
      <c r="G1002" s="231" t="s">
        <v>1892</v>
      </c>
      <c r="H1002" s="232">
        <v>1</v>
      </c>
      <c r="I1002" s="233"/>
      <c r="J1002" s="234">
        <f>ROUND(I1002*H1002,2)</f>
        <v>0</v>
      </c>
      <c r="K1002" s="230" t="s">
        <v>1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192</v>
      </c>
      <c r="AT1002" s="239" t="s">
        <v>174</v>
      </c>
      <c r="AU1002" s="239" t="s">
        <v>86</v>
      </c>
      <c r="AY1002" s="18" t="s">
        <v>171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84</v>
      </c>
      <c r="BK1002" s="240">
        <f>ROUND(I1002*H1002,2)</f>
        <v>0</v>
      </c>
      <c r="BL1002" s="18" t="s">
        <v>192</v>
      </c>
      <c r="BM1002" s="239" t="s">
        <v>1893</v>
      </c>
    </row>
    <row r="1003" s="2" customFormat="1">
      <c r="A1003" s="39"/>
      <c r="B1003" s="40"/>
      <c r="C1003" s="41"/>
      <c r="D1003" s="241" t="s">
        <v>181</v>
      </c>
      <c r="E1003" s="41"/>
      <c r="F1003" s="242" t="s">
        <v>1894</v>
      </c>
      <c r="G1003" s="41"/>
      <c r="H1003" s="41"/>
      <c r="I1003" s="243"/>
      <c r="J1003" s="41"/>
      <c r="K1003" s="41"/>
      <c r="L1003" s="45"/>
      <c r="M1003" s="244"/>
      <c r="N1003" s="245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181</v>
      </c>
      <c r="AU1003" s="18" t="s">
        <v>86</v>
      </c>
    </row>
    <row r="1004" s="2" customFormat="1" ht="24.15" customHeight="1">
      <c r="A1004" s="39"/>
      <c r="B1004" s="40"/>
      <c r="C1004" s="228" t="s">
        <v>1895</v>
      </c>
      <c r="D1004" s="228" t="s">
        <v>174</v>
      </c>
      <c r="E1004" s="229" t="s">
        <v>1896</v>
      </c>
      <c r="F1004" s="230" t="s">
        <v>1897</v>
      </c>
      <c r="G1004" s="231" t="s">
        <v>801</v>
      </c>
      <c r="H1004" s="232">
        <v>385</v>
      </c>
      <c r="I1004" s="233"/>
      <c r="J1004" s="234">
        <f>ROUND(I1004*H1004,2)</f>
        <v>0</v>
      </c>
      <c r="K1004" s="230" t="s">
        <v>178</v>
      </c>
      <c r="L1004" s="45"/>
      <c r="M1004" s="235" t="s">
        <v>1</v>
      </c>
      <c r="N1004" s="236" t="s">
        <v>42</v>
      </c>
      <c r="O1004" s="92"/>
      <c r="P1004" s="237">
        <f>O1004*H1004</f>
        <v>0</v>
      </c>
      <c r="Q1004" s="237">
        <v>0</v>
      </c>
      <c r="R1004" s="237">
        <f>Q1004*H1004</f>
        <v>0</v>
      </c>
      <c r="S1004" s="237">
        <v>0.062</v>
      </c>
      <c r="T1004" s="238">
        <f>S1004*H1004</f>
        <v>23.870000000000001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9" t="s">
        <v>192</v>
      </c>
      <c r="AT1004" s="239" t="s">
        <v>174</v>
      </c>
      <c r="AU1004" s="239" t="s">
        <v>86</v>
      </c>
      <c r="AY1004" s="18" t="s">
        <v>171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84</v>
      </c>
      <c r="BK1004" s="240">
        <f>ROUND(I1004*H1004,2)</f>
        <v>0</v>
      </c>
      <c r="BL1004" s="18" t="s">
        <v>192</v>
      </c>
      <c r="BM1004" s="239" t="s">
        <v>1898</v>
      </c>
    </row>
    <row r="1005" s="15" customFormat="1">
      <c r="A1005" s="15"/>
      <c r="B1005" s="274"/>
      <c r="C1005" s="275"/>
      <c r="D1005" s="241" t="s">
        <v>294</v>
      </c>
      <c r="E1005" s="276" t="s">
        <v>1</v>
      </c>
      <c r="F1005" s="277" t="s">
        <v>1899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294</v>
      </c>
      <c r="AU1005" s="283" t="s">
        <v>86</v>
      </c>
      <c r="AV1005" s="15" t="s">
        <v>84</v>
      </c>
      <c r="AW1005" s="15" t="s">
        <v>32</v>
      </c>
      <c r="AX1005" s="15" t="s">
        <v>77</v>
      </c>
      <c r="AY1005" s="283" t="s">
        <v>171</v>
      </c>
    </row>
    <row r="1006" s="13" customFormat="1">
      <c r="A1006" s="13"/>
      <c r="B1006" s="252"/>
      <c r="C1006" s="253"/>
      <c r="D1006" s="241" t="s">
        <v>294</v>
      </c>
      <c r="E1006" s="254" t="s">
        <v>1</v>
      </c>
      <c r="F1006" s="255" t="s">
        <v>1900</v>
      </c>
      <c r="G1006" s="253"/>
      <c r="H1006" s="256">
        <v>110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2" t="s">
        <v>294</v>
      </c>
      <c r="AU1006" s="262" t="s">
        <v>86</v>
      </c>
      <c r="AV1006" s="13" t="s">
        <v>86</v>
      </c>
      <c r="AW1006" s="13" t="s">
        <v>32</v>
      </c>
      <c r="AX1006" s="13" t="s">
        <v>77</v>
      </c>
      <c r="AY1006" s="262" t="s">
        <v>171</v>
      </c>
    </row>
    <row r="1007" s="13" customFormat="1">
      <c r="A1007" s="13"/>
      <c r="B1007" s="252"/>
      <c r="C1007" s="253"/>
      <c r="D1007" s="241" t="s">
        <v>294</v>
      </c>
      <c r="E1007" s="254" t="s">
        <v>1</v>
      </c>
      <c r="F1007" s="255" t="s">
        <v>1901</v>
      </c>
      <c r="G1007" s="253"/>
      <c r="H1007" s="256">
        <v>120</v>
      </c>
      <c r="I1007" s="257"/>
      <c r="J1007" s="253"/>
      <c r="K1007" s="253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2" t="s">
        <v>294</v>
      </c>
      <c r="AU1007" s="262" t="s">
        <v>86</v>
      </c>
      <c r="AV1007" s="13" t="s">
        <v>86</v>
      </c>
      <c r="AW1007" s="13" t="s">
        <v>32</v>
      </c>
      <c r="AX1007" s="13" t="s">
        <v>77</v>
      </c>
      <c r="AY1007" s="262" t="s">
        <v>171</v>
      </c>
    </row>
    <row r="1008" s="13" customFormat="1">
      <c r="A1008" s="13"/>
      <c r="B1008" s="252"/>
      <c r="C1008" s="253"/>
      <c r="D1008" s="241" t="s">
        <v>294</v>
      </c>
      <c r="E1008" s="254" t="s">
        <v>1</v>
      </c>
      <c r="F1008" s="255" t="s">
        <v>1901</v>
      </c>
      <c r="G1008" s="253"/>
      <c r="H1008" s="256">
        <v>120</v>
      </c>
      <c r="I1008" s="257"/>
      <c r="J1008" s="253"/>
      <c r="K1008" s="253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2" t="s">
        <v>294</v>
      </c>
      <c r="AU1008" s="262" t="s">
        <v>86</v>
      </c>
      <c r="AV1008" s="13" t="s">
        <v>86</v>
      </c>
      <c r="AW1008" s="13" t="s">
        <v>32</v>
      </c>
      <c r="AX1008" s="13" t="s">
        <v>77</v>
      </c>
      <c r="AY1008" s="262" t="s">
        <v>171</v>
      </c>
    </row>
    <row r="1009" s="13" customFormat="1">
      <c r="A1009" s="13"/>
      <c r="B1009" s="252"/>
      <c r="C1009" s="253"/>
      <c r="D1009" s="241" t="s">
        <v>294</v>
      </c>
      <c r="E1009" s="254" t="s">
        <v>1</v>
      </c>
      <c r="F1009" s="255" t="s">
        <v>650</v>
      </c>
      <c r="G1009" s="253"/>
      <c r="H1009" s="256">
        <v>35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2" t="s">
        <v>294</v>
      </c>
      <c r="AU1009" s="262" t="s">
        <v>86</v>
      </c>
      <c r="AV1009" s="13" t="s">
        <v>86</v>
      </c>
      <c r="AW1009" s="13" t="s">
        <v>32</v>
      </c>
      <c r="AX1009" s="13" t="s">
        <v>77</v>
      </c>
      <c r="AY1009" s="262" t="s">
        <v>171</v>
      </c>
    </row>
    <row r="1010" s="14" customFormat="1">
      <c r="A1010" s="14"/>
      <c r="B1010" s="263"/>
      <c r="C1010" s="264"/>
      <c r="D1010" s="241" t="s">
        <v>294</v>
      </c>
      <c r="E1010" s="265" t="s">
        <v>1</v>
      </c>
      <c r="F1010" s="266" t="s">
        <v>298</v>
      </c>
      <c r="G1010" s="264"/>
      <c r="H1010" s="267">
        <v>385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3" t="s">
        <v>294</v>
      </c>
      <c r="AU1010" s="273" t="s">
        <v>86</v>
      </c>
      <c r="AV1010" s="14" t="s">
        <v>192</v>
      </c>
      <c r="AW1010" s="14" t="s">
        <v>32</v>
      </c>
      <c r="AX1010" s="14" t="s">
        <v>84</v>
      </c>
      <c r="AY1010" s="273" t="s">
        <v>171</v>
      </c>
    </row>
    <row r="1011" s="2" customFormat="1" ht="24.15" customHeight="1">
      <c r="A1011" s="39"/>
      <c r="B1011" s="40"/>
      <c r="C1011" s="228" t="s">
        <v>1902</v>
      </c>
      <c r="D1011" s="228" t="s">
        <v>174</v>
      </c>
      <c r="E1011" s="229" t="s">
        <v>1903</v>
      </c>
      <c r="F1011" s="230" t="s">
        <v>1904</v>
      </c>
      <c r="G1011" s="231" t="s">
        <v>419</v>
      </c>
      <c r="H1011" s="232">
        <v>109.7</v>
      </c>
      <c r="I1011" s="233"/>
      <c r="J1011" s="234">
        <f>ROUND(I1011*H1011,2)</f>
        <v>0</v>
      </c>
      <c r="K1011" s="230" t="s">
        <v>178</v>
      </c>
      <c r="L1011" s="45"/>
      <c r="M1011" s="235" t="s">
        <v>1</v>
      </c>
      <c r="N1011" s="236" t="s">
        <v>42</v>
      </c>
      <c r="O1011" s="92"/>
      <c r="P1011" s="237">
        <f>O1011*H1011</f>
        <v>0</v>
      </c>
      <c r="Q1011" s="237">
        <v>0</v>
      </c>
      <c r="R1011" s="237">
        <f>Q1011*H1011</f>
        <v>0</v>
      </c>
      <c r="S1011" s="237">
        <v>0.0089999999999999993</v>
      </c>
      <c r="T1011" s="238">
        <f>S1011*H1011</f>
        <v>0.98729999999999996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192</v>
      </c>
      <c r="AT1011" s="239" t="s">
        <v>174</v>
      </c>
      <c r="AU1011" s="239" t="s">
        <v>86</v>
      </c>
      <c r="AY1011" s="18" t="s">
        <v>171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84</v>
      </c>
      <c r="BK1011" s="240">
        <f>ROUND(I1011*H1011,2)</f>
        <v>0</v>
      </c>
      <c r="BL1011" s="18" t="s">
        <v>192</v>
      </c>
      <c r="BM1011" s="239" t="s">
        <v>1905</v>
      </c>
    </row>
    <row r="1012" s="13" customFormat="1">
      <c r="A1012" s="13"/>
      <c r="B1012" s="252"/>
      <c r="C1012" s="253"/>
      <c r="D1012" s="241" t="s">
        <v>294</v>
      </c>
      <c r="E1012" s="254" t="s">
        <v>1</v>
      </c>
      <c r="F1012" s="255" t="s">
        <v>1906</v>
      </c>
      <c r="G1012" s="253"/>
      <c r="H1012" s="256">
        <v>99.700000000000003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2" t="s">
        <v>294</v>
      </c>
      <c r="AU1012" s="262" t="s">
        <v>86</v>
      </c>
      <c r="AV1012" s="13" t="s">
        <v>86</v>
      </c>
      <c r="AW1012" s="13" t="s">
        <v>32</v>
      </c>
      <c r="AX1012" s="13" t="s">
        <v>77</v>
      </c>
      <c r="AY1012" s="262" t="s">
        <v>171</v>
      </c>
    </row>
    <row r="1013" s="13" customFormat="1">
      <c r="A1013" s="13"/>
      <c r="B1013" s="252"/>
      <c r="C1013" s="253"/>
      <c r="D1013" s="241" t="s">
        <v>294</v>
      </c>
      <c r="E1013" s="254" t="s">
        <v>1</v>
      </c>
      <c r="F1013" s="255" t="s">
        <v>371</v>
      </c>
      <c r="G1013" s="253"/>
      <c r="H1013" s="256">
        <v>10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2" t="s">
        <v>294</v>
      </c>
      <c r="AU1013" s="262" t="s">
        <v>86</v>
      </c>
      <c r="AV1013" s="13" t="s">
        <v>86</v>
      </c>
      <c r="AW1013" s="13" t="s">
        <v>32</v>
      </c>
      <c r="AX1013" s="13" t="s">
        <v>77</v>
      </c>
      <c r="AY1013" s="262" t="s">
        <v>171</v>
      </c>
    </row>
    <row r="1014" s="14" customFormat="1">
      <c r="A1014" s="14"/>
      <c r="B1014" s="263"/>
      <c r="C1014" s="264"/>
      <c r="D1014" s="241" t="s">
        <v>294</v>
      </c>
      <c r="E1014" s="265" t="s">
        <v>1</v>
      </c>
      <c r="F1014" s="266" t="s">
        <v>298</v>
      </c>
      <c r="G1014" s="264"/>
      <c r="H1014" s="267">
        <v>109.7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294</v>
      </c>
      <c r="AU1014" s="273" t="s">
        <v>86</v>
      </c>
      <c r="AV1014" s="14" t="s">
        <v>192</v>
      </c>
      <c r="AW1014" s="14" t="s">
        <v>32</v>
      </c>
      <c r="AX1014" s="14" t="s">
        <v>84</v>
      </c>
      <c r="AY1014" s="273" t="s">
        <v>171</v>
      </c>
    </row>
    <row r="1015" s="2" customFormat="1" ht="24.15" customHeight="1">
      <c r="A1015" s="39"/>
      <c r="B1015" s="40"/>
      <c r="C1015" s="228" t="s">
        <v>1907</v>
      </c>
      <c r="D1015" s="228" t="s">
        <v>174</v>
      </c>
      <c r="E1015" s="229" t="s">
        <v>1908</v>
      </c>
      <c r="F1015" s="230" t="s">
        <v>1909</v>
      </c>
      <c r="G1015" s="231" t="s">
        <v>419</v>
      </c>
      <c r="H1015" s="232">
        <v>2.1000000000000001</v>
      </c>
      <c r="I1015" s="233"/>
      <c r="J1015" s="234">
        <f>ROUND(I1015*H1015,2)</f>
        <v>0</v>
      </c>
      <c r="K1015" s="230" t="s">
        <v>178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</v>
      </c>
      <c r="R1015" s="237">
        <f>Q1015*H1015</f>
        <v>0</v>
      </c>
      <c r="S1015" s="237">
        <v>0.017999999999999999</v>
      </c>
      <c r="T1015" s="238">
        <f>S1015*H1015</f>
        <v>0.0378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192</v>
      </c>
      <c r="AT1015" s="239" t="s">
        <v>174</v>
      </c>
      <c r="AU1015" s="239" t="s">
        <v>86</v>
      </c>
      <c r="AY1015" s="18" t="s">
        <v>171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84</v>
      </c>
      <c r="BK1015" s="240">
        <f>ROUND(I1015*H1015,2)</f>
        <v>0</v>
      </c>
      <c r="BL1015" s="18" t="s">
        <v>192</v>
      </c>
      <c r="BM1015" s="239" t="s">
        <v>1910</v>
      </c>
    </row>
    <row r="1016" s="15" customFormat="1">
      <c r="A1016" s="15"/>
      <c r="B1016" s="274"/>
      <c r="C1016" s="275"/>
      <c r="D1016" s="241" t="s">
        <v>294</v>
      </c>
      <c r="E1016" s="276" t="s">
        <v>1</v>
      </c>
      <c r="F1016" s="277" t="s">
        <v>1911</v>
      </c>
      <c r="G1016" s="275"/>
      <c r="H1016" s="276" t="s">
        <v>1</v>
      </c>
      <c r="I1016" s="278"/>
      <c r="J1016" s="275"/>
      <c r="K1016" s="275"/>
      <c r="L1016" s="279"/>
      <c r="M1016" s="280"/>
      <c r="N1016" s="281"/>
      <c r="O1016" s="281"/>
      <c r="P1016" s="281"/>
      <c r="Q1016" s="281"/>
      <c r="R1016" s="281"/>
      <c r="S1016" s="281"/>
      <c r="T1016" s="282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83" t="s">
        <v>294</v>
      </c>
      <c r="AU1016" s="283" t="s">
        <v>86</v>
      </c>
      <c r="AV1016" s="15" t="s">
        <v>84</v>
      </c>
      <c r="AW1016" s="15" t="s">
        <v>32</v>
      </c>
      <c r="AX1016" s="15" t="s">
        <v>77</v>
      </c>
      <c r="AY1016" s="283" t="s">
        <v>171</v>
      </c>
    </row>
    <row r="1017" s="13" customFormat="1">
      <c r="A1017" s="13"/>
      <c r="B1017" s="252"/>
      <c r="C1017" s="253"/>
      <c r="D1017" s="241" t="s">
        <v>294</v>
      </c>
      <c r="E1017" s="254" t="s">
        <v>1</v>
      </c>
      <c r="F1017" s="255" t="s">
        <v>1912</v>
      </c>
      <c r="G1017" s="253"/>
      <c r="H1017" s="256">
        <v>2.1000000000000001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2" t="s">
        <v>294</v>
      </c>
      <c r="AU1017" s="262" t="s">
        <v>86</v>
      </c>
      <c r="AV1017" s="13" t="s">
        <v>86</v>
      </c>
      <c r="AW1017" s="13" t="s">
        <v>32</v>
      </c>
      <c r="AX1017" s="13" t="s">
        <v>84</v>
      </c>
      <c r="AY1017" s="262" t="s">
        <v>171</v>
      </c>
    </row>
    <row r="1018" s="2" customFormat="1" ht="24.15" customHeight="1">
      <c r="A1018" s="39"/>
      <c r="B1018" s="40"/>
      <c r="C1018" s="228" t="s">
        <v>1913</v>
      </c>
      <c r="D1018" s="228" t="s">
        <v>174</v>
      </c>
      <c r="E1018" s="229" t="s">
        <v>1914</v>
      </c>
      <c r="F1018" s="230" t="s">
        <v>1915</v>
      </c>
      <c r="G1018" s="231" t="s">
        <v>419</v>
      </c>
      <c r="H1018" s="232">
        <v>224.30000000000001</v>
      </c>
      <c r="I1018" s="233"/>
      <c r="J1018" s="234">
        <f>ROUND(I1018*H1018,2)</f>
        <v>0</v>
      </c>
      <c r="K1018" s="230" t="s">
        <v>178</v>
      </c>
      <c r="L1018" s="45"/>
      <c r="M1018" s="235" t="s">
        <v>1</v>
      </c>
      <c r="N1018" s="236" t="s">
        <v>42</v>
      </c>
      <c r="O1018" s="92"/>
      <c r="P1018" s="237">
        <f>O1018*H1018</f>
        <v>0</v>
      </c>
      <c r="Q1018" s="237">
        <v>0</v>
      </c>
      <c r="R1018" s="237">
        <f>Q1018*H1018</f>
        <v>0</v>
      </c>
      <c r="S1018" s="237">
        <v>0.042000000000000003</v>
      </c>
      <c r="T1018" s="238">
        <f>S1018*H1018</f>
        <v>9.4206000000000003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9" t="s">
        <v>192</v>
      </c>
      <c r="AT1018" s="239" t="s">
        <v>174</v>
      </c>
      <c r="AU1018" s="239" t="s">
        <v>86</v>
      </c>
      <c r="AY1018" s="18" t="s">
        <v>171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84</v>
      </c>
      <c r="BK1018" s="240">
        <f>ROUND(I1018*H1018,2)</f>
        <v>0</v>
      </c>
      <c r="BL1018" s="18" t="s">
        <v>192</v>
      </c>
      <c r="BM1018" s="239" t="s">
        <v>1916</v>
      </c>
    </row>
    <row r="1019" s="15" customFormat="1">
      <c r="A1019" s="15"/>
      <c r="B1019" s="274"/>
      <c r="C1019" s="275"/>
      <c r="D1019" s="241" t="s">
        <v>294</v>
      </c>
      <c r="E1019" s="276" t="s">
        <v>1</v>
      </c>
      <c r="F1019" s="277" t="s">
        <v>1917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294</v>
      </c>
      <c r="AU1019" s="283" t="s">
        <v>86</v>
      </c>
      <c r="AV1019" s="15" t="s">
        <v>84</v>
      </c>
      <c r="AW1019" s="15" t="s">
        <v>32</v>
      </c>
      <c r="AX1019" s="15" t="s">
        <v>77</v>
      </c>
      <c r="AY1019" s="283" t="s">
        <v>171</v>
      </c>
    </row>
    <row r="1020" s="13" customFormat="1">
      <c r="A1020" s="13"/>
      <c r="B1020" s="252"/>
      <c r="C1020" s="253"/>
      <c r="D1020" s="241" t="s">
        <v>294</v>
      </c>
      <c r="E1020" s="254" t="s">
        <v>1</v>
      </c>
      <c r="F1020" s="255" t="s">
        <v>1918</v>
      </c>
      <c r="G1020" s="253"/>
      <c r="H1020" s="256">
        <v>94.5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2" t="s">
        <v>294</v>
      </c>
      <c r="AU1020" s="262" t="s">
        <v>86</v>
      </c>
      <c r="AV1020" s="13" t="s">
        <v>86</v>
      </c>
      <c r="AW1020" s="13" t="s">
        <v>32</v>
      </c>
      <c r="AX1020" s="13" t="s">
        <v>77</v>
      </c>
      <c r="AY1020" s="262" t="s">
        <v>171</v>
      </c>
    </row>
    <row r="1021" s="13" customFormat="1">
      <c r="A1021" s="13"/>
      <c r="B1021" s="252"/>
      <c r="C1021" s="253"/>
      <c r="D1021" s="241" t="s">
        <v>294</v>
      </c>
      <c r="E1021" s="254" t="s">
        <v>1</v>
      </c>
      <c r="F1021" s="255" t="s">
        <v>1919</v>
      </c>
      <c r="G1021" s="253"/>
      <c r="H1021" s="256">
        <v>31.800000000000001</v>
      </c>
      <c r="I1021" s="257"/>
      <c r="J1021" s="253"/>
      <c r="K1021" s="253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2" t="s">
        <v>294</v>
      </c>
      <c r="AU1021" s="262" t="s">
        <v>86</v>
      </c>
      <c r="AV1021" s="13" t="s">
        <v>86</v>
      </c>
      <c r="AW1021" s="13" t="s">
        <v>32</v>
      </c>
      <c r="AX1021" s="13" t="s">
        <v>77</v>
      </c>
      <c r="AY1021" s="262" t="s">
        <v>171</v>
      </c>
    </row>
    <row r="1022" s="13" customFormat="1">
      <c r="A1022" s="13"/>
      <c r="B1022" s="252"/>
      <c r="C1022" s="253"/>
      <c r="D1022" s="241" t="s">
        <v>294</v>
      </c>
      <c r="E1022" s="254" t="s">
        <v>1</v>
      </c>
      <c r="F1022" s="255" t="s">
        <v>1920</v>
      </c>
      <c r="G1022" s="253"/>
      <c r="H1022" s="256">
        <v>78</v>
      </c>
      <c r="I1022" s="257"/>
      <c r="J1022" s="253"/>
      <c r="K1022" s="253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2" t="s">
        <v>294</v>
      </c>
      <c r="AU1022" s="262" t="s">
        <v>86</v>
      </c>
      <c r="AV1022" s="13" t="s">
        <v>86</v>
      </c>
      <c r="AW1022" s="13" t="s">
        <v>32</v>
      </c>
      <c r="AX1022" s="13" t="s">
        <v>77</v>
      </c>
      <c r="AY1022" s="262" t="s">
        <v>171</v>
      </c>
    </row>
    <row r="1023" s="13" customFormat="1">
      <c r="A1023" s="13"/>
      <c r="B1023" s="252"/>
      <c r="C1023" s="253"/>
      <c r="D1023" s="241" t="s">
        <v>294</v>
      </c>
      <c r="E1023" s="254" t="s">
        <v>1</v>
      </c>
      <c r="F1023" s="255" t="s">
        <v>471</v>
      </c>
      <c r="G1023" s="253"/>
      <c r="H1023" s="256">
        <v>20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2" t="s">
        <v>294</v>
      </c>
      <c r="AU1023" s="262" t="s">
        <v>86</v>
      </c>
      <c r="AV1023" s="13" t="s">
        <v>86</v>
      </c>
      <c r="AW1023" s="13" t="s">
        <v>32</v>
      </c>
      <c r="AX1023" s="13" t="s">
        <v>77</v>
      </c>
      <c r="AY1023" s="262" t="s">
        <v>171</v>
      </c>
    </row>
    <row r="1024" s="14" customFormat="1">
      <c r="A1024" s="14"/>
      <c r="B1024" s="263"/>
      <c r="C1024" s="264"/>
      <c r="D1024" s="241" t="s">
        <v>294</v>
      </c>
      <c r="E1024" s="265" t="s">
        <v>1</v>
      </c>
      <c r="F1024" s="266" t="s">
        <v>298</v>
      </c>
      <c r="G1024" s="264"/>
      <c r="H1024" s="267">
        <v>224.30000000000001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3" t="s">
        <v>294</v>
      </c>
      <c r="AU1024" s="273" t="s">
        <v>86</v>
      </c>
      <c r="AV1024" s="14" t="s">
        <v>192</v>
      </c>
      <c r="AW1024" s="14" t="s">
        <v>32</v>
      </c>
      <c r="AX1024" s="14" t="s">
        <v>84</v>
      </c>
      <c r="AY1024" s="273" t="s">
        <v>171</v>
      </c>
    </row>
    <row r="1025" s="2" customFormat="1" ht="37.8" customHeight="1">
      <c r="A1025" s="39"/>
      <c r="B1025" s="40"/>
      <c r="C1025" s="228" t="s">
        <v>1921</v>
      </c>
      <c r="D1025" s="228" t="s">
        <v>174</v>
      </c>
      <c r="E1025" s="229" t="s">
        <v>1922</v>
      </c>
      <c r="F1025" s="230" t="s">
        <v>1923</v>
      </c>
      <c r="G1025" s="231" t="s">
        <v>206</v>
      </c>
      <c r="H1025" s="232">
        <v>485.10000000000002</v>
      </c>
      <c r="I1025" s="233"/>
      <c r="J1025" s="234">
        <f>ROUND(I1025*H1025,2)</f>
        <v>0</v>
      </c>
      <c r="K1025" s="230" t="s">
        <v>178</v>
      </c>
      <c r="L1025" s="45"/>
      <c r="M1025" s="235" t="s">
        <v>1</v>
      </c>
      <c r="N1025" s="236" t="s">
        <v>42</v>
      </c>
      <c r="O1025" s="92"/>
      <c r="P1025" s="237">
        <f>O1025*H1025</f>
        <v>0</v>
      </c>
      <c r="Q1025" s="237">
        <v>0</v>
      </c>
      <c r="R1025" s="237">
        <f>Q1025*H1025</f>
        <v>0</v>
      </c>
      <c r="S1025" s="237">
        <v>0.01</v>
      </c>
      <c r="T1025" s="238">
        <f>S1025*H1025</f>
        <v>4.851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192</v>
      </c>
      <c r="AT1025" s="239" t="s">
        <v>174</v>
      </c>
      <c r="AU1025" s="239" t="s">
        <v>86</v>
      </c>
      <c r="AY1025" s="18" t="s">
        <v>171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84</v>
      </c>
      <c r="BK1025" s="240">
        <f>ROUND(I1025*H1025,2)</f>
        <v>0</v>
      </c>
      <c r="BL1025" s="18" t="s">
        <v>192</v>
      </c>
      <c r="BM1025" s="239" t="s">
        <v>1924</v>
      </c>
    </row>
    <row r="1026" s="15" customFormat="1">
      <c r="A1026" s="15"/>
      <c r="B1026" s="274"/>
      <c r="C1026" s="275"/>
      <c r="D1026" s="241" t="s">
        <v>294</v>
      </c>
      <c r="E1026" s="276" t="s">
        <v>1</v>
      </c>
      <c r="F1026" s="277" t="s">
        <v>1182</v>
      </c>
      <c r="G1026" s="275"/>
      <c r="H1026" s="276" t="s">
        <v>1</v>
      </c>
      <c r="I1026" s="278"/>
      <c r="J1026" s="275"/>
      <c r="K1026" s="275"/>
      <c r="L1026" s="279"/>
      <c r="M1026" s="280"/>
      <c r="N1026" s="281"/>
      <c r="O1026" s="281"/>
      <c r="P1026" s="281"/>
      <c r="Q1026" s="281"/>
      <c r="R1026" s="281"/>
      <c r="S1026" s="281"/>
      <c r="T1026" s="282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3" t="s">
        <v>294</v>
      </c>
      <c r="AU1026" s="283" t="s">
        <v>86</v>
      </c>
      <c r="AV1026" s="15" t="s">
        <v>84</v>
      </c>
      <c r="AW1026" s="15" t="s">
        <v>32</v>
      </c>
      <c r="AX1026" s="15" t="s">
        <v>77</v>
      </c>
      <c r="AY1026" s="283" t="s">
        <v>171</v>
      </c>
    </row>
    <row r="1027" s="13" customFormat="1">
      <c r="A1027" s="13"/>
      <c r="B1027" s="252"/>
      <c r="C1027" s="253"/>
      <c r="D1027" s="241" t="s">
        <v>294</v>
      </c>
      <c r="E1027" s="254" t="s">
        <v>1</v>
      </c>
      <c r="F1027" s="255" t="s">
        <v>1579</v>
      </c>
      <c r="G1027" s="253"/>
      <c r="H1027" s="256">
        <v>485.10000000000002</v>
      </c>
      <c r="I1027" s="257"/>
      <c r="J1027" s="253"/>
      <c r="K1027" s="253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2" t="s">
        <v>294</v>
      </c>
      <c r="AU1027" s="262" t="s">
        <v>86</v>
      </c>
      <c r="AV1027" s="13" t="s">
        <v>86</v>
      </c>
      <c r="AW1027" s="13" t="s">
        <v>32</v>
      </c>
      <c r="AX1027" s="13" t="s">
        <v>84</v>
      </c>
      <c r="AY1027" s="262" t="s">
        <v>171</v>
      </c>
    </row>
    <row r="1028" s="2" customFormat="1" ht="37.8" customHeight="1">
      <c r="A1028" s="39"/>
      <c r="B1028" s="40"/>
      <c r="C1028" s="228" t="s">
        <v>1925</v>
      </c>
      <c r="D1028" s="228" t="s">
        <v>174</v>
      </c>
      <c r="E1028" s="229" t="s">
        <v>1926</v>
      </c>
      <c r="F1028" s="230" t="s">
        <v>1927</v>
      </c>
      <c r="G1028" s="231" t="s">
        <v>206</v>
      </c>
      <c r="H1028" s="232">
        <v>823.35000000000002</v>
      </c>
      <c r="I1028" s="233"/>
      <c r="J1028" s="234">
        <f>ROUND(I1028*H1028,2)</f>
        <v>0</v>
      </c>
      <c r="K1028" s="230" t="s">
        <v>178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0.01</v>
      </c>
      <c r="T1028" s="238">
        <f>S1028*H1028</f>
        <v>8.2335000000000012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192</v>
      </c>
      <c r="AT1028" s="239" t="s">
        <v>174</v>
      </c>
      <c r="AU1028" s="239" t="s">
        <v>86</v>
      </c>
      <c r="AY1028" s="18" t="s">
        <v>171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84</v>
      </c>
      <c r="BK1028" s="240">
        <f>ROUND(I1028*H1028,2)</f>
        <v>0</v>
      </c>
      <c r="BL1028" s="18" t="s">
        <v>192</v>
      </c>
      <c r="BM1028" s="239" t="s">
        <v>1928</v>
      </c>
    </row>
    <row r="1029" s="15" customFormat="1">
      <c r="A1029" s="15"/>
      <c r="B1029" s="274"/>
      <c r="C1029" s="275"/>
      <c r="D1029" s="241" t="s">
        <v>294</v>
      </c>
      <c r="E1029" s="276" t="s">
        <v>1</v>
      </c>
      <c r="F1029" s="277" t="s">
        <v>1182</v>
      </c>
      <c r="G1029" s="275"/>
      <c r="H1029" s="276" t="s">
        <v>1</v>
      </c>
      <c r="I1029" s="278"/>
      <c r="J1029" s="275"/>
      <c r="K1029" s="275"/>
      <c r="L1029" s="279"/>
      <c r="M1029" s="280"/>
      <c r="N1029" s="281"/>
      <c r="O1029" s="281"/>
      <c r="P1029" s="281"/>
      <c r="Q1029" s="281"/>
      <c r="R1029" s="281"/>
      <c r="S1029" s="281"/>
      <c r="T1029" s="28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3" t="s">
        <v>294</v>
      </c>
      <c r="AU1029" s="283" t="s">
        <v>86</v>
      </c>
      <c r="AV1029" s="15" t="s">
        <v>84</v>
      </c>
      <c r="AW1029" s="15" t="s">
        <v>32</v>
      </c>
      <c r="AX1029" s="15" t="s">
        <v>77</v>
      </c>
      <c r="AY1029" s="283" t="s">
        <v>171</v>
      </c>
    </row>
    <row r="1030" s="13" customFormat="1">
      <c r="A1030" s="13"/>
      <c r="B1030" s="252"/>
      <c r="C1030" s="253"/>
      <c r="D1030" s="241" t="s">
        <v>294</v>
      </c>
      <c r="E1030" s="254" t="s">
        <v>1</v>
      </c>
      <c r="F1030" s="255" t="s">
        <v>1627</v>
      </c>
      <c r="G1030" s="253"/>
      <c r="H1030" s="256">
        <v>823.35000000000002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2" t="s">
        <v>294</v>
      </c>
      <c r="AU1030" s="262" t="s">
        <v>86</v>
      </c>
      <c r="AV1030" s="13" t="s">
        <v>86</v>
      </c>
      <c r="AW1030" s="13" t="s">
        <v>32</v>
      </c>
      <c r="AX1030" s="13" t="s">
        <v>84</v>
      </c>
      <c r="AY1030" s="262" t="s">
        <v>171</v>
      </c>
    </row>
    <row r="1031" s="2" customFormat="1" ht="24.15" customHeight="1">
      <c r="A1031" s="39"/>
      <c r="B1031" s="40"/>
      <c r="C1031" s="228" t="s">
        <v>1929</v>
      </c>
      <c r="D1031" s="228" t="s">
        <v>174</v>
      </c>
      <c r="E1031" s="229" t="s">
        <v>1930</v>
      </c>
      <c r="F1031" s="230" t="s">
        <v>1931</v>
      </c>
      <c r="G1031" s="231" t="s">
        <v>419</v>
      </c>
      <c r="H1031" s="232">
        <v>120</v>
      </c>
      <c r="I1031" s="233"/>
      <c r="J1031" s="234">
        <f>ROUND(I1031*H1031,2)</f>
        <v>0</v>
      </c>
      <c r="K1031" s="230" t="s">
        <v>178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0.0012899999999999999</v>
      </c>
      <c r="R1031" s="237">
        <f>Q1031*H1031</f>
        <v>0.15479999999999999</v>
      </c>
      <c r="S1031" s="237">
        <v>0.001</v>
      </c>
      <c r="T1031" s="238">
        <f>S1031*H1031</f>
        <v>0.12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192</v>
      </c>
      <c r="AT1031" s="239" t="s">
        <v>174</v>
      </c>
      <c r="AU1031" s="239" t="s">
        <v>86</v>
      </c>
      <c r="AY1031" s="18" t="s">
        <v>171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84</v>
      </c>
      <c r="BK1031" s="240">
        <f>ROUND(I1031*H1031,2)</f>
        <v>0</v>
      </c>
      <c r="BL1031" s="18" t="s">
        <v>192</v>
      </c>
      <c r="BM1031" s="239" t="s">
        <v>1932</v>
      </c>
    </row>
    <row r="1032" s="13" customFormat="1">
      <c r="A1032" s="13"/>
      <c r="B1032" s="252"/>
      <c r="C1032" s="253"/>
      <c r="D1032" s="241" t="s">
        <v>294</v>
      </c>
      <c r="E1032" s="254" t="s">
        <v>1</v>
      </c>
      <c r="F1032" s="255" t="s">
        <v>1933</v>
      </c>
      <c r="G1032" s="253"/>
      <c r="H1032" s="256">
        <v>120</v>
      </c>
      <c r="I1032" s="257"/>
      <c r="J1032" s="253"/>
      <c r="K1032" s="253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2" t="s">
        <v>294</v>
      </c>
      <c r="AU1032" s="262" t="s">
        <v>86</v>
      </c>
      <c r="AV1032" s="13" t="s">
        <v>86</v>
      </c>
      <c r="AW1032" s="13" t="s">
        <v>32</v>
      </c>
      <c r="AX1032" s="13" t="s">
        <v>84</v>
      </c>
      <c r="AY1032" s="262" t="s">
        <v>171</v>
      </c>
    </row>
    <row r="1033" s="2" customFormat="1" ht="21.75" customHeight="1">
      <c r="A1033" s="39"/>
      <c r="B1033" s="40"/>
      <c r="C1033" s="228" t="s">
        <v>1934</v>
      </c>
      <c r="D1033" s="228" t="s">
        <v>174</v>
      </c>
      <c r="E1033" s="229" t="s">
        <v>647</v>
      </c>
      <c r="F1033" s="230" t="s">
        <v>1935</v>
      </c>
      <c r="G1033" s="231" t="s">
        <v>1936</v>
      </c>
      <c r="H1033" s="232">
        <v>1</v>
      </c>
      <c r="I1033" s="233"/>
      <c r="J1033" s="234">
        <f>ROUND(I1033*H1033,2)</f>
        <v>0</v>
      </c>
      <c r="K1033" s="230" t="s">
        <v>1</v>
      </c>
      <c r="L1033" s="45"/>
      <c r="M1033" s="235" t="s">
        <v>1</v>
      </c>
      <c r="N1033" s="236" t="s">
        <v>42</v>
      </c>
      <c r="O1033" s="92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192</v>
      </c>
      <c r="AT1033" s="239" t="s">
        <v>174</v>
      </c>
      <c r="AU1033" s="239" t="s">
        <v>86</v>
      </c>
      <c r="AY1033" s="18" t="s">
        <v>171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84</v>
      </c>
      <c r="BK1033" s="240">
        <f>ROUND(I1033*H1033,2)</f>
        <v>0</v>
      </c>
      <c r="BL1033" s="18" t="s">
        <v>192</v>
      </c>
      <c r="BM1033" s="239" t="s">
        <v>1937</v>
      </c>
    </row>
    <row r="1034" s="2" customFormat="1" ht="24.15" customHeight="1">
      <c r="A1034" s="39"/>
      <c r="B1034" s="40"/>
      <c r="C1034" s="228" t="s">
        <v>1938</v>
      </c>
      <c r="D1034" s="228" t="s">
        <v>174</v>
      </c>
      <c r="E1034" s="229" t="s">
        <v>651</v>
      </c>
      <c r="F1034" s="230" t="s">
        <v>1939</v>
      </c>
      <c r="G1034" s="231" t="s">
        <v>206</v>
      </c>
      <c r="H1034" s="232">
        <v>10.5</v>
      </c>
      <c r="I1034" s="233"/>
      <c r="J1034" s="234">
        <f>ROUND(I1034*H1034,2)</f>
        <v>0</v>
      </c>
      <c r="K1034" s="230" t="s">
        <v>1</v>
      </c>
      <c r="L1034" s="45"/>
      <c r="M1034" s="235" t="s">
        <v>1</v>
      </c>
      <c r="N1034" s="236" t="s">
        <v>42</v>
      </c>
      <c r="O1034" s="92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192</v>
      </c>
      <c r="AT1034" s="239" t="s">
        <v>174</v>
      </c>
      <c r="AU1034" s="239" t="s">
        <v>86</v>
      </c>
      <c r="AY1034" s="18" t="s">
        <v>171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84</v>
      </c>
      <c r="BK1034" s="240">
        <f>ROUND(I1034*H1034,2)</f>
        <v>0</v>
      </c>
      <c r="BL1034" s="18" t="s">
        <v>192</v>
      </c>
      <c r="BM1034" s="239" t="s">
        <v>1940</v>
      </c>
    </row>
    <row r="1035" s="15" customFormat="1">
      <c r="A1035" s="15"/>
      <c r="B1035" s="274"/>
      <c r="C1035" s="275"/>
      <c r="D1035" s="241" t="s">
        <v>294</v>
      </c>
      <c r="E1035" s="276" t="s">
        <v>1</v>
      </c>
      <c r="F1035" s="277" t="s">
        <v>1941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294</v>
      </c>
      <c r="AU1035" s="283" t="s">
        <v>86</v>
      </c>
      <c r="AV1035" s="15" t="s">
        <v>84</v>
      </c>
      <c r="AW1035" s="15" t="s">
        <v>32</v>
      </c>
      <c r="AX1035" s="15" t="s">
        <v>77</v>
      </c>
      <c r="AY1035" s="283" t="s">
        <v>171</v>
      </c>
    </row>
    <row r="1036" s="13" customFormat="1">
      <c r="A1036" s="13"/>
      <c r="B1036" s="252"/>
      <c r="C1036" s="253"/>
      <c r="D1036" s="241" t="s">
        <v>294</v>
      </c>
      <c r="E1036" s="254" t="s">
        <v>1</v>
      </c>
      <c r="F1036" s="255" t="s">
        <v>1942</v>
      </c>
      <c r="G1036" s="253"/>
      <c r="H1036" s="256">
        <v>10.5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2" t="s">
        <v>294</v>
      </c>
      <c r="AU1036" s="262" t="s">
        <v>86</v>
      </c>
      <c r="AV1036" s="13" t="s">
        <v>86</v>
      </c>
      <c r="AW1036" s="13" t="s">
        <v>32</v>
      </c>
      <c r="AX1036" s="13" t="s">
        <v>84</v>
      </c>
      <c r="AY1036" s="262" t="s">
        <v>171</v>
      </c>
    </row>
    <row r="1037" s="2" customFormat="1" ht="24.15" customHeight="1">
      <c r="A1037" s="39"/>
      <c r="B1037" s="40"/>
      <c r="C1037" s="228" t="s">
        <v>1943</v>
      </c>
      <c r="D1037" s="228" t="s">
        <v>174</v>
      </c>
      <c r="E1037" s="229" t="s">
        <v>1944</v>
      </c>
      <c r="F1037" s="230" t="s">
        <v>1945</v>
      </c>
      <c r="G1037" s="231" t="s">
        <v>177</v>
      </c>
      <c r="H1037" s="232">
        <v>30</v>
      </c>
      <c r="I1037" s="233"/>
      <c r="J1037" s="234">
        <f>ROUND(I1037*H1037,2)</f>
        <v>0</v>
      </c>
      <c r="K1037" s="230" t="s">
        <v>1</v>
      </c>
      <c r="L1037" s="45"/>
      <c r="M1037" s="235" t="s">
        <v>1</v>
      </c>
      <c r="N1037" s="236" t="s">
        <v>42</v>
      </c>
      <c r="O1037" s="92"/>
      <c r="P1037" s="237">
        <f>O1037*H1037</f>
        <v>0</v>
      </c>
      <c r="Q1037" s="237">
        <v>0</v>
      </c>
      <c r="R1037" s="237">
        <f>Q1037*H1037</f>
        <v>0</v>
      </c>
      <c r="S1037" s="237">
        <v>0</v>
      </c>
      <c r="T1037" s="238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9" t="s">
        <v>192</v>
      </c>
      <c r="AT1037" s="239" t="s">
        <v>174</v>
      </c>
      <c r="AU1037" s="239" t="s">
        <v>86</v>
      </c>
      <c r="AY1037" s="18" t="s">
        <v>171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84</v>
      </c>
      <c r="BK1037" s="240">
        <f>ROUND(I1037*H1037,2)</f>
        <v>0</v>
      </c>
      <c r="BL1037" s="18" t="s">
        <v>192</v>
      </c>
      <c r="BM1037" s="239" t="s">
        <v>1946</v>
      </c>
    </row>
    <row r="1038" s="2" customFormat="1">
      <c r="A1038" s="39"/>
      <c r="B1038" s="40"/>
      <c r="C1038" s="41"/>
      <c r="D1038" s="241" t="s">
        <v>181</v>
      </c>
      <c r="E1038" s="41"/>
      <c r="F1038" s="242" t="s">
        <v>1947</v>
      </c>
      <c r="G1038" s="41"/>
      <c r="H1038" s="41"/>
      <c r="I1038" s="243"/>
      <c r="J1038" s="41"/>
      <c r="K1038" s="41"/>
      <c r="L1038" s="45"/>
      <c r="M1038" s="244"/>
      <c r="N1038" s="245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181</v>
      </c>
      <c r="AU1038" s="18" t="s">
        <v>86</v>
      </c>
    </row>
    <row r="1039" s="2" customFormat="1" ht="24.15" customHeight="1">
      <c r="A1039" s="39"/>
      <c r="B1039" s="40"/>
      <c r="C1039" s="228" t="s">
        <v>1948</v>
      </c>
      <c r="D1039" s="228" t="s">
        <v>174</v>
      </c>
      <c r="E1039" s="229" t="s">
        <v>1949</v>
      </c>
      <c r="F1039" s="230" t="s">
        <v>1950</v>
      </c>
      <c r="G1039" s="231" t="s">
        <v>1936</v>
      </c>
      <c r="H1039" s="232">
        <v>144</v>
      </c>
      <c r="I1039" s="233"/>
      <c r="J1039" s="234">
        <f>ROUND(I1039*H1039,2)</f>
        <v>0</v>
      </c>
      <c r="K1039" s="230" t="s">
        <v>1</v>
      </c>
      <c r="L1039" s="45"/>
      <c r="M1039" s="235" t="s">
        <v>1</v>
      </c>
      <c r="N1039" s="236" t="s">
        <v>42</v>
      </c>
      <c r="O1039" s="92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192</v>
      </c>
      <c r="AT1039" s="239" t="s">
        <v>174</v>
      </c>
      <c r="AU1039" s="239" t="s">
        <v>86</v>
      </c>
      <c r="AY1039" s="18" t="s">
        <v>171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84</v>
      </c>
      <c r="BK1039" s="240">
        <f>ROUND(I1039*H1039,2)</f>
        <v>0</v>
      </c>
      <c r="BL1039" s="18" t="s">
        <v>192</v>
      </c>
      <c r="BM1039" s="239" t="s">
        <v>1951</v>
      </c>
    </row>
    <row r="1040" s="2" customFormat="1">
      <c r="A1040" s="39"/>
      <c r="B1040" s="40"/>
      <c r="C1040" s="41"/>
      <c r="D1040" s="241" t="s">
        <v>181</v>
      </c>
      <c r="E1040" s="41"/>
      <c r="F1040" s="242" t="s">
        <v>1952</v>
      </c>
      <c r="G1040" s="41"/>
      <c r="H1040" s="41"/>
      <c r="I1040" s="243"/>
      <c r="J1040" s="41"/>
      <c r="K1040" s="41"/>
      <c r="L1040" s="45"/>
      <c r="M1040" s="244"/>
      <c r="N1040" s="245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181</v>
      </c>
      <c r="AU1040" s="18" t="s">
        <v>86</v>
      </c>
    </row>
    <row r="1041" s="2" customFormat="1" ht="24.15" customHeight="1">
      <c r="A1041" s="39"/>
      <c r="B1041" s="40"/>
      <c r="C1041" s="228" t="s">
        <v>1953</v>
      </c>
      <c r="D1041" s="228" t="s">
        <v>174</v>
      </c>
      <c r="E1041" s="229" t="s">
        <v>1954</v>
      </c>
      <c r="F1041" s="230" t="s">
        <v>1955</v>
      </c>
      <c r="G1041" s="231" t="s">
        <v>177</v>
      </c>
      <c r="H1041" s="232">
        <v>1</v>
      </c>
      <c r="I1041" s="233"/>
      <c r="J1041" s="234">
        <f>ROUND(I1041*H1041,2)</f>
        <v>0</v>
      </c>
      <c r="K1041" s="230" t="s">
        <v>1</v>
      </c>
      <c r="L1041" s="45"/>
      <c r="M1041" s="235" t="s">
        <v>1</v>
      </c>
      <c r="N1041" s="236" t="s">
        <v>42</v>
      </c>
      <c r="O1041" s="92"/>
      <c r="P1041" s="237">
        <f>O1041*H1041</f>
        <v>0</v>
      </c>
      <c r="Q1041" s="237">
        <v>0</v>
      </c>
      <c r="R1041" s="237">
        <f>Q1041*H1041</f>
        <v>0</v>
      </c>
      <c r="S1041" s="237">
        <v>0</v>
      </c>
      <c r="T1041" s="238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192</v>
      </c>
      <c r="AT1041" s="239" t="s">
        <v>174</v>
      </c>
      <c r="AU1041" s="239" t="s">
        <v>86</v>
      </c>
      <c r="AY1041" s="18" t="s">
        <v>171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84</v>
      </c>
      <c r="BK1041" s="240">
        <f>ROUND(I1041*H1041,2)</f>
        <v>0</v>
      </c>
      <c r="BL1041" s="18" t="s">
        <v>192</v>
      </c>
      <c r="BM1041" s="239" t="s">
        <v>1956</v>
      </c>
    </row>
    <row r="1042" s="2" customFormat="1">
      <c r="A1042" s="39"/>
      <c r="B1042" s="40"/>
      <c r="C1042" s="41"/>
      <c r="D1042" s="241" t="s">
        <v>181</v>
      </c>
      <c r="E1042" s="41"/>
      <c r="F1042" s="242" t="s">
        <v>1957</v>
      </c>
      <c r="G1042" s="41"/>
      <c r="H1042" s="41"/>
      <c r="I1042" s="243"/>
      <c r="J1042" s="41"/>
      <c r="K1042" s="41"/>
      <c r="L1042" s="45"/>
      <c r="M1042" s="244"/>
      <c r="N1042" s="245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181</v>
      </c>
      <c r="AU1042" s="18" t="s">
        <v>86</v>
      </c>
    </row>
    <row r="1043" s="2" customFormat="1" ht="24.15" customHeight="1">
      <c r="A1043" s="39"/>
      <c r="B1043" s="40"/>
      <c r="C1043" s="228" t="s">
        <v>1958</v>
      </c>
      <c r="D1043" s="228" t="s">
        <v>174</v>
      </c>
      <c r="E1043" s="229" t="s">
        <v>1959</v>
      </c>
      <c r="F1043" s="230" t="s">
        <v>1960</v>
      </c>
      <c r="G1043" s="231" t="s">
        <v>177</v>
      </c>
      <c r="H1043" s="232">
        <v>7</v>
      </c>
      <c r="I1043" s="233"/>
      <c r="J1043" s="234">
        <f>ROUND(I1043*H1043,2)</f>
        <v>0</v>
      </c>
      <c r="K1043" s="230" t="s">
        <v>1</v>
      </c>
      <c r="L1043" s="45"/>
      <c r="M1043" s="235" t="s">
        <v>1</v>
      </c>
      <c r="N1043" s="236" t="s">
        <v>42</v>
      </c>
      <c r="O1043" s="92"/>
      <c r="P1043" s="237">
        <f>O1043*H1043</f>
        <v>0</v>
      </c>
      <c r="Q1043" s="237">
        <v>0</v>
      </c>
      <c r="R1043" s="237">
        <f>Q1043*H1043</f>
        <v>0</v>
      </c>
      <c r="S1043" s="237">
        <v>0</v>
      </c>
      <c r="T1043" s="238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9" t="s">
        <v>192</v>
      </c>
      <c r="AT1043" s="239" t="s">
        <v>174</v>
      </c>
      <c r="AU1043" s="239" t="s">
        <v>86</v>
      </c>
      <c r="AY1043" s="18" t="s">
        <v>171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84</v>
      </c>
      <c r="BK1043" s="240">
        <f>ROUND(I1043*H1043,2)</f>
        <v>0</v>
      </c>
      <c r="BL1043" s="18" t="s">
        <v>192</v>
      </c>
      <c r="BM1043" s="239" t="s">
        <v>1961</v>
      </c>
    </row>
    <row r="1044" s="2" customFormat="1">
      <c r="A1044" s="39"/>
      <c r="B1044" s="40"/>
      <c r="C1044" s="41"/>
      <c r="D1044" s="241" t="s">
        <v>181</v>
      </c>
      <c r="E1044" s="41"/>
      <c r="F1044" s="242" t="s">
        <v>1957</v>
      </c>
      <c r="G1044" s="41"/>
      <c r="H1044" s="41"/>
      <c r="I1044" s="243"/>
      <c r="J1044" s="41"/>
      <c r="K1044" s="41"/>
      <c r="L1044" s="45"/>
      <c r="M1044" s="244"/>
      <c r="N1044" s="245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181</v>
      </c>
      <c r="AU1044" s="18" t="s">
        <v>86</v>
      </c>
    </row>
    <row r="1045" s="2" customFormat="1" ht="24.15" customHeight="1">
      <c r="A1045" s="39"/>
      <c r="B1045" s="40"/>
      <c r="C1045" s="228" t="s">
        <v>1962</v>
      </c>
      <c r="D1045" s="228" t="s">
        <v>174</v>
      </c>
      <c r="E1045" s="229" t="s">
        <v>1963</v>
      </c>
      <c r="F1045" s="230" t="s">
        <v>1964</v>
      </c>
      <c r="G1045" s="231" t="s">
        <v>177</v>
      </c>
      <c r="H1045" s="232">
        <v>4</v>
      </c>
      <c r="I1045" s="233"/>
      <c r="J1045" s="234">
        <f>ROUND(I1045*H1045,2)</f>
        <v>0</v>
      </c>
      <c r="K1045" s="230" t="s">
        <v>1</v>
      </c>
      <c r="L1045" s="45"/>
      <c r="M1045" s="235" t="s">
        <v>1</v>
      </c>
      <c r="N1045" s="236" t="s">
        <v>42</v>
      </c>
      <c r="O1045" s="92"/>
      <c r="P1045" s="237">
        <f>O1045*H1045</f>
        <v>0</v>
      </c>
      <c r="Q1045" s="237">
        <v>0</v>
      </c>
      <c r="R1045" s="237">
        <f>Q1045*H1045</f>
        <v>0</v>
      </c>
      <c r="S1045" s="237">
        <v>0</v>
      </c>
      <c r="T1045" s="238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9" t="s">
        <v>192</v>
      </c>
      <c r="AT1045" s="239" t="s">
        <v>174</v>
      </c>
      <c r="AU1045" s="239" t="s">
        <v>86</v>
      </c>
      <c r="AY1045" s="18" t="s">
        <v>171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84</v>
      </c>
      <c r="BK1045" s="240">
        <f>ROUND(I1045*H1045,2)</f>
        <v>0</v>
      </c>
      <c r="BL1045" s="18" t="s">
        <v>192</v>
      </c>
      <c r="BM1045" s="239" t="s">
        <v>1965</v>
      </c>
    </row>
    <row r="1046" s="2" customFormat="1">
      <c r="A1046" s="39"/>
      <c r="B1046" s="40"/>
      <c r="C1046" s="41"/>
      <c r="D1046" s="241" t="s">
        <v>181</v>
      </c>
      <c r="E1046" s="41"/>
      <c r="F1046" s="242" t="s">
        <v>1957</v>
      </c>
      <c r="G1046" s="41"/>
      <c r="H1046" s="41"/>
      <c r="I1046" s="243"/>
      <c r="J1046" s="41"/>
      <c r="K1046" s="41"/>
      <c r="L1046" s="45"/>
      <c r="M1046" s="244"/>
      <c r="N1046" s="245"/>
      <c r="O1046" s="92"/>
      <c r="P1046" s="92"/>
      <c r="Q1046" s="92"/>
      <c r="R1046" s="92"/>
      <c r="S1046" s="92"/>
      <c r="T1046" s="9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181</v>
      </c>
      <c r="AU1046" s="18" t="s">
        <v>86</v>
      </c>
    </row>
    <row r="1047" s="2" customFormat="1" ht="24.15" customHeight="1">
      <c r="A1047" s="39"/>
      <c r="B1047" s="40"/>
      <c r="C1047" s="228" t="s">
        <v>1966</v>
      </c>
      <c r="D1047" s="228" t="s">
        <v>174</v>
      </c>
      <c r="E1047" s="229" t="s">
        <v>1967</v>
      </c>
      <c r="F1047" s="230" t="s">
        <v>1968</v>
      </c>
      <c r="G1047" s="231" t="s">
        <v>177</v>
      </c>
      <c r="H1047" s="232">
        <v>1</v>
      </c>
      <c r="I1047" s="233"/>
      <c r="J1047" s="234">
        <f>ROUND(I1047*H1047,2)</f>
        <v>0</v>
      </c>
      <c r="K1047" s="230" t="s">
        <v>1</v>
      </c>
      <c r="L1047" s="45"/>
      <c r="M1047" s="235" t="s">
        <v>1</v>
      </c>
      <c r="N1047" s="236" t="s">
        <v>42</v>
      </c>
      <c r="O1047" s="92"/>
      <c r="P1047" s="237">
        <f>O1047*H1047</f>
        <v>0</v>
      </c>
      <c r="Q1047" s="237">
        <v>0</v>
      </c>
      <c r="R1047" s="237">
        <f>Q1047*H1047</f>
        <v>0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192</v>
      </c>
      <c r="AT1047" s="239" t="s">
        <v>174</v>
      </c>
      <c r="AU1047" s="239" t="s">
        <v>86</v>
      </c>
      <c r="AY1047" s="18" t="s">
        <v>171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84</v>
      </c>
      <c r="BK1047" s="240">
        <f>ROUND(I1047*H1047,2)</f>
        <v>0</v>
      </c>
      <c r="BL1047" s="18" t="s">
        <v>192</v>
      </c>
      <c r="BM1047" s="239" t="s">
        <v>1969</v>
      </c>
    </row>
    <row r="1048" s="2" customFormat="1">
      <c r="A1048" s="39"/>
      <c r="B1048" s="40"/>
      <c r="C1048" s="41"/>
      <c r="D1048" s="241" t="s">
        <v>181</v>
      </c>
      <c r="E1048" s="41"/>
      <c r="F1048" s="242" t="s">
        <v>1957</v>
      </c>
      <c r="G1048" s="41"/>
      <c r="H1048" s="41"/>
      <c r="I1048" s="243"/>
      <c r="J1048" s="41"/>
      <c r="K1048" s="41"/>
      <c r="L1048" s="45"/>
      <c r="M1048" s="244"/>
      <c r="N1048" s="245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181</v>
      </c>
      <c r="AU1048" s="18" t="s">
        <v>86</v>
      </c>
    </row>
    <row r="1049" s="2" customFormat="1" ht="24.15" customHeight="1">
      <c r="A1049" s="39"/>
      <c r="B1049" s="40"/>
      <c r="C1049" s="228" t="s">
        <v>1970</v>
      </c>
      <c r="D1049" s="228" t="s">
        <v>174</v>
      </c>
      <c r="E1049" s="229" t="s">
        <v>1971</v>
      </c>
      <c r="F1049" s="230" t="s">
        <v>1972</v>
      </c>
      <c r="G1049" s="231" t="s">
        <v>177</v>
      </c>
      <c r="H1049" s="232">
        <v>4</v>
      </c>
      <c r="I1049" s="233"/>
      <c r="J1049" s="234">
        <f>ROUND(I1049*H1049,2)</f>
        <v>0</v>
      </c>
      <c r="K1049" s="230" t="s">
        <v>1</v>
      </c>
      <c r="L1049" s="45"/>
      <c r="M1049" s="235" t="s">
        <v>1</v>
      </c>
      <c r="N1049" s="236" t="s">
        <v>42</v>
      </c>
      <c r="O1049" s="92"/>
      <c r="P1049" s="237">
        <f>O1049*H1049</f>
        <v>0</v>
      </c>
      <c r="Q1049" s="237">
        <v>0</v>
      </c>
      <c r="R1049" s="237">
        <f>Q1049*H1049</f>
        <v>0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192</v>
      </c>
      <c r="AT1049" s="239" t="s">
        <v>174</v>
      </c>
      <c r="AU1049" s="239" t="s">
        <v>86</v>
      </c>
      <c r="AY1049" s="18" t="s">
        <v>171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84</v>
      </c>
      <c r="BK1049" s="240">
        <f>ROUND(I1049*H1049,2)</f>
        <v>0</v>
      </c>
      <c r="BL1049" s="18" t="s">
        <v>192</v>
      </c>
      <c r="BM1049" s="239" t="s">
        <v>1973</v>
      </c>
    </row>
    <row r="1050" s="2" customFormat="1">
      <c r="A1050" s="39"/>
      <c r="B1050" s="40"/>
      <c r="C1050" s="41"/>
      <c r="D1050" s="241" t="s">
        <v>181</v>
      </c>
      <c r="E1050" s="41"/>
      <c r="F1050" s="242" t="s">
        <v>1957</v>
      </c>
      <c r="G1050" s="41"/>
      <c r="H1050" s="41"/>
      <c r="I1050" s="243"/>
      <c r="J1050" s="41"/>
      <c r="K1050" s="41"/>
      <c r="L1050" s="45"/>
      <c r="M1050" s="244"/>
      <c r="N1050" s="245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181</v>
      </c>
      <c r="AU1050" s="18" t="s">
        <v>86</v>
      </c>
    </row>
    <row r="1051" s="2" customFormat="1" ht="16.5" customHeight="1">
      <c r="A1051" s="39"/>
      <c r="B1051" s="40"/>
      <c r="C1051" s="228" t="s">
        <v>1974</v>
      </c>
      <c r="D1051" s="228" t="s">
        <v>174</v>
      </c>
      <c r="E1051" s="229" t="s">
        <v>1975</v>
      </c>
      <c r="F1051" s="230" t="s">
        <v>1976</v>
      </c>
      <c r="G1051" s="231" t="s">
        <v>177</v>
      </c>
      <c r="H1051" s="232">
        <v>1</v>
      </c>
      <c r="I1051" s="233"/>
      <c r="J1051" s="234">
        <f>ROUND(I1051*H1051,2)</f>
        <v>0</v>
      </c>
      <c r="K1051" s="230" t="s">
        <v>1</v>
      </c>
      <c r="L1051" s="45"/>
      <c r="M1051" s="235" t="s">
        <v>1</v>
      </c>
      <c r="N1051" s="236" t="s">
        <v>42</v>
      </c>
      <c r="O1051" s="92"/>
      <c r="P1051" s="237">
        <f>O1051*H1051</f>
        <v>0</v>
      </c>
      <c r="Q1051" s="237">
        <v>0</v>
      </c>
      <c r="R1051" s="237">
        <f>Q1051*H1051</f>
        <v>0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192</v>
      </c>
      <c r="AT1051" s="239" t="s">
        <v>174</v>
      </c>
      <c r="AU1051" s="239" t="s">
        <v>86</v>
      </c>
      <c r="AY1051" s="18" t="s">
        <v>171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84</v>
      </c>
      <c r="BK1051" s="240">
        <f>ROUND(I1051*H1051,2)</f>
        <v>0</v>
      </c>
      <c r="BL1051" s="18" t="s">
        <v>192</v>
      </c>
      <c r="BM1051" s="239" t="s">
        <v>1977</v>
      </c>
    </row>
    <row r="1052" s="2" customFormat="1">
      <c r="A1052" s="39"/>
      <c r="B1052" s="40"/>
      <c r="C1052" s="41"/>
      <c r="D1052" s="241" t="s">
        <v>181</v>
      </c>
      <c r="E1052" s="41"/>
      <c r="F1052" s="242" t="s">
        <v>1978</v>
      </c>
      <c r="G1052" s="41"/>
      <c r="H1052" s="41"/>
      <c r="I1052" s="243"/>
      <c r="J1052" s="41"/>
      <c r="K1052" s="41"/>
      <c r="L1052" s="45"/>
      <c r="M1052" s="244"/>
      <c r="N1052" s="245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181</v>
      </c>
      <c r="AU1052" s="18" t="s">
        <v>86</v>
      </c>
    </row>
    <row r="1053" s="2" customFormat="1" ht="16.5" customHeight="1">
      <c r="A1053" s="39"/>
      <c r="B1053" s="40"/>
      <c r="C1053" s="228" t="s">
        <v>1979</v>
      </c>
      <c r="D1053" s="228" t="s">
        <v>174</v>
      </c>
      <c r="E1053" s="229" t="s">
        <v>1980</v>
      </c>
      <c r="F1053" s="230" t="s">
        <v>1981</v>
      </c>
      <c r="G1053" s="231" t="s">
        <v>177</v>
      </c>
      <c r="H1053" s="232">
        <v>1</v>
      </c>
      <c r="I1053" s="233"/>
      <c r="J1053" s="234">
        <f>ROUND(I1053*H1053,2)</f>
        <v>0</v>
      </c>
      <c r="K1053" s="230" t="s">
        <v>1</v>
      </c>
      <c r="L1053" s="45"/>
      <c r="M1053" s="235" t="s">
        <v>1</v>
      </c>
      <c r="N1053" s="236" t="s">
        <v>42</v>
      </c>
      <c r="O1053" s="92"/>
      <c r="P1053" s="237">
        <f>O1053*H1053</f>
        <v>0</v>
      </c>
      <c r="Q1053" s="237">
        <v>0</v>
      </c>
      <c r="R1053" s="237">
        <f>Q1053*H1053</f>
        <v>0</v>
      </c>
      <c r="S1053" s="237">
        <v>0</v>
      </c>
      <c r="T1053" s="238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9" t="s">
        <v>192</v>
      </c>
      <c r="AT1053" s="239" t="s">
        <v>174</v>
      </c>
      <c r="AU1053" s="239" t="s">
        <v>86</v>
      </c>
      <c r="AY1053" s="18" t="s">
        <v>171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84</v>
      </c>
      <c r="BK1053" s="240">
        <f>ROUND(I1053*H1053,2)</f>
        <v>0</v>
      </c>
      <c r="BL1053" s="18" t="s">
        <v>192</v>
      </c>
      <c r="BM1053" s="239" t="s">
        <v>1982</v>
      </c>
    </row>
    <row r="1054" s="2" customFormat="1">
      <c r="A1054" s="39"/>
      <c r="B1054" s="40"/>
      <c r="C1054" s="41"/>
      <c r="D1054" s="241" t="s">
        <v>181</v>
      </c>
      <c r="E1054" s="41"/>
      <c r="F1054" s="242" t="s">
        <v>1983</v>
      </c>
      <c r="G1054" s="41"/>
      <c r="H1054" s="41"/>
      <c r="I1054" s="243"/>
      <c r="J1054" s="41"/>
      <c r="K1054" s="41"/>
      <c r="L1054" s="45"/>
      <c r="M1054" s="244"/>
      <c r="N1054" s="245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181</v>
      </c>
      <c r="AU1054" s="18" t="s">
        <v>86</v>
      </c>
    </row>
    <row r="1055" s="12" customFormat="1" ht="22.8" customHeight="1">
      <c r="A1055" s="12"/>
      <c r="B1055" s="212"/>
      <c r="C1055" s="213"/>
      <c r="D1055" s="214" t="s">
        <v>76</v>
      </c>
      <c r="E1055" s="226" t="s">
        <v>655</v>
      </c>
      <c r="F1055" s="226" t="s">
        <v>656</v>
      </c>
      <c r="G1055" s="213"/>
      <c r="H1055" s="213"/>
      <c r="I1055" s="216"/>
      <c r="J1055" s="227">
        <f>BK1055</f>
        <v>0</v>
      </c>
      <c r="K1055" s="213"/>
      <c r="L1055" s="218"/>
      <c r="M1055" s="219"/>
      <c r="N1055" s="220"/>
      <c r="O1055" s="220"/>
      <c r="P1055" s="221">
        <f>SUM(P1056:P1061)</f>
        <v>0</v>
      </c>
      <c r="Q1055" s="220"/>
      <c r="R1055" s="221">
        <f>SUM(R1056:R1061)</f>
        <v>0</v>
      </c>
      <c r="S1055" s="220"/>
      <c r="T1055" s="222">
        <f>SUM(T1056:T1061)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23" t="s">
        <v>84</v>
      </c>
      <c r="AT1055" s="224" t="s">
        <v>76</v>
      </c>
      <c r="AU1055" s="224" t="s">
        <v>84</v>
      </c>
      <c r="AY1055" s="223" t="s">
        <v>171</v>
      </c>
      <c r="BK1055" s="225">
        <f>SUM(BK1056:BK1061)</f>
        <v>0</v>
      </c>
    </row>
    <row r="1056" s="2" customFormat="1" ht="33" customHeight="1">
      <c r="A1056" s="39"/>
      <c r="B1056" s="40"/>
      <c r="C1056" s="228" t="s">
        <v>1984</v>
      </c>
      <c r="D1056" s="228" t="s">
        <v>174</v>
      </c>
      <c r="E1056" s="229" t="s">
        <v>658</v>
      </c>
      <c r="F1056" s="230" t="s">
        <v>659</v>
      </c>
      <c r="G1056" s="231" t="s">
        <v>314</v>
      </c>
      <c r="H1056" s="232">
        <v>49.651000000000003</v>
      </c>
      <c r="I1056" s="233"/>
      <c r="J1056" s="234">
        <f>ROUND(I1056*H1056,2)</f>
        <v>0</v>
      </c>
      <c r="K1056" s="230" t="s">
        <v>178</v>
      </c>
      <c r="L1056" s="45"/>
      <c r="M1056" s="235" t="s">
        <v>1</v>
      </c>
      <c r="N1056" s="236" t="s">
        <v>42</v>
      </c>
      <c r="O1056" s="92"/>
      <c r="P1056" s="237">
        <f>O1056*H1056</f>
        <v>0</v>
      </c>
      <c r="Q1056" s="237">
        <v>0</v>
      </c>
      <c r="R1056" s="237">
        <f>Q1056*H1056</f>
        <v>0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192</v>
      </c>
      <c r="AT1056" s="239" t="s">
        <v>174</v>
      </c>
      <c r="AU1056" s="239" t="s">
        <v>86</v>
      </c>
      <c r="AY1056" s="18" t="s">
        <v>171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84</v>
      </c>
      <c r="BK1056" s="240">
        <f>ROUND(I1056*H1056,2)</f>
        <v>0</v>
      </c>
      <c r="BL1056" s="18" t="s">
        <v>192</v>
      </c>
      <c r="BM1056" s="239" t="s">
        <v>1985</v>
      </c>
    </row>
    <row r="1057" s="2" customFormat="1" ht="24.15" customHeight="1">
      <c r="A1057" s="39"/>
      <c r="B1057" s="40"/>
      <c r="C1057" s="228" t="s">
        <v>1986</v>
      </c>
      <c r="D1057" s="228" t="s">
        <v>174</v>
      </c>
      <c r="E1057" s="229" t="s">
        <v>662</v>
      </c>
      <c r="F1057" s="230" t="s">
        <v>663</v>
      </c>
      <c r="G1057" s="231" t="s">
        <v>314</v>
      </c>
      <c r="H1057" s="232">
        <v>49.651000000000003</v>
      </c>
      <c r="I1057" s="233"/>
      <c r="J1057" s="234">
        <f>ROUND(I1057*H1057,2)</f>
        <v>0</v>
      </c>
      <c r="K1057" s="230" t="s">
        <v>178</v>
      </c>
      <c r="L1057" s="45"/>
      <c r="M1057" s="235" t="s">
        <v>1</v>
      </c>
      <c r="N1057" s="236" t="s">
        <v>42</v>
      </c>
      <c r="O1057" s="92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192</v>
      </c>
      <c r="AT1057" s="239" t="s">
        <v>174</v>
      </c>
      <c r="AU1057" s="239" t="s">
        <v>86</v>
      </c>
      <c r="AY1057" s="18" t="s">
        <v>171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84</v>
      </c>
      <c r="BK1057" s="240">
        <f>ROUND(I1057*H1057,2)</f>
        <v>0</v>
      </c>
      <c r="BL1057" s="18" t="s">
        <v>192</v>
      </c>
      <c r="BM1057" s="239" t="s">
        <v>1987</v>
      </c>
    </row>
    <row r="1058" s="2" customFormat="1" ht="24.15" customHeight="1">
      <c r="A1058" s="39"/>
      <c r="B1058" s="40"/>
      <c r="C1058" s="228" t="s">
        <v>1988</v>
      </c>
      <c r="D1058" s="228" t="s">
        <v>174</v>
      </c>
      <c r="E1058" s="229" t="s">
        <v>666</v>
      </c>
      <c r="F1058" s="230" t="s">
        <v>667</v>
      </c>
      <c r="G1058" s="231" t="s">
        <v>314</v>
      </c>
      <c r="H1058" s="232">
        <v>397.20800000000003</v>
      </c>
      <c r="I1058" s="233"/>
      <c r="J1058" s="234">
        <f>ROUND(I1058*H1058,2)</f>
        <v>0</v>
      </c>
      <c r="K1058" s="230" t="s">
        <v>178</v>
      </c>
      <c r="L1058" s="45"/>
      <c r="M1058" s="235" t="s">
        <v>1</v>
      </c>
      <c r="N1058" s="236" t="s">
        <v>42</v>
      </c>
      <c r="O1058" s="92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9" t="s">
        <v>192</v>
      </c>
      <c r="AT1058" s="239" t="s">
        <v>174</v>
      </c>
      <c r="AU1058" s="239" t="s">
        <v>86</v>
      </c>
      <c r="AY1058" s="18" t="s">
        <v>171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8" t="s">
        <v>84</v>
      </c>
      <c r="BK1058" s="240">
        <f>ROUND(I1058*H1058,2)</f>
        <v>0</v>
      </c>
      <c r="BL1058" s="18" t="s">
        <v>192</v>
      </c>
      <c r="BM1058" s="239" t="s">
        <v>1989</v>
      </c>
    </row>
    <row r="1059" s="2" customFormat="1">
      <c r="A1059" s="39"/>
      <c r="B1059" s="40"/>
      <c r="C1059" s="41"/>
      <c r="D1059" s="241" t="s">
        <v>181</v>
      </c>
      <c r="E1059" s="41"/>
      <c r="F1059" s="242" t="s">
        <v>669</v>
      </c>
      <c r="G1059" s="41"/>
      <c r="H1059" s="41"/>
      <c r="I1059" s="243"/>
      <c r="J1059" s="41"/>
      <c r="K1059" s="41"/>
      <c r="L1059" s="45"/>
      <c r="M1059" s="244"/>
      <c r="N1059" s="245"/>
      <c r="O1059" s="92"/>
      <c r="P1059" s="92"/>
      <c r="Q1059" s="92"/>
      <c r="R1059" s="92"/>
      <c r="S1059" s="92"/>
      <c r="T1059" s="93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8" t="s">
        <v>181</v>
      </c>
      <c r="AU1059" s="18" t="s">
        <v>86</v>
      </c>
    </row>
    <row r="1060" s="13" customFormat="1">
      <c r="A1060" s="13"/>
      <c r="B1060" s="252"/>
      <c r="C1060" s="253"/>
      <c r="D1060" s="241" t="s">
        <v>294</v>
      </c>
      <c r="E1060" s="253"/>
      <c r="F1060" s="255" t="s">
        <v>1990</v>
      </c>
      <c r="G1060" s="253"/>
      <c r="H1060" s="256">
        <v>397.20800000000003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2" t="s">
        <v>294</v>
      </c>
      <c r="AU1060" s="262" t="s">
        <v>86</v>
      </c>
      <c r="AV1060" s="13" t="s">
        <v>86</v>
      </c>
      <c r="AW1060" s="13" t="s">
        <v>4</v>
      </c>
      <c r="AX1060" s="13" t="s">
        <v>84</v>
      </c>
      <c r="AY1060" s="262" t="s">
        <v>171</v>
      </c>
    </row>
    <row r="1061" s="2" customFormat="1" ht="24.15" customHeight="1">
      <c r="A1061" s="39"/>
      <c r="B1061" s="40"/>
      <c r="C1061" s="228" t="s">
        <v>1991</v>
      </c>
      <c r="D1061" s="228" t="s">
        <v>174</v>
      </c>
      <c r="E1061" s="229" t="s">
        <v>671</v>
      </c>
      <c r="F1061" s="230" t="s">
        <v>672</v>
      </c>
      <c r="G1061" s="231" t="s">
        <v>314</v>
      </c>
      <c r="H1061" s="232">
        <v>49.651000000000003</v>
      </c>
      <c r="I1061" s="233"/>
      <c r="J1061" s="234">
        <f>ROUND(I1061*H1061,2)</f>
        <v>0</v>
      </c>
      <c r="K1061" s="230" t="s">
        <v>1</v>
      </c>
      <c r="L1061" s="45"/>
      <c r="M1061" s="235" t="s">
        <v>1</v>
      </c>
      <c r="N1061" s="236" t="s">
        <v>42</v>
      </c>
      <c r="O1061" s="92"/>
      <c r="P1061" s="237">
        <f>O1061*H1061</f>
        <v>0</v>
      </c>
      <c r="Q1061" s="237">
        <v>0</v>
      </c>
      <c r="R1061" s="237">
        <f>Q1061*H1061</f>
        <v>0</v>
      </c>
      <c r="S1061" s="237">
        <v>0</v>
      </c>
      <c r="T1061" s="238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9" t="s">
        <v>192</v>
      </c>
      <c r="AT1061" s="239" t="s">
        <v>174</v>
      </c>
      <c r="AU1061" s="239" t="s">
        <v>86</v>
      </c>
      <c r="AY1061" s="18" t="s">
        <v>171</v>
      </c>
      <c r="BE1061" s="240">
        <f>IF(N1061="základní",J1061,0)</f>
        <v>0</v>
      </c>
      <c r="BF1061" s="240">
        <f>IF(N1061="snížená",J1061,0)</f>
        <v>0</v>
      </c>
      <c r="BG1061" s="240">
        <f>IF(N1061="zákl. přenesená",J1061,0)</f>
        <v>0</v>
      </c>
      <c r="BH1061" s="240">
        <f>IF(N1061="sníž. přenesená",J1061,0)</f>
        <v>0</v>
      </c>
      <c r="BI1061" s="240">
        <f>IF(N1061="nulová",J1061,0)</f>
        <v>0</v>
      </c>
      <c r="BJ1061" s="18" t="s">
        <v>84</v>
      </c>
      <c r="BK1061" s="240">
        <f>ROUND(I1061*H1061,2)</f>
        <v>0</v>
      </c>
      <c r="BL1061" s="18" t="s">
        <v>192</v>
      </c>
      <c r="BM1061" s="239" t="s">
        <v>1992</v>
      </c>
    </row>
    <row r="1062" s="12" customFormat="1" ht="22.8" customHeight="1">
      <c r="A1062" s="12"/>
      <c r="B1062" s="212"/>
      <c r="C1062" s="213"/>
      <c r="D1062" s="214" t="s">
        <v>76</v>
      </c>
      <c r="E1062" s="226" t="s">
        <v>1993</v>
      </c>
      <c r="F1062" s="226" t="s">
        <v>1994</v>
      </c>
      <c r="G1062" s="213"/>
      <c r="H1062" s="213"/>
      <c r="I1062" s="216"/>
      <c r="J1062" s="227">
        <f>BK1062</f>
        <v>0</v>
      </c>
      <c r="K1062" s="213"/>
      <c r="L1062" s="218"/>
      <c r="M1062" s="219"/>
      <c r="N1062" s="220"/>
      <c r="O1062" s="220"/>
      <c r="P1062" s="221">
        <f>P1063</f>
        <v>0</v>
      </c>
      <c r="Q1062" s="220"/>
      <c r="R1062" s="221">
        <f>R1063</f>
        <v>0</v>
      </c>
      <c r="S1062" s="220"/>
      <c r="T1062" s="222">
        <f>T1063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23" t="s">
        <v>84</v>
      </c>
      <c r="AT1062" s="224" t="s">
        <v>76</v>
      </c>
      <c r="AU1062" s="224" t="s">
        <v>84</v>
      </c>
      <c r="AY1062" s="223" t="s">
        <v>171</v>
      </c>
      <c r="BK1062" s="225">
        <f>BK1063</f>
        <v>0</v>
      </c>
    </row>
    <row r="1063" s="2" customFormat="1" ht="21.75" customHeight="1">
      <c r="A1063" s="39"/>
      <c r="B1063" s="40"/>
      <c r="C1063" s="228" t="s">
        <v>1995</v>
      </c>
      <c r="D1063" s="228" t="s">
        <v>174</v>
      </c>
      <c r="E1063" s="229" t="s">
        <v>1996</v>
      </c>
      <c r="F1063" s="230" t="s">
        <v>1997</v>
      </c>
      <c r="G1063" s="231" t="s">
        <v>314</v>
      </c>
      <c r="H1063" s="232">
        <v>1307.0740000000001</v>
      </c>
      <c r="I1063" s="233"/>
      <c r="J1063" s="234">
        <f>ROUND(I1063*H1063,2)</f>
        <v>0</v>
      </c>
      <c r="K1063" s="230" t="s">
        <v>178</v>
      </c>
      <c r="L1063" s="45"/>
      <c r="M1063" s="235" t="s">
        <v>1</v>
      </c>
      <c r="N1063" s="236" t="s">
        <v>42</v>
      </c>
      <c r="O1063" s="92"/>
      <c r="P1063" s="237">
        <f>O1063*H1063</f>
        <v>0</v>
      </c>
      <c r="Q1063" s="237">
        <v>0</v>
      </c>
      <c r="R1063" s="237">
        <f>Q1063*H1063</f>
        <v>0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192</v>
      </c>
      <c r="AT1063" s="239" t="s">
        <v>174</v>
      </c>
      <c r="AU1063" s="239" t="s">
        <v>86</v>
      </c>
      <c r="AY1063" s="18" t="s">
        <v>171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84</v>
      </c>
      <c r="BK1063" s="240">
        <f>ROUND(I1063*H1063,2)</f>
        <v>0</v>
      </c>
      <c r="BL1063" s="18" t="s">
        <v>192</v>
      </c>
      <c r="BM1063" s="239" t="s">
        <v>1998</v>
      </c>
    </row>
    <row r="1064" s="12" customFormat="1" ht="25.92" customHeight="1">
      <c r="A1064" s="12"/>
      <c r="B1064" s="212"/>
      <c r="C1064" s="213"/>
      <c r="D1064" s="214" t="s">
        <v>76</v>
      </c>
      <c r="E1064" s="215" t="s">
        <v>674</v>
      </c>
      <c r="F1064" s="215" t="s">
        <v>675</v>
      </c>
      <c r="G1064" s="213"/>
      <c r="H1064" s="213"/>
      <c r="I1064" s="216"/>
      <c r="J1064" s="217">
        <f>BK1064</f>
        <v>0</v>
      </c>
      <c r="K1064" s="213"/>
      <c r="L1064" s="218"/>
      <c r="M1064" s="219"/>
      <c r="N1064" s="220"/>
      <c r="O1064" s="220"/>
      <c r="P1064" s="221">
        <f>P1065+P1157+P1207+P1251+P1298+P1382+P1414+P1452+P1680+P1694+P1814+P1881+P1891+P1934+P2119</f>
        <v>0</v>
      </c>
      <c r="Q1064" s="220"/>
      <c r="R1064" s="221">
        <f>R1065+R1157+R1207+R1251+R1298+R1382+R1414+R1452+R1680+R1694+R1814+R1881+R1891+R1934+R2119</f>
        <v>88.297689148799989</v>
      </c>
      <c r="S1064" s="220"/>
      <c r="T1064" s="222">
        <f>T1065+T1157+T1207+T1251+T1298+T1382+T1414+T1452+T1680+T1694+T1814+T1881+T1891+T1934+T2119</f>
        <v>1.7185000000000001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3" t="s">
        <v>86</v>
      </c>
      <c r="AT1064" s="224" t="s">
        <v>76</v>
      </c>
      <c r="AU1064" s="224" t="s">
        <v>77</v>
      </c>
      <c r="AY1064" s="223" t="s">
        <v>171</v>
      </c>
      <c r="BK1064" s="225">
        <f>BK1065+BK1157+BK1207+BK1251+BK1298+BK1382+BK1414+BK1452+BK1680+BK1694+BK1814+BK1881+BK1891+BK1934+BK2119</f>
        <v>0</v>
      </c>
    </row>
    <row r="1065" s="12" customFormat="1" ht="22.8" customHeight="1">
      <c r="A1065" s="12"/>
      <c r="B1065" s="212"/>
      <c r="C1065" s="213"/>
      <c r="D1065" s="214" t="s">
        <v>76</v>
      </c>
      <c r="E1065" s="226" t="s">
        <v>676</v>
      </c>
      <c r="F1065" s="226" t="s">
        <v>677</v>
      </c>
      <c r="G1065" s="213"/>
      <c r="H1065" s="213"/>
      <c r="I1065" s="216"/>
      <c r="J1065" s="227">
        <f>BK1065</f>
        <v>0</v>
      </c>
      <c r="K1065" s="213"/>
      <c r="L1065" s="218"/>
      <c r="M1065" s="219"/>
      <c r="N1065" s="220"/>
      <c r="O1065" s="220"/>
      <c r="P1065" s="221">
        <f>SUM(P1066:P1156)</f>
        <v>0</v>
      </c>
      <c r="Q1065" s="220"/>
      <c r="R1065" s="221">
        <f>SUM(R1066:R1156)</f>
        <v>11.571839500000001</v>
      </c>
      <c r="S1065" s="220"/>
      <c r="T1065" s="222">
        <f>SUM(T1066:T1156)</f>
        <v>0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23" t="s">
        <v>86</v>
      </c>
      <c r="AT1065" s="224" t="s">
        <v>76</v>
      </c>
      <c r="AU1065" s="224" t="s">
        <v>84</v>
      </c>
      <c r="AY1065" s="223" t="s">
        <v>171</v>
      </c>
      <c r="BK1065" s="225">
        <f>SUM(BK1066:BK1156)</f>
        <v>0</v>
      </c>
    </row>
    <row r="1066" s="2" customFormat="1" ht="24.15" customHeight="1">
      <c r="A1066" s="39"/>
      <c r="B1066" s="40"/>
      <c r="C1066" s="228" t="s">
        <v>1999</v>
      </c>
      <c r="D1066" s="228" t="s">
        <v>174</v>
      </c>
      <c r="E1066" s="229" t="s">
        <v>2000</v>
      </c>
      <c r="F1066" s="230" t="s">
        <v>2001</v>
      </c>
      <c r="G1066" s="231" t="s">
        <v>206</v>
      </c>
      <c r="H1066" s="232">
        <v>67.647999999999996</v>
      </c>
      <c r="I1066" s="233"/>
      <c r="J1066" s="234">
        <f>ROUND(I1066*H1066,2)</f>
        <v>0</v>
      </c>
      <c r="K1066" s="230" t="s">
        <v>1</v>
      </c>
      <c r="L1066" s="45"/>
      <c r="M1066" s="235" t="s">
        <v>1</v>
      </c>
      <c r="N1066" s="236" t="s">
        <v>42</v>
      </c>
      <c r="O1066" s="92"/>
      <c r="P1066" s="237">
        <f>O1066*H1066</f>
        <v>0</v>
      </c>
      <c r="Q1066" s="237">
        <v>0</v>
      </c>
      <c r="R1066" s="237">
        <f>Q1066*H1066</f>
        <v>0</v>
      </c>
      <c r="S1066" s="237">
        <v>0</v>
      </c>
      <c r="T1066" s="238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9" t="s">
        <v>440</v>
      </c>
      <c r="AT1066" s="239" t="s">
        <v>174</v>
      </c>
      <c r="AU1066" s="239" t="s">
        <v>86</v>
      </c>
      <c r="AY1066" s="18" t="s">
        <v>171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84</v>
      </c>
      <c r="BK1066" s="240">
        <f>ROUND(I1066*H1066,2)</f>
        <v>0</v>
      </c>
      <c r="BL1066" s="18" t="s">
        <v>440</v>
      </c>
      <c r="BM1066" s="239" t="s">
        <v>2002</v>
      </c>
    </row>
    <row r="1067" s="15" customFormat="1">
      <c r="A1067" s="15"/>
      <c r="B1067" s="274"/>
      <c r="C1067" s="275"/>
      <c r="D1067" s="241" t="s">
        <v>294</v>
      </c>
      <c r="E1067" s="276" t="s">
        <v>1</v>
      </c>
      <c r="F1067" s="277" t="s">
        <v>414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294</v>
      </c>
      <c r="AU1067" s="283" t="s">
        <v>86</v>
      </c>
      <c r="AV1067" s="15" t="s">
        <v>84</v>
      </c>
      <c r="AW1067" s="15" t="s">
        <v>32</v>
      </c>
      <c r="AX1067" s="15" t="s">
        <v>77</v>
      </c>
      <c r="AY1067" s="283" t="s">
        <v>171</v>
      </c>
    </row>
    <row r="1068" s="13" customFormat="1">
      <c r="A1068" s="13"/>
      <c r="B1068" s="252"/>
      <c r="C1068" s="253"/>
      <c r="D1068" s="241" t="s">
        <v>294</v>
      </c>
      <c r="E1068" s="254" t="s">
        <v>1</v>
      </c>
      <c r="F1068" s="255" t="s">
        <v>2003</v>
      </c>
      <c r="G1068" s="253"/>
      <c r="H1068" s="256">
        <v>10.01</v>
      </c>
      <c r="I1068" s="257"/>
      <c r="J1068" s="253"/>
      <c r="K1068" s="253"/>
      <c r="L1068" s="258"/>
      <c r="M1068" s="259"/>
      <c r="N1068" s="260"/>
      <c r="O1068" s="260"/>
      <c r="P1068" s="260"/>
      <c r="Q1068" s="260"/>
      <c r="R1068" s="260"/>
      <c r="S1068" s="260"/>
      <c r="T1068" s="26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2" t="s">
        <v>294</v>
      </c>
      <c r="AU1068" s="262" t="s">
        <v>86</v>
      </c>
      <c r="AV1068" s="13" t="s">
        <v>86</v>
      </c>
      <c r="AW1068" s="13" t="s">
        <v>32</v>
      </c>
      <c r="AX1068" s="13" t="s">
        <v>77</v>
      </c>
      <c r="AY1068" s="262" t="s">
        <v>171</v>
      </c>
    </row>
    <row r="1069" s="13" customFormat="1">
      <c r="A1069" s="13"/>
      <c r="B1069" s="252"/>
      <c r="C1069" s="253"/>
      <c r="D1069" s="241" t="s">
        <v>294</v>
      </c>
      <c r="E1069" s="254" t="s">
        <v>1</v>
      </c>
      <c r="F1069" s="255" t="s">
        <v>2004</v>
      </c>
      <c r="G1069" s="253"/>
      <c r="H1069" s="256">
        <v>3.2200000000000002</v>
      </c>
      <c r="I1069" s="257"/>
      <c r="J1069" s="253"/>
      <c r="K1069" s="253"/>
      <c r="L1069" s="258"/>
      <c r="M1069" s="259"/>
      <c r="N1069" s="260"/>
      <c r="O1069" s="260"/>
      <c r="P1069" s="260"/>
      <c r="Q1069" s="260"/>
      <c r="R1069" s="260"/>
      <c r="S1069" s="260"/>
      <c r="T1069" s="26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2" t="s">
        <v>294</v>
      </c>
      <c r="AU1069" s="262" t="s">
        <v>86</v>
      </c>
      <c r="AV1069" s="13" t="s">
        <v>86</v>
      </c>
      <c r="AW1069" s="13" t="s">
        <v>32</v>
      </c>
      <c r="AX1069" s="13" t="s">
        <v>77</v>
      </c>
      <c r="AY1069" s="262" t="s">
        <v>171</v>
      </c>
    </row>
    <row r="1070" s="13" customFormat="1">
      <c r="A1070" s="13"/>
      <c r="B1070" s="252"/>
      <c r="C1070" s="253"/>
      <c r="D1070" s="241" t="s">
        <v>294</v>
      </c>
      <c r="E1070" s="254" t="s">
        <v>1</v>
      </c>
      <c r="F1070" s="255" t="s">
        <v>2005</v>
      </c>
      <c r="G1070" s="253"/>
      <c r="H1070" s="256">
        <v>2.7000000000000002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2" t="s">
        <v>294</v>
      </c>
      <c r="AU1070" s="262" t="s">
        <v>86</v>
      </c>
      <c r="AV1070" s="13" t="s">
        <v>86</v>
      </c>
      <c r="AW1070" s="13" t="s">
        <v>32</v>
      </c>
      <c r="AX1070" s="13" t="s">
        <v>77</v>
      </c>
      <c r="AY1070" s="262" t="s">
        <v>171</v>
      </c>
    </row>
    <row r="1071" s="13" customFormat="1">
      <c r="A1071" s="13"/>
      <c r="B1071" s="252"/>
      <c r="C1071" s="253"/>
      <c r="D1071" s="241" t="s">
        <v>294</v>
      </c>
      <c r="E1071" s="254" t="s">
        <v>1</v>
      </c>
      <c r="F1071" s="255" t="s">
        <v>2006</v>
      </c>
      <c r="G1071" s="253"/>
      <c r="H1071" s="256">
        <v>2.444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2" t="s">
        <v>294</v>
      </c>
      <c r="AU1071" s="262" t="s">
        <v>86</v>
      </c>
      <c r="AV1071" s="13" t="s">
        <v>86</v>
      </c>
      <c r="AW1071" s="13" t="s">
        <v>32</v>
      </c>
      <c r="AX1071" s="13" t="s">
        <v>77</v>
      </c>
      <c r="AY1071" s="262" t="s">
        <v>171</v>
      </c>
    </row>
    <row r="1072" s="13" customFormat="1">
      <c r="A1072" s="13"/>
      <c r="B1072" s="252"/>
      <c r="C1072" s="253"/>
      <c r="D1072" s="241" t="s">
        <v>294</v>
      </c>
      <c r="E1072" s="254" t="s">
        <v>1</v>
      </c>
      <c r="F1072" s="255" t="s">
        <v>2007</v>
      </c>
      <c r="G1072" s="253"/>
      <c r="H1072" s="256">
        <v>1.403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2" t="s">
        <v>294</v>
      </c>
      <c r="AU1072" s="262" t="s">
        <v>86</v>
      </c>
      <c r="AV1072" s="13" t="s">
        <v>86</v>
      </c>
      <c r="AW1072" s="13" t="s">
        <v>32</v>
      </c>
      <c r="AX1072" s="13" t="s">
        <v>77</v>
      </c>
      <c r="AY1072" s="262" t="s">
        <v>171</v>
      </c>
    </row>
    <row r="1073" s="13" customFormat="1">
      <c r="A1073" s="13"/>
      <c r="B1073" s="252"/>
      <c r="C1073" s="253"/>
      <c r="D1073" s="241" t="s">
        <v>294</v>
      </c>
      <c r="E1073" s="254" t="s">
        <v>1</v>
      </c>
      <c r="F1073" s="255" t="s">
        <v>2008</v>
      </c>
      <c r="G1073" s="253"/>
      <c r="H1073" s="256">
        <v>2.403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2" t="s">
        <v>294</v>
      </c>
      <c r="AU1073" s="262" t="s">
        <v>86</v>
      </c>
      <c r="AV1073" s="13" t="s">
        <v>86</v>
      </c>
      <c r="AW1073" s="13" t="s">
        <v>32</v>
      </c>
      <c r="AX1073" s="13" t="s">
        <v>77</v>
      </c>
      <c r="AY1073" s="262" t="s">
        <v>171</v>
      </c>
    </row>
    <row r="1074" s="13" customFormat="1">
      <c r="A1074" s="13"/>
      <c r="B1074" s="252"/>
      <c r="C1074" s="253"/>
      <c r="D1074" s="241" t="s">
        <v>294</v>
      </c>
      <c r="E1074" s="254" t="s">
        <v>1</v>
      </c>
      <c r="F1074" s="255" t="s">
        <v>2009</v>
      </c>
      <c r="G1074" s="253"/>
      <c r="H1074" s="256">
        <v>4.8600000000000003</v>
      </c>
      <c r="I1074" s="257"/>
      <c r="J1074" s="253"/>
      <c r="K1074" s="253"/>
      <c r="L1074" s="258"/>
      <c r="M1074" s="259"/>
      <c r="N1074" s="260"/>
      <c r="O1074" s="260"/>
      <c r="P1074" s="260"/>
      <c r="Q1074" s="260"/>
      <c r="R1074" s="260"/>
      <c r="S1074" s="260"/>
      <c r="T1074" s="26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2" t="s">
        <v>294</v>
      </c>
      <c r="AU1074" s="262" t="s">
        <v>86</v>
      </c>
      <c r="AV1074" s="13" t="s">
        <v>86</v>
      </c>
      <c r="AW1074" s="13" t="s">
        <v>32</v>
      </c>
      <c r="AX1074" s="13" t="s">
        <v>77</v>
      </c>
      <c r="AY1074" s="262" t="s">
        <v>171</v>
      </c>
    </row>
    <row r="1075" s="13" customFormat="1">
      <c r="A1075" s="13"/>
      <c r="B1075" s="252"/>
      <c r="C1075" s="253"/>
      <c r="D1075" s="241" t="s">
        <v>294</v>
      </c>
      <c r="E1075" s="254" t="s">
        <v>1</v>
      </c>
      <c r="F1075" s="255" t="s">
        <v>2010</v>
      </c>
      <c r="G1075" s="253"/>
      <c r="H1075" s="256">
        <v>2.2999999999999998</v>
      </c>
      <c r="I1075" s="257"/>
      <c r="J1075" s="253"/>
      <c r="K1075" s="253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2" t="s">
        <v>294</v>
      </c>
      <c r="AU1075" s="262" t="s">
        <v>86</v>
      </c>
      <c r="AV1075" s="13" t="s">
        <v>86</v>
      </c>
      <c r="AW1075" s="13" t="s">
        <v>32</v>
      </c>
      <c r="AX1075" s="13" t="s">
        <v>77</v>
      </c>
      <c r="AY1075" s="262" t="s">
        <v>171</v>
      </c>
    </row>
    <row r="1076" s="13" customFormat="1">
      <c r="A1076" s="13"/>
      <c r="B1076" s="252"/>
      <c r="C1076" s="253"/>
      <c r="D1076" s="241" t="s">
        <v>294</v>
      </c>
      <c r="E1076" s="254" t="s">
        <v>1</v>
      </c>
      <c r="F1076" s="255" t="s">
        <v>2011</v>
      </c>
      <c r="G1076" s="253"/>
      <c r="H1076" s="256">
        <v>4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2" t="s">
        <v>294</v>
      </c>
      <c r="AU1076" s="262" t="s">
        <v>86</v>
      </c>
      <c r="AV1076" s="13" t="s">
        <v>86</v>
      </c>
      <c r="AW1076" s="13" t="s">
        <v>32</v>
      </c>
      <c r="AX1076" s="13" t="s">
        <v>77</v>
      </c>
      <c r="AY1076" s="262" t="s">
        <v>171</v>
      </c>
    </row>
    <row r="1077" s="13" customFormat="1">
      <c r="A1077" s="13"/>
      <c r="B1077" s="252"/>
      <c r="C1077" s="253"/>
      <c r="D1077" s="241" t="s">
        <v>294</v>
      </c>
      <c r="E1077" s="254" t="s">
        <v>1</v>
      </c>
      <c r="F1077" s="255" t="s">
        <v>2012</v>
      </c>
      <c r="G1077" s="253"/>
      <c r="H1077" s="256">
        <v>1.95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2" t="s">
        <v>294</v>
      </c>
      <c r="AU1077" s="262" t="s">
        <v>86</v>
      </c>
      <c r="AV1077" s="13" t="s">
        <v>86</v>
      </c>
      <c r="AW1077" s="13" t="s">
        <v>32</v>
      </c>
      <c r="AX1077" s="13" t="s">
        <v>77</v>
      </c>
      <c r="AY1077" s="262" t="s">
        <v>171</v>
      </c>
    </row>
    <row r="1078" s="13" customFormat="1">
      <c r="A1078" s="13"/>
      <c r="B1078" s="252"/>
      <c r="C1078" s="253"/>
      <c r="D1078" s="241" t="s">
        <v>294</v>
      </c>
      <c r="E1078" s="254" t="s">
        <v>1</v>
      </c>
      <c r="F1078" s="255" t="s">
        <v>2013</v>
      </c>
      <c r="G1078" s="253"/>
      <c r="H1078" s="256">
        <v>0.69999999999999996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2" t="s">
        <v>294</v>
      </c>
      <c r="AU1078" s="262" t="s">
        <v>86</v>
      </c>
      <c r="AV1078" s="13" t="s">
        <v>86</v>
      </c>
      <c r="AW1078" s="13" t="s">
        <v>32</v>
      </c>
      <c r="AX1078" s="13" t="s">
        <v>77</v>
      </c>
      <c r="AY1078" s="262" t="s">
        <v>171</v>
      </c>
    </row>
    <row r="1079" s="13" customFormat="1">
      <c r="A1079" s="13"/>
      <c r="B1079" s="252"/>
      <c r="C1079" s="253"/>
      <c r="D1079" s="241" t="s">
        <v>294</v>
      </c>
      <c r="E1079" s="254" t="s">
        <v>1</v>
      </c>
      <c r="F1079" s="255" t="s">
        <v>2014</v>
      </c>
      <c r="G1079" s="253"/>
      <c r="H1079" s="256">
        <v>5</v>
      </c>
      <c r="I1079" s="257"/>
      <c r="J1079" s="253"/>
      <c r="K1079" s="253"/>
      <c r="L1079" s="258"/>
      <c r="M1079" s="259"/>
      <c r="N1079" s="260"/>
      <c r="O1079" s="260"/>
      <c r="P1079" s="260"/>
      <c r="Q1079" s="260"/>
      <c r="R1079" s="260"/>
      <c r="S1079" s="260"/>
      <c r="T1079" s="26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2" t="s">
        <v>294</v>
      </c>
      <c r="AU1079" s="262" t="s">
        <v>86</v>
      </c>
      <c r="AV1079" s="13" t="s">
        <v>86</v>
      </c>
      <c r="AW1079" s="13" t="s">
        <v>32</v>
      </c>
      <c r="AX1079" s="13" t="s">
        <v>77</v>
      </c>
      <c r="AY1079" s="262" t="s">
        <v>171</v>
      </c>
    </row>
    <row r="1080" s="13" customFormat="1">
      <c r="A1080" s="13"/>
      <c r="B1080" s="252"/>
      <c r="C1080" s="253"/>
      <c r="D1080" s="241" t="s">
        <v>294</v>
      </c>
      <c r="E1080" s="254" t="s">
        <v>1</v>
      </c>
      <c r="F1080" s="255" t="s">
        <v>2015</v>
      </c>
      <c r="G1080" s="253"/>
      <c r="H1080" s="256">
        <v>2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2" t="s">
        <v>294</v>
      </c>
      <c r="AU1080" s="262" t="s">
        <v>86</v>
      </c>
      <c r="AV1080" s="13" t="s">
        <v>86</v>
      </c>
      <c r="AW1080" s="13" t="s">
        <v>32</v>
      </c>
      <c r="AX1080" s="13" t="s">
        <v>77</v>
      </c>
      <c r="AY1080" s="262" t="s">
        <v>171</v>
      </c>
    </row>
    <row r="1081" s="13" customFormat="1">
      <c r="A1081" s="13"/>
      <c r="B1081" s="252"/>
      <c r="C1081" s="253"/>
      <c r="D1081" s="241" t="s">
        <v>294</v>
      </c>
      <c r="E1081" s="254" t="s">
        <v>1</v>
      </c>
      <c r="F1081" s="255" t="s">
        <v>2016</v>
      </c>
      <c r="G1081" s="253"/>
      <c r="H1081" s="256">
        <v>2.04</v>
      </c>
      <c r="I1081" s="257"/>
      <c r="J1081" s="253"/>
      <c r="K1081" s="253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2" t="s">
        <v>294</v>
      </c>
      <c r="AU1081" s="262" t="s">
        <v>86</v>
      </c>
      <c r="AV1081" s="13" t="s">
        <v>86</v>
      </c>
      <c r="AW1081" s="13" t="s">
        <v>32</v>
      </c>
      <c r="AX1081" s="13" t="s">
        <v>77</v>
      </c>
      <c r="AY1081" s="262" t="s">
        <v>171</v>
      </c>
    </row>
    <row r="1082" s="13" customFormat="1">
      <c r="A1082" s="13"/>
      <c r="B1082" s="252"/>
      <c r="C1082" s="253"/>
      <c r="D1082" s="241" t="s">
        <v>294</v>
      </c>
      <c r="E1082" s="254" t="s">
        <v>1</v>
      </c>
      <c r="F1082" s="255" t="s">
        <v>2017</v>
      </c>
      <c r="G1082" s="253"/>
      <c r="H1082" s="256">
        <v>1.8500000000000001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2" t="s">
        <v>294</v>
      </c>
      <c r="AU1082" s="262" t="s">
        <v>86</v>
      </c>
      <c r="AV1082" s="13" t="s">
        <v>86</v>
      </c>
      <c r="AW1082" s="13" t="s">
        <v>32</v>
      </c>
      <c r="AX1082" s="13" t="s">
        <v>77</v>
      </c>
      <c r="AY1082" s="262" t="s">
        <v>171</v>
      </c>
    </row>
    <row r="1083" s="13" customFormat="1">
      <c r="A1083" s="13"/>
      <c r="B1083" s="252"/>
      <c r="C1083" s="253"/>
      <c r="D1083" s="241" t="s">
        <v>294</v>
      </c>
      <c r="E1083" s="254" t="s">
        <v>1</v>
      </c>
      <c r="F1083" s="255" t="s">
        <v>2018</v>
      </c>
      <c r="G1083" s="253"/>
      <c r="H1083" s="256">
        <v>7.5999999999999996</v>
      </c>
      <c r="I1083" s="257"/>
      <c r="J1083" s="253"/>
      <c r="K1083" s="253"/>
      <c r="L1083" s="258"/>
      <c r="M1083" s="259"/>
      <c r="N1083" s="260"/>
      <c r="O1083" s="260"/>
      <c r="P1083" s="260"/>
      <c r="Q1083" s="260"/>
      <c r="R1083" s="260"/>
      <c r="S1083" s="260"/>
      <c r="T1083" s="26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2" t="s">
        <v>294</v>
      </c>
      <c r="AU1083" s="262" t="s">
        <v>86</v>
      </c>
      <c r="AV1083" s="13" t="s">
        <v>86</v>
      </c>
      <c r="AW1083" s="13" t="s">
        <v>32</v>
      </c>
      <c r="AX1083" s="13" t="s">
        <v>77</v>
      </c>
      <c r="AY1083" s="262" t="s">
        <v>171</v>
      </c>
    </row>
    <row r="1084" s="13" customFormat="1">
      <c r="A1084" s="13"/>
      <c r="B1084" s="252"/>
      <c r="C1084" s="253"/>
      <c r="D1084" s="241" t="s">
        <v>294</v>
      </c>
      <c r="E1084" s="254" t="s">
        <v>1</v>
      </c>
      <c r="F1084" s="255" t="s">
        <v>2019</v>
      </c>
      <c r="G1084" s="253"/>
      <c r="H1084" s="256">
        <v>1.508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2" t="s">
        <v>294</v>
      </c>
      <c r="AU1084" s="262" t="s">
        <v>86</v>
      </c>
      <c r="AV1084" s="13" t="s">
        <v>86</v>
      </c>
      <c r="AW1084" s="13" t="s">
        <v>32</v>
      </c>
      <c r="AX1084" s="13" t="s">
        <v>77</v>
      </c>
      <c r="AY1084" s="262" t="s">
        <v>171</v>
      </c>
    </row>
    <row r="1085" s="13" customFormat="1">
      <c r="A1085" s="13"/>
      <c r="B1085" s="252"/>
      <c r="C1085" s="253"/>
      <c r="D1085" s="241" t="s">
        <v>294</v>
      </c>
      <c r="E1085" s="254" t="s">
        <v>1</v>
      </c>
      <c r="F1085" s="255" t="s">
        <v>2020</v>
      </c>
      <c r="G1085" s="253"/>
      <c r="H1085" s="256">
        <v>0.90000000000000002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2" t="s">
        <v>294</v>
      </c>
      <c r="AU1085" s="262" t="s">
        <v>86</v>
      </c>
      <c r="AV1085" s="13" t="s">
        <v>86</v>
      </c>
      <c r="AW1085" s="13" t="s">
        <v>32</v>
      </c>
      <c r="AX1085" s="13" t="s">
        <v>77</v>
      </c>
      <c r="AY1085" s="262" t="s">
        <v>171</v>
      </c>
    </row>
    <row r="1086" s="13" customFormat="1">
      <c r="A1086" s="13"/>
      <c r="B1086" s="252"/>
      <c r="C1086" s="253"/>
      <c r="D1086" s="241" t="s">
        <v>294</v>
      </c>
      <c r="E1086" s="254" t="s">
        <v>1</v>
      </c>
      <c r="F1086" s="255" t="s">
        <v>2021</v>
      </c>
      <c r="G1086" s="253"/>
      <c r="H1086" s="256">
        <v>1.6200000000000001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2" t="s">
        <v>294</v>
      </c>
      <c r="AU1086" s="262" t="s">
        <v>86</v>
      </c>
      <c r="AV1086" s="13" t="s">
        <v>86</v>
      </c>
      <c r="AW1086" s="13" t="s">
        <v>32</v>
      </c>
      <c r="AX1086" s="13" t="s">
        <v>77</v>
      </c>
      <c r="AY1086" s="262" t="s">
        <v>171</v>
      </c>
    </row>
    <row r="1087" s="13" customFormat="1">
      <c r="A1087" s="13"/>
      <c r="B1087" s="252"/>
      <c r="C1087" s="253"/>
      <c r="D1087" s="241" t="s">
        <v>294</v>
      </c>
      <c r="E1087" s="254" t="s">
        <v>1</v>
      </c>
      <c r="F1087" s="255" t="s">
        <v>2022</v>
      </c>
      <c r="G1087" s="253"/>
      <c r="H1087" s="256">
        <v>3.7400000000000002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2" t="s">
        <v>294</v>
      </c>
      <c r="AU1087" s="262" t="s">
        <v>86</v>
      </c>
      <c r="AV1087" s="13" t="s">
        <v>86</v>
      </c>
      <c r="AW1087" s="13" t="s">
        <v>32</v>
      </c>
      <c r="AX1087" s="13" t="s">
        <v>77</v>
      </c>
      <c r="AY1087" s="262" t="s">
        <v>171</v>
      </c>
    </row>
    <row r="1088" s="13" customFormat="1">
      <c r="A1088" s="13"/>
      <c r="B1088" s="252"/>
      <c r="C1088" s="253"/>
      <c r="D1088" s="241" t="s">
        <v>294</v>
      </c>
      <c r="E1088" s="254" t="s">
        <v>1</v>
      </c>
      <c r="F1088" s="255" t="s">
        <v>2023</v>
      </c>
      <c r="G1088" s="253"/>
      <c r="H1088" s="256">
        <v>4.2999999999999998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2" t="s">
        <v>294</v>
      </c>
      <c r="AU1088" s="262" t="s">
        <v>86</v>
      </c>
      <c r="AV1088" s="13" t="s">
        <v>86</v>
      </c>
      <c r="AW1088" s="13" t="s">
        <v>32</v>
      </c>
      <c r="AX1088" s="13" t="s">
        <v>77</v>
      </c>
      <c r="AY1088" s="262" t="s">
        <v>171</v>
      </c>
    </row>
    <row r="1089" s="13" customFormat="1">
      <c r="A1089" s="13"/>
      <c r="B1089" s="252"/>
      <c r="C1089" s="253"/>
      <c r="D1089" s="241" t="s">
        <v>294</v>
      </c>
      <c r="E1089" s="254" t="s">
        <v>1</v>
      </c>
      <c r="F1089" s="255" t="s">
        <v>2024</v>
      </c>
      <c r="G1089" s="253"/>
      <c r="H1089" s="256">
        <v>1.1000000000000001</v>
      </c>
      <c r="I1089" s="257"/>
      <c r="J1089" s="253"/>
      <c r="K1089" s="253"/>
      <c r="L1089" s="258"/>
      <c r="M1089" s="259"/>
      <c r="N1089" s="260"/>
      <c r="O1089" s="260"/>
      <c r="P1089" s="260"/>
      <c r="Q1089" s="260"/>
      <c r="R1089" s="260"/>
      <c r="S1089" s="260"/>
      <c r="T1089" s="26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2" t="s">
        <v>294</v>
      </c>
      <c r="AU1089" s="262" t="s">
        <v>86</v>
      </c>
      <c r="AV1089" s="13" t="s">
        <v>86</v>
      </c>
      <c r="AW1089" s="13" t="s">
        <v>32</v>
      </c>
      <c r="AX1089" s="13" t="s">
        <v>77</v>
      </c>
      <c r="AY1089" s="262" t="s">
        <v>171</v>
      </c>
    </row>
    <row r="1090" s="14" customFormat="1">
      <c r="A1090" s="14"/>
      <c r="B1090" s="263"/>
      <c r="C1090" s="264"/>
      <c r="D1090" s="241" t="s">
        <v>294</v>
      </c>
      <c r="E1090" s="265" t="s">
        <v>1</v>
      </c>
      <c r="F1090" s="266" t="s">
        <v>298</v>
      </c>
      <c r="G1090" s="264"/>
      <c r="H1090" s="267">
        <v>67.647999999999996</v>
      </c>
      <c r="I1090" s="268"/>
      <c r="J1090" s="264"/>
      <c r="K1090" s="264"/>
      <c r="L1090" s="269"/>
      <c r="M1090" s="270"/>
      <c r="N1090" s="271"/>
      <c r="O1090" s="271"/>
      <c r="P1090" s="271"/>
      <c r="Q1090" s="271"/>
      <c r="R1090" s="271"/>
      <c r="S1090" s="271"/>
      <c r="T1090" s="27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3" t="s">
        <v>294</v>
      </c>
      <c r="AU1090" s="273" t="s">
        <v>86</v>
      </c>
      <c r="AV1090" s="14" t="s">
        <v>192</v>
      </c>
      <c r="AW1090" s="14" t="s">
        <v>32</v>
      </c>
      <c r="AX1090" s="14" t="s">
        <v>84</v>
      </c>
      <c r="AY1090" s="273" t="s">
        <v>171</v>
      </c>
    </row>
    <row r="1091" s="2" customFormat="1" ht="24.15" customHeight="1">
      <c r="A1091" s="39"/>
      <c r="B1091" s="40"/>
      <c r="C1091" s="228" t="s">
        <v>2025</v>
      </c>
      <c r="D1091" s="228" t="s">
        <v>174</v>
      </c>
      <c r="E1091" s="229" t="s">
        <v>2026</v>
      </c>
      <c r="F1091" s="230" t="s">
        <v>2027</v>
      </c>
      <c r="G1091" s="231" t="s">
        <v>206</v>
      </c>
      <c r="H1091" s="232">
        <v>406.5</v>
      </c>
      <c r="I1091" s="233"/>
      <c r="J1091" s="234">
        <f>ROUND(I1091*H1091,2)</f>
        <v>0</v>
      </c>
      <c r="K1091" s="230" t="s">
        <v>178</v>
      </c>
      <c r="L1091" s="45"/>
      <c r="M1091" s="235" t="s">
        <v>1</v>
      </c>
      <c r="N1091" s="236" t="s">
        <v>42</v>
      </c>
      <c r="O1091" s="92"/>
      <c r="P1091" s="237">
        <f>O1091*H1091</f>
        <v>0</v>
      </c>
      <c r="Q1091" s="237">
        <v>0</v>
      </c>
      <c r="R1091" s="237">
        <f>Q1091*H1091</f>
        <v>0</v>
      </c>
      <c r="S1091" s="237">
        <v>0</v>
      </c>
      <c r="T1091" s="238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9" t="s">
        <v>440</v>
      </c>
      <c r="AT1091" s="239" t="s">
        <v>174</v>
      </c>
      <c r="AU1091" s="239" t="s">
        <v>86</v>
      </c>
      <c r="AY1091" s="18" t="s">
        <v>171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84</v>
      </c>
      <c r="BK1091" s="240">
        <f>ROUND(I1091*H1091,2)</f>
        <v>0</v>
      </c>
      <c r="BL1091" s="18" t="s">
        <v>440</v>
      </c>
      <c r="BM1091" s="239" t="s">
        <v>2028</v>
      </c>
    </row>
    <row r="1092" s="15" customFormat="1">
      <c r="A1092" s="15"/>
      <c r="B1092" s="274"/>
      <c r="C1092" s="275"/>
      <c r="D1092" s="241" t="s">
        <v>294</v>
      </c>
      <c r="E1092" s="276" t="s">
        <v>1</v>
      </c>
      <c r="F1092" s="277" t="s">
        <v>414</v>
      </c>
      <c r="G1092" s="275"/>
      <c r="H1092" s="276" t="s">
        <v>1</v>
      </c>
      <c r="I1092" s="278"/>
      <c r="J1092" s="275"/>
      <c r="K1092" s="275"/>
      <c r="L1092" s="279"/>
      <c r="M1092" s="280"/>
      <c r="N1092" s="281"/>
      <c r="O1092" s="281"/>
      <c r="P1092" s="281"/>
      <c r="Q1092" s="281"/>
      <c r="R1092" s="281"/>
      <c r="S1092" s="281"/>
      <c r="T1092" s="282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3" t="s">
        <v>294</v>
      </c>
      <c r="AU1092" s="283" t="s">
        <v>86</v>
      </c>
      <c r="AV1092" s="15" t="s">
        <v>84</v>
      </c>
      <c r="AW1092" s="15" t="s">
        <v>32</v>
      </c>
      <c r="AX1092" s="15" t="s">
        <v>77</v>
      </c>
      <c r="AY1092" s="283" t="s">
        <v>171</v>
      </c>
    </row>
    <row r="1093" s="15" customFormat="1">
      <c r="A1093" s="15"/>
      <c r="B1093" s="274"/>
      <c r="C1093" s="275"/>
      <c r="D1093" s="241" t="s">
        <v>294</v>
      </c>
      <c r="E1093" s="276" t="s">
        <v>1</v>
      </c>
      <c r="F1093" s="277" t="s">
        <v>2029</v>
      </c>
      <c r="G1093" s="275"/>
      <c r="H1093" s="276" t="s">
        <v>1</v>
      </c>
      <c r="I1093" s="278"/>
      <c r="J1093" s="275"/>
      <c r="K1093" s="275"/>
      <c r="L1093" s="279"/>
      <c r="M1093" s="280"/>
      <c r="N1093" s="281"/>
      <c r="O1093" s="281"/>
      <c r="P1093" s="281"/>
      <c r="Q1093" s="281"/>
      <c r="R1093" s="281"/>
      <c r="S1093" s="281"/>
      <c r="T1093" s="282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83" t="s">
        <v>294</v>
      </c>
      <c r="AU1093" s="283" t="s">
        <v>86</v>
      </c>
      <c r="AV1093" s="15" t="s">
        <v>84</v>
      </c>
      <c r="AW1093" s="15" t="s">
        <v>32</v>
      </c>
      <c r="AX1093" s="15" t="s">
        <v>77</v>
      </c>
      <c r="AY1093" s="283" t="s">
        <v>171</v>
      </c>
    </row>
    <row r="1094" s="13" customFormat="1">
      <c r="A1094" s="13"/>
      <c r="B1094" s="252"/>
      <c r="C1094" s="253"/>
      <c r="D1094" s="241" t="s">
        <v>294</v>
      </c>
      <c r="E1094" s="254" t="s">
        <v>1</v>
      </c>
      <c r="F1094" s="255" t="s">
        <v>2030</v>
      </c>
      <c r="G1094" s="253"/>
      <c r="H1094" s="256">
        <v>205.69999999999999</v>
      </c>
      <c r="I1094" s="257"/>
      <c r="J1094" s="253"/>
      <c r="K1094" s="253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2" t="s">
        <v>294</v>
      </c>
      <c r="AU1094" s="262" t="s">
        <v>86</v>
      </c>
      <c r="AV1094" s="13" t="s">
        <v>86</v>
      </c>
      <c r="AW1094" s="13" t="s">
        <v>32</v>
      </c>
      <c r="AX1094" s="13" t="s">
        <v>77</v>
      </c>
      <c r="AY1094" s="262" t="s">
        <v>171</v>
      </c>
    </row>
    <row r="1095" s="15" customFormat="1">
      <c r="A1095" s="15"/>
      <c r="B1095" s="274"/>
      <c r="C1095" s="275"/>
      <c r="D1095" s="241" t="s">
        <v>294</v>
      </c>
      <c r="E1095" s="276" t="s">
        <v>1</v>
      </c>
      <c r="F1095" s="277" t="s">
        <v>1048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294</v>
      </c>
      <c r="AU1095" s="283" t="s">
        <v>86</v>
      </c>
      <c r="AV1095" s="15" t="s">
        <v>84</v>
      </c>
      <c r="AW1095" s="15" t="s">
        <v>32</v>
      </c>
      <c r="AX1095" s="15" t="s">
        <v>77</v>
      </c>
      <c r="AY1095" s="283" t="s">
        <v>171</v>
      </c>
    </row>
    <row r="1096" s="13" customFormat="1">
      <c r="A1096" s="13"/>
      <c r="B1096" s="252"/>
      <c r="C1096" s="253"/>
      <c r="D1096" s="241" t="s">
        <v>294</v>
      </c>
      <c r="E1096" s="254" t="s">
        <v>1</v>
      </c>
      <c r="F1096" s="255" t="s">
        <v>1049</v>
      </c>
      <c r="G1096" s="253"/>
      <c r="H1096" s="256">
        <v>150.47999999999999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2" t="s">
        <v>294</v>
      </c>
      <c r="AU1096" s="262" t="s">
        <v>86</v>
      </c>
      <c r="AV1096" s="13" t="s">
        <v>86</v>
      </c>
      <c r="AW1096" s="13" t="s">
        <v>32</v>
      </c>
      <c r="AX1096" s="13" t="s">
        <v>77</v>
      </c>
      <c r="AY1096" s="262" t="s">
        <v>171</v>
      </c>
    </row>
    <row r="1097" s="15" customFormat="1">
      <c r="A1097" s="15"/>
      <c r="B1097" s="274"/>
      <c r="C1097" s="275"/>
      <c r="D1097" s="241" t="s">
        <v>294</v>
      </c>
      <c r="E1097" s="276" t="s">
        <v>1</v>
      </c>
      <c r="F1097" s="277" t="s">
        <v>1083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294</v>
      </c>
      <c r="AU1097" s="283" t="s">
        <v>86</v>
      </c>
      <c r="AV1097" s="15" t="s">
        <v>84</v>
      </c>
      <c r="AW1097" s="15" t="s">
        <v>32</v>
      </c>
      <c r="AX1097" s="15" t="s">
        <v>77</v>
      </c>
      <c r="AY1097" s="283" t="s">
        <v>171</v>
      </c>
    </row>
    <row r="1098" s="13" customFormat="1">
      <c r="A1098" s="13"/>
      <c r="B1098" s="252"/>
      <c r="C1098" s="253"/>
      <c r="D1098" s="241" t="s">
        <v>294</v>
      </c>
      <c r="E1098" s="254" t="s">
        <v>1</v>
      </c>
      <c r="F1098" s="255" t="s">
        <v>2031</v>
      </c>
      <c r="G1098" s="253"/>
      <c r="H1098" s="256">
        <v>10.32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2" t="s">
        <v>294</v>
      </c>
      <c r="AU1098" s="262" t="s">
        <v>86</v>
      </c>
      <c r="AV1098" s="13" t="s">
        <v>86</v>
      </c>
      <c r="AW1098" s="13" t="s">
        <v>32</v>
      </c>
      <c r="AX1098" s="13" t="s">
        <v>77</v>
      </c>
      <c r="AY1098" s="262" t="s">
        <v>171</v>
      </c>
    </row>
    <row r="1099" s="13" customFormat="1">
      <c r="A1099" s="13"/>
      <c r="B1099" s="252"/>
      <c r="C1099" s="253"/>
      <c r="D1099" s="241" t="s">
        <v>294</v>
      </c>
      <c r="E1099" s="254" t="s">
        <v>1</v>
      </c>
      <c r="F1099" s="255" t="s">
        <v>678</v>
      </c>
      <c r="G1099" s="253"/>
      <c r="H1099" s="256">
        <v>40</v>
      </c>
      <c r="I1099" s="257"/>
      <c r="J1099" s="253"/>
      <c r="K1099" s="253"/>
      <c r="L1099" s="258"/>
      <c r="M1099" s="259"/>
      <c r="N1099" s="260"/>
      <c r="O1099" s="260"/>
      <c r="P1099" s="260"/>
      <c r="Q1099" s="260"/>
      <c r="R1099" s="260"/>
      <c r="S1099" s="260"/>
      <c r="T1099" s="26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2" t="s">
        <v>294</v>
      </c>
      <c r="AU1099" s="262" t="s">
        <v>86</v>
      </c>
      <c r="AV1099" s="13" t="s">
        <v>86</v>
      </c>
      <c r="AW1099" s="13" t="s">
        <v>32</v>
      </c>
      <c r="AX1099" s="13" t="s">
        <v>77</v>
      </c>
      <c r="AY1099" s="262" t="s">
        <v>171</v>
      </c>
    </row>
    <row r="1100" s="14" customFormat="1">
      <c r="A1100" s="14"/>
      <c r="B1100" s="263"/>
      <c r="C1100" s="264"/>
      <c r="D1100" s="241" t="s">
        <v>294</v>
      </c>
      <c r="E1100" s="265" t="s">
        <v>865</v>
      </c>
      <c r="F1100" s="266" t="s">
        <v>298</v>
      </c>
      <c r="G1100" s="264"/>
      <c r="H1100" s="267">
        <v>406.5</v>
      </c>
      <c r="I1100" s="268"/>
      <c r="J1100" s="264"/>
      <c r="K1100" s="264"/>
      <c r="L1100" s="269"/>
      <c r="M1100" s="270"/>
      <c r="N1100" s="271"/>
      <c r="O1100" s="271"/>
      <c r="P1100" s="271"/>
      <c r="Q1100" s="271"/>
      <c r="R1100" s="271"/>
      <c r="S1100" s="271"/>
      <c r="T1100" s="27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3" t="s">
        <v>294</v>
      </c>
      <c r="AU1100" s="273" t="s">
        <v>86</v>
      </c>
      <c r="AV1100" s="14" t="s">
        <v>192</v>
      </c>
      <c r="AW1100" s="14" t="s">
        <v>32</v>
      </c>
      <c r="AX1100" s="14" t="s">
        <v>84</v>
      </c>
      <c r="AY1100" s="273" t="s">
        <v>171</v>
      </c>
    </row>
    <row r="1101" s="2" customFormat="1" ht="24.15" customHeight="1">
      <c r="A1101" s="39"/>
      <c r="B1101" s="40"/>
      <c r="C1101" s="228" t="s">
        <v>2032</v>
      </c>
      <c r="D1101" s="228" t="s">
        <v>174</v>
      </c>
      <c r="E1101" s="229" t="s">
        <v>2033</v>
      </c>
      <c r="F1101" s="230" t="s">
        <v>2034</v>
      </c>
      <c r="G1101" s="231" t="s">
        <v>206</v>
      </c>
      <c r="H1101" s="232">
        <v>155.09999999999999</v>
      </c>
      <c r="I1101" s="233"/>
      <c r="J1101" s="234">
        <f>ROUND(I1101*H1101,2)</f>
        <v>0</v>
      </c>
      <c r="K1101" s="230" t="s">
        <v>178</v>
      </c>
      <c r="L1101" s="45"/>
      <c r="M1101" s="235" t="s">
        <v>1</v>
      </c>
      <c r="N1101" s="236" t="s">
        <v>42</v>
      </c>
      <c r="O1101" s="92"/>
      <c r="P1101" s="237">
        <f>O1101*H1101</f>
        <v>0</v>
      </c>
      <c r="Q1101" s="237">
        <v>0</v>
      </c>
      <c r="R1101" s="237">
        <f>Q1101*H1101</f>
        <v>0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440</v>
      </c>
      <c r="AT1101" s="239" t="s">
        <v>174</v>
      </c>
      <c r="AU1101" s="239" t="s">
        <v>86</v>
      </c>
      <c r="AY1101" s="18" t="s">
        <v>171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84</v>
      </c>
      <c r="BK1101" s="240">
        <f>ROUND(I1101*H1101,2)</f>
        <v>0</v>
      </c>
      <c r="BL1101" s="18" t="s">
        <v>440</v>
      </c>
      <c r="BM1101" s="239" t="s">
        <v>2035</v>
      </c>
    </row>
    <row r="1102" s="15" customFormat="1">
      <c r="A1102" s="15"/>
      <c r="B1102" s="274"/>
      <c r="C1102" s="275"/>
      <c r="D1102" s="241" t="s">
        <v>294</v>
      </c>
      <c r="E1102" s="276" t="s">
        <v>1</v>
      </c>
      <c r="F1102" s="277" t="s">
        <v>1182</v>
      </c>
      <c r="G1102" s="275"/>
      <c r="H1102" s="276" t="s">
        <v>1</v>
      </c>
      <c r="I1102" s="278"/>
      <c r="J1102" s="275"/>
      <c r="K1102" s="275"/>
      <c r="L1102" s="279"/>
      <c r="M1102" s="280"/>
      <c r="N1102" s="281"/>
      <c r="O1102" s="281"/>
      <c r="P1102" s="281"/>
      <c r="Q1102" s="281"/>
      <c r="R1102" s="281"/>
      <c r="S1102" s="281"/>
      <c r="T1102" s="282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3" t="s">
        <v>294</v>
      </c>
      <c r="AU1102" s="283" t="s">
        <v>86</v>
      </c>
      <c r="AV1102" s="15" t="s">
        <v>84</v>
      </c>
      <c r="AW1102" s="15" t="s">
        <v>32</v>
      </c>
      <c r="AX1102" s="15" t="s">
        <v>77</v>
      </c>
      <c r="AY1102" s="283" t="s">
        <v>171</v>
      </c>
    </row>
    <row r="1103" s="15" customFormat="1">
      <c r="A1103" s="15"/>
      <c r="B1103" s="274"/>
      <c r="C1103" s="275"/>
      <c r="D1103" s="241" t="s">
        <v>294</v>
      </c>
      <c r="E1103" s="276" t="s">
        <v>1</v>
      </c>
      <c r="F1103" s="277" t="s">
        <v>2036</v>
      </c>
      <c r="G1103" s="275"/>
      <c r="H1103" s="276" t="s">
        <v>1</v>
      </c>
      <c r="I1103" s="278"/>
      <c r="J1103" s="275"/>
      <c r="K1103" s="275"/>
      <c r="L1103" s="279"/>
      <c r="M1103" s="280"/>
      <c r="N1103" s="281"/>
      <c r="O1103" s="281"/>
      <c r="P1103" s="281"/>
      <c r="Q1103" s="281"/>
      <c r="R1103" s="281"/>
      <c r="S1103" s="281"/>
      <c r="T1103" s="282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3" t="s">
        <v>294</v>
      </c>
      <c r="AU1103" s="283" t="s">
        <v>86</v>
      </c>
      <c r="AV1103" s="15" t="s">
        <v>84</v>
      </c>
      <c r="AW1103" s="15" t="s">
        <v>32</v>
      </c>
      <c r="AX1103" s="15" t="s">
        <v>77</v>
      </c>
      <c r="AY1103" s="283" t="s">
        <v>171</v>
      </c>
    </row>
    <row r="1104" s="13" customFormat="1">
      <c r="A1104" s="13"/>
      <c r="B1104" s="252"/>
      <c r="C1104" s="253"/>
      <c r="D1104" s="241" t="s">
        <v>294</v>
      </c>
      <c r="E1104" s="254" t="s">
        <v>1</v>
      </c>
      <c r="F1104" s="255" t="s">
        <v>2037</v>
      </c>
      <c r="G1104" s="253"/>
      <c r="H1104" s="256">
        <v>101.2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2" t="s">
        <v>294</v>
      </c>
      <c r="AU1104" s="262" t="s">
        <v>86</v>
      </c>
      <c r="AV1104" s="13" t="s">
        <v>86</v>
      </c>
      <c r="AW1104" s="13" t="s">
        <v>32</v>
      </c>
      <c r="AX1104" s="13" t="s">
        <v>77</v>
      </c>
      <c r="AY1104" s="262" t="s">
        <v>171</v>
      </c>
    </row>
    <row r="1105" s="15" customFormat="1">
      <c r="A1105" s="15"/>
      <c r="B1105" s="274"/>
      <c r="C1105" s="275"/>
      <c r="D1105" s="241" t="s">
        <v>294</v>
      </c>
      <c r="E1105" s="276" t="s">
        <v>1</v>
      </c>
      <c r="F1105" s="277" t="s">
        <v>1048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294</v>
      </c>
      <c r="AU1105" s="283" t="s">
        <v>86</v>
      </c>
      <c r="AV1105" s="15" t="s">
        <v>84</v>
      </c>
      <c r="AW1105" s="15" t="s">
        <v>32</v>
      </c>
      <c r="AX1105" s="15" t="s">
        <v>77</v>
      </c>
      <c r="AY1105" s="283" t="s">
        <v>171</v>
      </c>
    </row>
    <row r="1106" s="13" customFormat="1">
      <c r="A1106" s="13"/>
      <c r="B1106" s="252"/>
      <c r="C1106" s="253"/>
      <c r="D1106" s="241" t="s">
        <v>294</v>
      </c>
      <c r="E1106" s="254" t="s">
        <v>1</v>
      </c>
      <c r="F1106" s="255" t="s">
        <v>2038</v>
      </c>
      <c r="G1106" s="253"/>
      <c r="H1106" s="256">
        <v>53.899999999999999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62" t="s">
        <v>294</v>
      </c>
      <c r="AU1106" s="262" t="s">
        <v>86</v>
      </c>
      <c r="AV1106" s="13" t="s">
        <v>86</v>
      </c>
      <c r="AW1106" s="13" t="s">
        <v>32</v>
      </c>
      <c r="AX1106" s="13" t="s">
        <v>77</v>
      </c>
      <c r="AY1106" s="262" t="s">
        <v>171</v>
      </c>
    </row>
    <row r="1107" s="14" customFormat="1">
      <c r="A1107" s="14"/>
      <c r="B1107" s="263"/>
      <c r="C1107" s="264"/>
      <c r="D1107" s="241" t="s">
        <v>294</v>
      </c>
      <c r="E1107" s="265" t="s">
        <v>863</v>
      </c>
      <c r="F1107" s="266" t="s">
        <v>298</v>
      </c>
      <c r="G1107" s="264"/>
      <c r="H1107" s="267">
        <v>155.09999999999999</v>
      </c>
      <c r="I1107" s="268"/>
      <c r="J1107" s="264"/>
      <c r="K1107" s="264"/>
      <c r="L1107" s="269"/>
      <c r="M1107" s="270"/>
      <c r="N1107" s="271"/>
      <c r="O1107" s="271"/>
      <c r="P1107" s="271"/>
      <c r="Q1107" s="271"/>
      <c r="R1107" s="271"/>
      <c r="S1107" s="271"/>
      <c r="T1107" s="27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3" t="s">
        <v>294</v>
      </c>
      <c r="AU1107" s="273" t="s">
        <v>86</v>
      </c>
      <c r="AV1107" s="14" t="s">
        <v>192</v>
      </c>
      <c r="AW1107" s="14" t="s">
        <v>32</v>
      </c>
      <c r="AX1107" s="14" t="s">
        <v>84</v>
      </c>
      <c r="AY1107" s="273" t="s">
        <v>171</v>
      </c>
    </row>
    <row r="1108" s="2" customFormat="1" ht="16.5" customHeight="1">
      <c r="A1108" s="39"/>
      <c r="B1108" s="40"/>
      <c r="C1108" s="298" t="s">
        <v>2039</v>
      </c>
      <c r="D1108" s="298" t="s">
        <v>1309</v>
      </c>
      <c r="E1108" s="299" t="s">
        <v>2040</v>
      </c>
      <c r="F1108" s="300" t="s">
        <v>2041</v>
      </c>
      <c r="G1108" s="301" t="s">
        <v>314</v>
      </c>
      <c r="H1108" s="302">
        <v>1.274</v>
      </c>
      <c r="I1108" s="303"/>
      <c r="J1108" s="304">
        <f>ROUND(I1108*H1108,2)</f>
        <v>0</v>
      </c>
      <c r="K1108" s="300" t="s">
        <v>178</v>
      </c>
      <c r="L1108" s="305"/>
      <c r="M1108" s="306" t="s">
        <v>1</v>
      </c>
      <c r="N1108" s="307" t="s">
        <v>42</v>
      </c>
      <c r="O1108" s="92"/>
      <c r="P1108" s="237">
        <f>O1108*H1108</f>
        <v>0</v>
      </c>
      <c r="Q1108" s="237">
        <v>1</v>
      </c>
      <c r="R1108" s="237">
        <f>Q1108*H1108</f>
        <v>1.274</v>
      </c>
      <c r="S1108" s="237">
        <v>0</v>
      </c>
      <c r="T1108" s="238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9" t="s">
        <v>355</v>
      </c>
      <c r="AT1108" s="239" t="s">
        <v>1309</v>
      </c>
      <c r="AU1108" s="239" t="s">
        <v>86</v>
      </c>
      <c r="AY1108" s="18" t="s">
        <v>171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84</v>
      </c>
      <c r="BK1108" s="240">
        <f>ROUND(I1108*H1108,2)</f>
        <v>0</v>
      </c>
      <c r="BL1108" s="18" t="s">
        <v>440</v>
      </c>
      <c r="BM1108" s="239" t="s">
        <v>2042</v>
      </c>
    </row>
    <row r="1109" s="2" customFormat="1">
      <c r="A1109" s="39"/>
      <c r="B1109" s="40"/>
      <c r="C1109" s="41"/>
      <c r="D1109" s="241" t="s">
        <v>181</v>
      </c>
      <c r="E1109" s="41"/>
      <c r="F1109" s="242" t="s">
        <v>2043</v>
      </c>
      <c r="G1109" s="41"/>
      <c r="H1109" s="41"/>
      <c r="I1109" s="243"/>
      <c r="J1109" s="41"/>
      <c r="K1109" s="41"/>
      <c r="L1109" s="45"/>
      <c r="M1109" s="244"/>
      <c r="N1109" s="245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181</v>
      </c>
      <c r="AU1109" s="18" t="s">
        <v>86</v>
      </c>
    </row>
    <row r="1110" s="13" customFormat="1">
      <c r="A1110" s="13"/>
      <c r="B1110" s="252"/>
      <c r="C1110" s="253"/>
      <c r="D1110" s="241" t="s">
        <v>294</v>
      </c>
      <c r="E1110" s="254" t="s">
        <v>1</v>
      </c>
      <c r="F1110" s="255" t="s">
        <v>2044</v>
      </c>
      <c r="G1110" s="253"/>
      <c r="H1110" s="256">
        <v>1.22</v>
      </c>
      <c r="I1110" s="257"/>
      <c r="J1110" s="253"/>
      <c r="K1110" s="253"/>
      <c r="L1110" s="258"/>
      <c r="M1110" s="259"/>
      <c r="N1110" s="260"/>
      <c r="O1110" s="260"/>
      <c r="P1110" s="260"/>
      <c r="Q1110" s="260"/>
      <c r="R1110" s="260"/>
      <c r="S1110" s="260"/>
      <c r="T1110" s="26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62" t="s">
        <v>294</v>
      </c>
      <c r="AU1110" s="262" t="s">
        <v>86</v>
      </c>
      <c r="AV1110" s="13" t="s">
        <v>86</v>
      </c>
      <c r="AW1110" s="13" t="s">
        <v>32</v>
      </c>
      <c r="AX1110" s="13" t="s">
        <v>77</v>
      </c>
      <c r="AY1110" s="262" t="s">
        <v>171</v>
      </c>
    </row>
    <row r="1111" s="13" customFormat="1">
      <c r="A1111" s="13"/>
      <c r="B1111" s="252"/>
      <c r="C1111" s="253"/>
      <c r="D1111" s="241" t="s">
        <v>294</v>
      </c>
      <c r="E1111" s="254" t="s">
        <v>1</v>
      </c>
      <c r="F1111" s="255" t="s">
        <v>2045</v>
      </c>
      <c r="G1111" s="253"/>
      <c r="H1111" s="256">
        <v>0.053999999999999999</v>
      </c>
      <c r="I1111" s="257"/>
      <c r="J1111" s="253"/>
      <c r="K1111" s="253"/>
      <c r="L1111" s="258"/>
      <c r="M1111" s="259"/>
      <c r="N1111" s="260"/>
      <c r="O1111" s="260"/>
      <c r="P1111" s="260"/>
      <c r="Q1111" s="260"/>
      <c r="R1111" s="260"/>
      <c r="S1111" s="260"/>
      <c r="T1111" s="26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2" t="s">
        <v>294</v>
      </c>
      <c r="AU1111" s="262" t="s">
        <v>86</v>
      </c>
      <c r="AV1111" s="13" t="s">
        <v>86</v>
      </c>
      <c r="AW1111" s="13" t="s">
        <v>32</v>
      </c>
      <c r="AX1111" s="13" t="s">
        <v>77</v>
      </c>
      <c r="AY1111" s="262" t="s">
        <v>171</v>
      </c>
    </row>
    <row r="1112" s="14" customFormat="1">
      <c r="A1112" s="14"/>
      <c r="B1112" s="263"/>
      <c r="C1112" s="264"/>
      <c r="D1112" s="241" t="s">
        <v>294</v>
      </c>
      <c r="E1112" s="265" t="s">
        <v>1</v>
      </c>
      <c r="F1112" s="266" t="s">
        <v>298</v>
      </c>
      <c r="G1112" s="264"/>
      <c r="H1112" s="267">
        <v>1.274</v>
      </c>
      <c r="I1112" s="268"/>
      <c r="J1112" s="264"/>
      <c r="K1112" s="264"/>
      <c r="L1112" s="269"/>
      <c r="M1112" s="270"/>
      <c r="N1112" s="271"/>
      <c r="O1112" s="271"/>
      <c r="P1112" s="271"/>
      <c r="Q1112" s="271"/>
      <c r="R1112" s="271"/>
      <c r="S1112" s="271"/>
      <c r="T1112" s="27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73" t="s">
        <v>294</v>
      </c>
      <c r="AU1112" s="273" t="s">
        <v>86</v>
      </c>
      <c r="AV1112" s="14" t="s">
        <v>192</v>
      </c>
      <c r="AW1112" s="14" t="s">
        <v>32</v>
      </c>
      <c r="AX1112" s="14" t="s">
        <v>84</v>
      </c>
      <c r="AY1112" s="273" t="s">
        <v>171</v>
      </c>
    </row>
    <row r="1113" s="2" customFormat="1" ht="24.15" customHeight="1">
      <c r="A1113" s="39"/>
      <c r="B1113" s="40"/>
      <c r="C1113" s="228" t="s">
        <v>2046</v>
      </c>
      <c r="D1113" s="228" t="s">
        <v>174</v>
      </c>
      <c r="E1113" s="229" t="s">
        <v>2047</v>
      </c>
      <c r="F1113" s="230" t="s">
        <v>2048</v>
      </c>
      <c r="G1113" s="231" t="s">
        <v>206</v>
      </c>
      <c r="H1113" s="232">
        <v>98.875</v>
      </c>
      <c r="I1113" s="233"/>
      <c r="J1113" s="234">
        <f>ROUND(I1113*H1113,2)</f>
        <v>0</v>
      </c>
      <c r="K1113" s="230" t="s">
        <v>178</v>
      </c>
      <c r="L1113" s="45"/>
      <c r="M1113" s="235" t="s">
        <v>1</v>
      </c>
      <c r="N1113" s="236" t="s">
        <v>42</v>
      </c>
      <c r="O1113" s="92"/>
      <c r="P1113" s="237">
        <f>O1113*H1113</f>
        <v>0</v>
      </c>
      <c r="Q1113" s="237">
        <v>0</v>
      </c>
      <c r="R1113" s="237">
        <f>Q1113*H1113</f>
        <v>0</v>
      </c>
      <c r="S1113" s="237">
        <v>0</v>
      </c>
      <c r="T1113" s="238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39" t="s">
        <v>440</v>
      </c>
      <c r="AT1113" s="239" t="s">
        <v>174</v>
      </c>
      <c r="AU1113" s="239" t="s">
        <v>86</v>
      </c>
      <c r="AY1113" s="18" t="s">
        <v>171</v>
      </c>
      <c r="BE1113" s="240">
        <f>IF(N1113="základní",J1113,0)</f>
        <v>0</v>
      </c>
      <c r="BF1113" s="240">
        <f>IF(N1113="snížená",J1113,0)</f>
        <v>0</v>
      </c>
      <c r="BG1113" s="240">
        <f>IF(N1113="zákl. přenesená",J1113,0)</f>
        <v>0</v>
      </c>
      <c r="BH1113" s="240">
        <f>IF(N1113="sníž. přenesená",J1113,0)</f>
        <v>0</v>
      </c>
      <c r="BI1113" s="240">
        <f>IF(N1113="nulová",J1113,0)</f>
        <v>0</v>
      </c>
      <c r="BJ1113" s="18" t="s">
        <v>84</v>
      </c>
      <c r="BK1113" s="240">
        <f>ROUND(I1113*H1113,2)</f>
        <v>0</v>
      </c>
      <c r="BL1113" s="18" t="s">
        <v>440</v>
      </c>
      <c r="BM1113" s="239" t="s">
        <v>2049</v>
      </c>
    </row>
    <row r="1114" s="15" customFormat="1">
      <c r="A1114" s="15"/>
      <c r="B1114" s="274"/>
      <c r="C1114" s="275"/>
      <c r="D1114" s="241" t="s">
        <v>294</v>
      </c>
      <c r="E1114" s="276" t="s">
        <v>1</v>
      </c>
      <c r="F1114" s="277" t="s">
        <v>1182</v>
      </c>
      <c r="G1114" s="275"/>
      <c r="H1114" s="276" t="s">
        <v>1</v>
      </c>
      <c r="I1114" s="278"/>
      <c r="J1114" s="275"/>
      <c r="K1114" s="275"/>
      <c r="L1114" s="279"/>
      <c r="M1114" s="280"/>
      <c r="N1114" s="281"/>
      <c r="O1114" s="281"/>
      <c r="P1114" s="281"/>
      <c r="Q1114" s="281"/>
      <c r="R1114" s="281"/>
      <c r="S1114" s="281"/>
      <c r="T1114" s="282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83" t="s">
        <v>294</v>
      </c>
      <c r="AU1114" s="283" t="s">
        <v>86</v>
      </c>
      <c r="AV1114" s="15" t="s">
        <v>84</v>
      </c>
      <c r="AW1114" s="15" t="s">
        <v>32</v>
      </c>
      <c r="AX1114" s="15" t="s">
        <v>77</v>
      </c>
      <c r="AY1114" s="283" t="s">
        <v>171</v>
      </c>
    </row>
    <row r="1115" s="13" customFormat="1">
      <c r="A1115" s="13"/>
      <c r="B1115" s="252"/>
      <c r="C1115" s="253"/>
      <c r="D1115" s="241" t="s">
        <v>294</v>
      </c>
      <c r="E1115" s="254" t="s">
        <v>1</v>
      </c>
      <c r="F1115" s="255" t="s">
        <v>2050</v>
      </c>
      <c r="G1115" s="253"/>
      <c r="H1115" s="256">
        <v>68.25</v>
      </c>
      <c r="I1115" s="257"/>
      <c r="J1115" s="253"/>
      <c r="K1115" s="253"/>
      <c r="L1115" s="258"/>
      <c r="M1115" s="259"/>
      <c r="N1115" s="260"/>
      <c r="O1115" s="260"/>
      <c r="P1115" s="260"/>
      <c r="Q1115" s="260"/>
      <c r="R1115" s="260"/>
      <c r="S1115" s="260"/>
      <c r="T1115" s="26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62" t="s">
        <v>294</v>
      </c>
      <c r="AU1115" s="262" t="s">
        <v>86</v>
      </c>
      <c r="AV1115" s="13" t="s">
        <v>86</v>
      </c>
      <c r="AW1115" s="13" t="s">
        <v>32</v>
      </c>
      <c r="AX1115" s="13" t="s">
        <v>77</v>
      </c>
      <c r="AY1115" s="262" t="s">
        <v>171</v>
      </c>
    </row>
    <row r="1116" s="16" customFormat="1">
      <c r="A1116" s="16"/>
      <c r="B1116" s="287"/>
      <c r="C1116" s="288"/>
      <c r="D1116" s="241" t="s">
        <v>294</v>
      </c>
      <c r="E1116" s="289" t="s">
        <v>1</v>
      </c>
      <c r="F1116" s="290" t="s">
        <v>1112</v>
      </c>
      <c r="G1116" s="288"/>
      <c r="H1116" s="291">
        <v>68.25</v>
      </c>
      <c r="I1116" s="292"/>
      <c r="J1116" s="288"/>
      <c r="K1116" s="288"/>
      <c r="L1116" s="293"/>
      <c r="M1116" s="294"/>
      <c r="N1116" s="295"/>
      <c r="O1116" s="295"/>
      <c r="P1116" s="295"/>
      <c r="Q1116" s="295"/>
      <c r="R1116" s="295"/>
      <c r="S1116" s="295"/>
      <c r="T1116" s="29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T1116" s="297" t="s">
        <v>294</v>
      </c>
      <c r="AU1116" s="297" t="s">
        <v>86</v>
      </c>
      <c r="AV1116" s="16" t="s">
        <v>106</v>
      </c>
      <c r="AW1116" s="16" t="s">
        <v>32</v>
      </c>
      <c r="AX1116" s="16" t="s">
        <v>77</v>
      </c>
      <c r="AY1116" s="297" t="s">
        <v>171</v>
      </c>
    </row>
    <row r="1117" s="13" customFormat="1">
      <c r="A1117" s="13"/>
      <c r="B1117" s="252"/>
      <c r="C1117" s="253"/>
      <c r="D1117" s="241" t="s">
        <v>294</v>
      </c>
      <c r="E1117" s="254" t="s">
        <v>1</v>
      </c>
      <c r="F1117" s="255" t="s">
        <v>2051</v>
      </c>
      <c r="G1117" s="253"/>
      <c r="H1117" s="256">
        <v>30.625</v>
      </c>
      <c r="I1117" s="257"/>
      <c r="J1117" s="253"/>
      <c r="K1117" s="253"/>
      <c r="L1117" s="258"/>
      <c r="M1117" s="259"/>
      <c r="N1117" s="260"/>
      <c r="O1117" s="260"/>
      <c r="P1117" s="260"/>
      <c r="Q1117" s="260"/>
      <c r="R1117" s="260"/>
      <c r="S1117" s="260"/>
      <c r="T1117" s="261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62" t="s">
        <v>294</v>
      </c>
      <c r="AU1117" s="262" t="s">
        <v>86</v>
      </c>
      <c r="AV1117" s="13" t="s">
        <v>86</v>
      </c>
      <c r="AW1117" s="13" t="s">
        <v>32</v>
      </c>
      <c r="AX1117" s="13" t="s">
        <v>77</v>
      </c>
      <c r="AY1117" s="262" t="s">
        <v>171</v>
      </c>
    </row>
    <row r="1118" s="16" customFormat="1">
      <c r="A1118" s="16"/>
      <c r="B1118" s="287"/>
      <c r="C1118" s="288"/>
      <c r="D1118" s="241" t="s">
        <v>294</v>
      </c>
      <c r="E1118" s="289" t="s">
        <v>1</v>
      </c>
      <c r="F1118" s="290" t="s">
        <v>1112</v>
      </c>
      <c r="G1118" s="288"/>
      <c r="H1118" s="291">
        <v>30.625</v>
      </c>
      <c r="I1118" s="292"/>
      <c r="J1118" s="288"/>
      <c r="K1118" s="288"/>
      <c r="L1118" s="293"/>
      <c r="M1118" s="294"/>
      <c r="N1118" s="295"/>
      <c r="O1118" s="295"/>
      <c r="P1118" s="295"/>
      <c r="Q1118" s="295"/>
      <c r="R1118" s="295"/>
      <c r="S1118" s="295"/>
      <c r="T1118" s="29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T1118" s="297" t="s">
        <v>294</v>
      </c>
      <c r="AU1118" s="297" t="s">
        <v>86</v>
      </c>
      <c r="AV1118" s="16" t="s">
        <v>106</v>
      </c>
      <c r="AW1118" s="16" t="s">
        <v>32</v>
      </c>
      <c r="AX1118" s="16" t="s">
        <v>77</v>
      </c>
      <c r="AY1118" s="297" t="s">
        <v>171</v>
      </c>
    </row>
    <row r="1119" s="14" customFormat="1">
      <c r="A1119" s="14"/>
      <c r="B1119" s="263"/>
      <c r="C1119" s="264"/>
      <c r="D1119" s="241" t="s">
        <v>294</v>
      </c>
      <c r="E1119" s="265" t="s">
        <v>1</v>
      </c>
      <c r="F1119" s="266" t="s">
        <v>298</v>
      </c>
      <c r="G1119" s="264"/>
      <c r="H1119" s="267">
        <v>98.875</v>
      </c>
      <c r="I1119" s="268"/>
      <c r="J1119" s="264"/>
      <c r="K1119" s="264"/>
      <c r="L1119" s="269"/>
      <c r="M1119" s="270"/>
      <c r="N1119" s="271"/>
      <c r="O1119" s="271"/>
      <c r="P1119" s="271"/>
      <c r="Q1119" s="271"/>
      <c r="R1119" s="271"/>
      <c r="S1119" s="271"/>
      <c r="T1119" s="27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3" t="s">
        <v>294</v>
      </c>
      <c r="AU1119" s="273" t="s">
        <v>86</v>
      </c>
      <c r="AV1119" s="14" t="s">
        <v>192</v>
      </c>
      <c r="AW1119" s="14" t="s">
        <v>32</v>
      </c>
      <c r="AX1119" s="14" t="s">
        <v>84</v>
      </c>
      <c r="AY1119" s="273" t="s">
        <v>171</v>
      </c>
    </row>
    <row r="1120" s="2" customFormat="1" ht="24.15" customHeight="1">
      <c r="A1120" s="39"/>
      <c r="B1120" s="40"/>
      <c r="C1120" s="298" t="s">
        <v>2052</v>
      </c>
      <c r="D1120" s="298" t="s">
        <v>1309</v>
      </c>
      <c r="E1120" s="299" t="s">
        <v>2053</v>
      </c>
      <c r="F1120" s="300" t="s">
        <v>2054</v>
      </c>
      <c r="G1120" s="301" t="s">
        <v>206</v>
      </c>
      <c r="H1120" s="302">
        <v>118.65000000000001</v>
      </c>
      <c r="I1120" s="303"/>
      <c r="J1120" s="304">
        <f>ROUND(I1120*H1120,2)</f>
        <v>0</v>
      </c>
      <c r="K1120" s="300" t="s">
        <v>178</v>
      </c>
      <c r="L1120" s="305"/>
      <c r="M1120" s="306" t="s">
        <v>1</v>
      </c>
      <c r="N1120" s="307" t="s">
        <v>42</v>
      </c>
      <c r="O1120" s="92"/>
      <c r="P1120" s="237">
        <f>O1120*H1120</f>
        <v>0</v>
      </c>
      <c r="Q1120" s="237">
        <v>0.00029999999999999997</v>
      </c>
      <c r="R1120" s="237">
        <f>Q1120*H1120</f>
        <v>0.035595000000000002</v>
      </c>
      <c r="S1120" s="237">
        <v>0</v>
      </c>
      <c r="T1120" s="238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9" t="s">
        <v>355</v>
      </c>
      <c r="AT1120" s="239" t="s">
        <v>1309</v>
      </c>
      <c r="AU1120" s="239" t="s">
        <v>86</v>
      </c>
      <c r="AY1120" s="18" t="s">
        <v>171</v>
      </c>
      <c r="BE1120" s="240">
        <f>IF(N1120="základní",J1120,0)</f>
        <v>0</v>
      </c>
      <c r="BF1120" s="240">
        <f>IF(N1120="snížená",J1120,0)</f>
        <v>0</v>
      </c>
      <c r="BG1120" s="240">
        <f>IF(N1120="zákl. přenesená",J1120,0)</f>
        <v>0</v>
      </c>
      <c r="BH1120" s="240">
        <f>IF(N1120="sníž. přenesená",J1120,0)</f>
        <v>0</v>
      </c>
      <c r="BI1120" s="240">
        <f>IF(N1120="nulová",J1120,0)</f>
        <v>0</v>
      </c>
      <c r="BJ1120" s="18" t="s">
        <v>84</v>
      </c>
      <c r="BK1120" s="240">
        <f>ROUND(I1120*H1120,2)</f>
        <v>0</v>
      </c>
      <c r="BL1120" s="18" t="s">
        <v>440</v>
      </c>
      <c r="BM1120" s="239" t="s">
        <v>2055</v>
      </c>
    </row>
    <row r="1121" s="13" customFormat="1">
      <c r="A1121" s="13"/>
      <c r="B1121" s="252"/>
      <c r="C1121" s="253"/>
      <c r="D1121" s="241" t="s">
        <v>294</v>
      </c>
      <c r="E1121" s="254" t="s">
        <v>1</v>
      </c>
      <c r="F1121" s="255" t="s">
        <v>2056</v>
      </c>
      <c r="G1121" s="253"/>
      <c r="H1121" s="256">
        <v>118.65000000000001</v>
      </c>
      <c r="I1121" s="257"/>
      <c r="J1121" s="253"/>
      <c r="K1121" s="253"/>
      <c r="L1121" s="258"/>
      <c r="M1121" s="259"/>
      <c r="N1121" s="260"/>
      <c r="O1121" s="260"/>
      <c r="P1121" s="260"/>
      <c r="Q1121" s="260"/>
      <c r="R1121" s="260"/>
      <c r="S1121" s="260"/>
      <c r="T1121" s="261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62" t="s">
        <v>294</v>
      </c>
      <c r="AU1121" s="262" t="s">
        <v>86</v>
      </c>
      <c r="AV1121" s="13" t="s">
        <v>86</v>
      </c>
      <c r="AW1121" s="13" t="s">
        <v>32</v>
      </c>
      <c r="AX1121" s="13" t="s">
        <v>84</v>
      </c>
      <c r="AY1121" s="262" t="s">
        <v>171</v>
      </c>
    </row>
    <row r="1122" s="2" customFormat="1" ht="24.15" customHeight="1">
      <c r="A1122" s="39"/>
      <c r="B1122" s="40"/>
      <c r="C1122" s="228" t="s">
        <v>2057</v>
      </c>
      <c r="D1122" s="228" t="s">
        <v>174</v>
      </c>
      <c r="E1122" s="229" t="s">
        <v>2058</v>
      </c>
      <c r="F1122" s="230" t="s">
        <v>2059</v>
      </c>
      <c r="G1122" s="231" t="s">
        <v>206</v>
      </c>
      <c r="H1122" s="232">
        <v>813</v>
      </c>
      <c r="I1122" s="233"/>
      <c r="J1122" s="234">
        <f>ROUND(I1122*H1122,2)</f>
        <v>0</v>
      </c>
      <c r="K1122" s="230" t="s">
        <v>178</v>
      </c>
      <c r="L1122" s="45"/>
      <c r="M1122" s="235" t="s">
        <v>1</v>
      </c>
      <c r="N1122" s="236" t="s">
        <v>42</v>
      </c>
      <c r="O1122" s="92"/>
      <c r="P1122" s="237">
        <f>O1122*H1122</f>
        <v>0</v>
      </c>
      <c r="Q1122" s="237">
        <v>0.00040000000000000002</v>
      </c>
      <c r="R1122" s="237">
        <f>Q1122*H1122</f>
        <v>0.32519999999999999</v>
      </c>
      <c r="S1122" s="237">
        <v>0</v>
      </c>
      <c r="T1122" s="238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9" t="s">
        <v>440</v>
      </c>
      <c r="AT1122" s="239" t="s">
        <v>174</v>
      </c>
      <c r="AU1122" s="239" t="s">
        <v>86</v>
      </c>
      <c r="AY1122" s="18" t="s">
        <v>171</v>
      </c>
      <c r="BE1122" s="240">
        <f>IF(N1122="základní",J1122,0)</f>
        <v>0</v>
      </c>
      <c r="BF1122" s="240">
        <f>IF(N1122="snížená",J1122,0)</f>
        <v>0</v>
      </c>
      <c r="BG1122" s="240">
        <f>IF(N1122="zákl. přenesená",J1122,0)</f>
        <v>0</v>
      </c>
      <c r="BH1122" s="240">
        <f>IF(N1122="sníž. přenesená",J1122,0)</f>
        <v>0</v>
      </c>
      <c r="BI1122" s="240">
        <f>IF(N1122="nulová",J1122,0)</f>
        <v>0</v>
      </c>
      <c r="BJ1122" s="18" t="s">
        <v>84</v>
      </c>
      <c r="BK1122" s="240">
        <f>ROUND(I1122*H1122,2)</f>
        <v>0</v>
      </c>
      <c r="BL1122" s="18" t="s">
        <v>440</v>
      </c>
      <c r="BM1122" s="239" t="s">
        <v>2060</v>
      </c>
    </row>
    <row r="1123" s="13" customFormat="1">
      <c r="A1123" s="13"/>
      <c r="B1123" s="252"/>
      <c r="C1123" s="253"/>
      <c r="D1123" s="241" t="s">
        <v>294</v>
      </c>
      <c r="E1123" s="254" t="s">
        <v>1</v>
      </c>
      <c r="F1123" s="255" t="s">
        <v>2061</v>
      </c>
      <c r="G1123" s="253"/>
      <c r="H1123" s="256">
        <v>813</v>
      </c>
      <c r="I1123" s="257"/>
      <c r="J1123" s="253"/>
      <c r="K1123" s="253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2" t="s">
        <v>294</v>
      </c>
      <c r="AU1123" s="262" t="s">
        <v>86</v>
      </c>
      <c r="AV1123" s="13" t="s">
        <v>86</v>
      </c>
      <c r="AW1123" s="13" t="s">
        <v>32</v>
      </c>
      <c r="AX1123" s="13" t="s">
        <v>84</v>
      </c>
      <c r="AY1123" s="262" t="s">
        <v>171</v>
      </c>
    </row>
    <row r="1124" s="2" customFormat="1" ht="24.15" customHeight="1">
      <c r="A1124" s="39"/>
      <c r="B1124" s="40"/>
      <c r="C1124" s="228" t="s">
        <v>2062</v>
      </c>
      <c r="D1124" s="228" t="s">
        <v>174</v>
      </c>
      <c r="E1124" s="229" t="s">
        <v>2063</v>
      </c>
      <c r="F1124" s="230" t="s">
        <v>2064</v>
      </c>
      <c r="G1124" s="231" t="s">
        <v>206</v>
      </c>
      <c r="H1124" s="232">
        <v>310.19999999999999</v>
      </c>
      <c r="I1124" s="233"/>
      <c r="J1124" s="234">
        <f>ROUND(I1124*H1124,2)</f>
        <v>0</v>
      </c>
      <c r="K1124" s="230" t="s">
        <v>178</v>
      </c>
      <c r="L1124" s="45"/>
      <c r="M1124" s="235" t="s">
        <v>1</v>
      </c>
      <c r="N1124" s="236" t="s">
        <v>42</v>
      </c>
      <c r="O1124" s="92"/>
      <c r="P1124" s="237">
        <f>O1124*H1124</f>
        <v>0</v>
      </c>
      <c r="Q1124" s="237">
        <v>0.00040000000000000002</v>
      </c>
      <c r="R1124" s="237">
        <f>Q1124*H1124</f>
        <v>0.12408</v>
      </c>
      <c r="S1124" s="237">
        <v>0</v>
      </c>
      <c r="T1124" s="238">
        <f>S1124*H1124</f>
        <v>0</v>
      </c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R1124" s="239" t="s">
        <v>440</v>
      </c>
      <c r="AT1124" s="239" t="s">
        <v>174</v>
      </c>
      <c r="AU1124" s="239" t="s">
        <v>86</v>
      </c>
      <c r="AY1124" s="18" t="s">
        <v>171</v>
      </c>
      <c r="BE1124" s="240">
        <f>IF(N1124="základní",J1124,0)</f>
        <v>0</v>
      </c>
      <c r="BF1124" s="240">
        <f>IF(N1124="snížená",J1124,0)</f>
        <v>0</v>
      </c>
      <c r="BG1124" s="240">
        <f>IF(N1124="zákl. přenesená",J1124,0)</f>
        <v>0</v>
      </c>
      <c r="BH1124" s="240">
        <f>IF(N1124="sníž. přenesená",J1124,0)</f>
        <v>0</v>
      </c>
      <c r="BI1124" s="240">
        <f>IF(N1124="nulová",J1124,0)</f>
        <v>0</v>
      </c>
      <c r="BJ1124" s="18" t="s">
        <v>84</v>
      </c>
      <c r="BK1124" s="240">
        <f>ROUND(I1124*H1124,2)</f>
        <v>0</v>
      </c>
      <c r="BL1124" s="18" t="s">
        <v>440</v>
      </c>
      <c r="BM1124" s="239" t="s">
        <v>2065</v>
      </c>
    </row>
    <row r="1125" s="13" customFormat="1">
      <c r="A1125" s="13"/>
      <c r="B1125" s="252"/>
      <c r="C1125" s="253"/>
      <c r="D1125" s="241" t="s">
        <v>294</v>
      </c>
      <c r="E1125" s="254" t="s">
        <v>1</v>
      </c>
      <c r="F1125" s="255" t="s">
        <v>2066</v>
      </c>
      <c r="G1125" s="253"/>
      <c r="H1125" s="256">
        <v>310.19999999999999</v>
      </c>
      <c r="I1125" s="257"/>
      <c r="J1125" s="253"/>
      <c r="K1125" s="253"/>
      <c r="L1125" s="258"/>
      <c r="M1125" s="259"/>
      <c r="N1125" s="260"/>
      <c r="O1125" s="260"/>
      <c r="P1125" s="260"/>
      <c r="Q1125" s="260"/>
      <c r="R1125" s="260"/>
      <c r="S1125" s="260"/>
      <c r="T1125" s="26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62" t="s">
        <v>294</v>
      </c>
      <c r="AU1125" s="262" t="s">
        <v>86</v>
      </c>
      <c r="AV1125" s="13" t="s">
        <v>86</v>
      </c>
      <c r="AW1125" s="13" t="s">
        <v>32</v>
      </c>
      <c r="AX1125" s="13" t="s">
        <v>84</v>
      </c>
      <c r="AY1125" s="262" t="s">
        <v>171</v>
      </c>
    </row>
    <row r="1126" s="2" customFormat="1" ht="49.05" customHeight="1">
      <c r="A1126" s="39"/>
      <c r="B1126" s="40"/>
      <c r="C1126" s="298" t="s">
        <v>2067</v>
      </c>
      <c r="D1126" s="298" t="s">
        <v>1309</v>
      </c>
      <c r="E1126" s="299" t="s">
        <v>2068</v>
      </c>
      <c r="F1126" s="300" t="s">
        <v>2069</v>
      </c>
      <c r="G1126" s="301" t="s">
        <v>206</v>
      </c>
      <c r="H1126" s="302">
        <v>653.59500000000003</v>
      </c>
      <c r="I1126" s="303"/>
      <c r="J1126" s="304">
        <f>ROUND(I1126*H1126,2)</f>
        <v>0</v>
      </c>
      <c r="K1126" s="300" t="s">
        <v>178</v>
      </c>
      <c r="L1126" s="305"/>
      <c r="M1126" s="306" t="s">
        <v>1</v>
      </c>
      <c r="N1126" s="307" t="s">
        <v>42</v>
      </c>
      <c r="O1126" s="92"/>
      <c r="P1126" s="237">
        <f>O1126*H1126</f>
        <v>0</v>
      </c>
      <c r="Q1126" s="237">
        <v>0.0053</v>
      </c>
      <c r="R1126" s="237">
        <f>Q1126*H1126</f>
        <v>3.4640535000000003</v>
      </c>
      <c r="S1126" s="237">
        <v>0</v>
      </c>
      <c r="T1126" s="238">
        <f>S1126*H1126</f>
        <v>0</v>
      </c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R1126" s="239" t="s">
        <v>355</v>
      </c>
      <c r="AT1126" s="239" t="s">
        <v>1309</v>
      </c>
      <c r="AU1126" s="239" t="s">
        <v>86</v>
      </c>
      <c r="AY1126" s="18" t="s">
        <v>171</v>
      </c>
      <c r="BE1126" s="240">
        <f>IF(N1126="základní",J1126,0)</f>
        <v>0</v>
      </c>
      <c r="BF1126" s="240">
        <f>IF(N1126="snížená",J1126,0)</f>
        <v>0</v>
      </c>
      <c r="BG1126" s="240">
        <f>IF(N1126="zákl. přenesená",J1126,0)</f>
        <v>0</v>
      </c>
      <c r="BH1126" s="240">
        <f>IF(N1126="sníž. přenesená",J1126,0)</f>
        <v>0</v>
      </c>
      <c r="BI1126" s="240">
        <f>IF(N1126="nulová",J1126,0)</f>
        <v>0</v>
      </c>
      <c r="BJ1126" s="18" t="s">
        <v>84</v>
      </c>
      <c r="BK1126" s="240">
        <f>ROUND(I1126*H1126,2)</f>
        <v>0</v>
      </c>
      <c r="BL1126" s="18" t="s">
        <v>440</v>
      </c>
      <c r="BM1126" s="239" t="s">
        <v>2070</v>
      </c>
    </row>
    <row r="1127" s="2" customFormat="1">
      <c r="A1127" s="39"/>
      <c r="B1127" s="40"/>
      <c r="C1127" s="41"/>
      <c r="D1127" s="241" t="s">
        <v>181</v>
      </c>
      <c r="E1127" s="41"/>
      <c r="F1127" s="242" t="s">
        <v>2071</v>
      </c>
      <c r="G1127" s="41"/>
      <c r="H1127" s="41"/>
      <c r="I1127" s="243"/>
      <c r="J1127" s="41"/>
      <c r="K1127" s="41"/>
      <c r="L1127" s="45"/>
      <c r="M1127" s="244"/>
      <c r="N1127" s="245"/>
      <c r="O1127" s="92"/>
      <c r="P1127" s="92"/>
      <c r="Q1127" s="92"/>
      <c r="R1127" s="92"/>
      <c r="S1127" s="92"/>
      <c r="T1127" s="93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T1127" s="18" t="s">
        <v>181</v>
      </c>
      <c r="AU1127" s="18" t="s">
        <v>86</v>
      </c>
    </row>
    <row r="1128" s="13" customFormat="1">
      <c r="A1128" s="13"/>
      <c r="B1128" s="252"/>
      <c r="C1128" s="253"/>
      <c r="D1128" s="241" t="s">
        <v>294</v>
      </c>
      <c r="E1128" s="254" t="s">
        <v>1</v>
      </c>
      <c r="F1128" s="255" t="s">
        <v>2072</v>
      </c>
      <c r="G1128" s="253"/>
      <c r="H1128" s="256">
        <v>467.47500000000002</v>
      </c>
      <c r="I1128" s="257"/>
      <c r="J1128" s="253"/>
      <c r="K1128" s="253"/>
      <c r="L1128" s="258"/>
      <c r="M1128" s="259"/>
      <c r="N1128" s="260"/>
      <c r="O1128" s="260"/>
      <c r="P1128" s="260"/>
      <c r="Q1128" s="260"/>
      <c r="R1128" s="260"/>
      <c r="S1128" s="260"/>
      <c r="T1128" s="26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2" t="s">
        <v>294</v>
      </c>
      <c r="AU1128" s="262" t="s">
        <v>86</v>
      </c>
      <c r="AV1128" s="13" t="s">
        <v>86</v>
      </c>
      <c r="AW1128" s="13" t="s">
        <v>32</v>
      </c>
      <c r="AX1128" s="13" t="s">
        <v>77</v>
      </c>
      <c r="AY1128" s="262" t="s">
        <v>171</v>
      </c>
    </row>
    <row r="1129" s="13" customFormat="1">
      <c r="A1129" s="13"/>
      <c r="B1129" s="252"/>
      <c r="C1129" s="253"/>
      <c r="D1129" s="241" t="s">
        <v>294</v>
      </c>
      <c r="E1129" s="254" t="s">
        <v>1</v>
      </c>
      <c r="F1129" s="255" t="s">
        <v>2073</v>
      </c>
      <c r="G1129" s="253"/>
      <c r="H1129" s="256">
        <v>186.12000000000001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2" t="s">
        <v>294</v>
      </c>
      <c r="AU1129" s="262" t="s">
        <v>86</v>
      </c>
      <c r="AV1129" s="13" t="s">
        <v>86</v>
      </c>
      <c r="AW1129" s="13" t="s">
        <v>32</v>
      </c>
      <c r="AX1129" s="13" t="s">
        <v>77</v>
      </c>
      <c r="AY1129" s="262" t="s">
        <v>171</v>
      </c>
    </row>
    <row r="1130" s="14" customFormat="1">
      <c r="A1130" s="14"/>
      <c r="B1130" s="263"/>
      <c r="C1130" s="264"/>
      <c r="D1130" s="241" t="s">
        <v>294</v>
      </c>
      <c r="E1130" s="265" t="s">
        <v>1</v>
      </c>
      <c r="F1130" s="266" t="s">
        <v>298</v>
      </c>
      <c r="G1130" s="264"/>
      <c r="H1130" s="267">
        <v>653.59500000000003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294</v>
      </c>
      <c r="AU1130" s="273" t="s">
        <v>86</v>
      </c>
      <c r="AV1130" s="14" t="s">
        <v>192</v>
      </c>
      <c r="AW1130" s="14" t="s">
        <v>32</v>
      </c>
      <c r="AX1130" s="14" t="s">
        <v>84</v>
      </c>
      <c r="AY1130" s="273" t="s">
        <v>171</v>
      </c>
    </row>
    <row r="1131" s="2" customFormat="1" ht="44.25" customHeight="1">
      <c r="A1131" s="39"/>
      <c r="B1131" s="40"/>
      <c r="C1131" s="298" t="s">
        <v>2074</v>
      </c>
      <c r="D1131" s="298" t="s">
        <v>1309</v>
      </c>
      <c r="E1131" s="299" t="s">
        <v>2075</v>
      </c>
      <c r="F1131" s="300" t="s">
        <v>2076</v>
      </c>
      <c r="G1131" s="301" t="s">
        <v>206</v>
      </c>
      <c r="H1131" s="302">
        <v>653.59500000000003</v>
      </c>
      <c r="I1131" s="303"/>
      <c r="J1131" s="304">
        <f>ROUND(I1131*H1131,2)</f>
        <v>0</v>
      </c>
      <c r="K1131" s="300" t="s">
        <v>178</v>
      </c>
      <c r="L1131" s="305"/>
      <c r="M1131" s="306" t="s">
        <v>1</v>
      </c>
      <c r="N1131" s="307" t="s">
        <v>42</v>
      </c>
      <c r="O1131" s="92"/>
      <c r="P1131" s="237">
        <f>O1131*H1131</f>
        <v>0</v>
      </c>
      <c r="Q1131" s="237">
        <v>0.0054000000000000003</v>
      </c>
      <c r="R1131" s="237">
        <f>Q1131*H1131</f>
        <v>3.5294130000000004</v>
      </c>
      <c r="S1131" s="237">
        <v>0</v>
      </c>
      <c r="T1131" s="238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9" t="s">
        <v>355</v>
      </c>
      <c r="AT1131" s="239" t="s">
        <v>1309</v>
      </c>
      <c r="AU1131" s="239" t="s">
        <v>86</v>
      </c>
      <c r="AY1131" s="18" t="s">
        <v>171</v>
      </c>
      <c r="BE1131" s="240">
        <f>IF(N1131="základní",J1131,0)</f>
        <v>0</v>
      </c>
      <c r="BF1131" s="240">
        <f>IF(N1131="snížená",J1131,0)</f>
        <v>0</v>
      </c>
      <c r="BG1131" s="240">
        <f>IF(N1131="zákl. přenesená",J1131,0)</f>
        <v>0</v>
      </c>
      <c r="BH1131" s="240">
        <f>IF(N1131="sníž. přenesená",J1131,0)</f>
        <v>0</v>
      </c>
      <c r="BI1131" s="240">
        <f>IF(N1131="nulová",J1131,0)</f>
        <v>0</v>
      </c>
      <c r="BJ1131" s="18" t="s">
        <v>84</v>
      </c>
      <c r="BK1131" s="240">
        <f>ROUND(I1131*H1131,2)</f>
        <v>0</v>
      </c>
      <c r="BL1131" s="18" t="s">
        <v>440</v>
      </c>
      <c r="BM1131" s="239" t="s">
        <v>2077</v>
      </c>
    </row>
    <row r="1132" s="2" customFormat="1">
      <c r="A1132" s="39"/>
      <c r="B1132" s="40"/>
      <c r="C1132" s="41"/>
      <c r="D1132" s="241" t="s">
        <v>181</v>
      </c>
      <c r="E1132" s="41"/>
      <c r="F1132" s="242" t="s">
        <v>2078</v>
      </c>
      <c r="G1132" s="41"/>
      <c r="H1132" s="41"/>
      <c r="I1132" s="243"/>
      <c r="J1132" s="41"/>
      <c r="K1132" s="41"/>
      <c r="L1132" s="45"/>
      <c r="M1132" s="244"/>
      <c r="N1132" s="245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181</v>
      </c>
      <c r="AU1132" s="18" t="s">
        <v>86</v>
      </c>
    </row>
    <row r="1133" s="13" customFormat="1">
      <c r="A1133" s="13"/>
      <c r="B1133" s="252"/>
      <c r="C1133" s="253"/>
      <c r="D1133" s="241" t="s">
        <v>294</v>
      </c>
      <c r="E1133" s="254" t="s">
        <v>1</v>
      </c>
      <c r="F1133" s="255" t="s">
        <v>2072</v>
      </c>
      <c r="G1133" s="253"/>
      <c r="H1133" s="256">
        <v>467.47500000000002</v>
      </c>
      <c r="I1133" s="257"/>
      <c r="J1133" s="253"/>
      <c r="K1133" s="253"/>
      <c r="L1133" s="258"/>
      <c r="M1133" s="259"/>
      <c r="N1133" s="260"/>
      <c r="O1133" s="260"/>
      <c r="P1133" s="260"/>
      <c r="Q1133" s="260"/>
      <c r="R1133" s="260"/>
      <c r="S1133" s="260"/>
      <c r="T1133" s="261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62" t="s">
        <v>294</v>
      </c>
      <c r="AU1133" s="262" t="s">
        <v>86</v>
      </c>
      <c r="AV1133" s="13" t="s">
        <v>86</v>
      </c>
      <c r="AW1133" s="13" t="s">
        <v>32</v>
      </c>
      <c r="AX1133" s="13" t="s">
        <v>77</v>
      </c>
      <c r="AY1133" s="262" t="s">
        <v>171</v>
      </c>
    </row>
    <row r="1134" s="13" customFormat="1">
      <c r="A1134" s="13"/>
      <c r="B1134" s="252"/>
      <c r="C1134" s="253"/>
      <c r="D1134" s="241" t="s">
        <v>294</v>
      </c>
      <c r="E1134" s="254" t="s">
        <v>1</v>
      </c>
      <c r="F1134" s="255" t="s">
        <v>2073</v>
      </c>
      <c r="G1134" s="253"/>
      <c r="H1134" s="256">
        <v>186.12000000000001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2" t="s">
        <v>294</v>
      </c>
      <c r="AU1134" s="262" t="s">
        <v>86</v>
      </c>
      <c r="AV1134" s="13" t="s">
        <v>86</v>
      </c>
      <c r="AW1134" s="13" t="s">
        <v>32</v>
      </c>
      <c r="AX1134" s="13" t="s">
        <v>77</v>
      </c>
      <c r="AY1134" s="262" t="s">
        <v>171</v>
      </c>
    </row>
    <row r="1135" s="14" customFormat="1">
      <c r="A1135" s="14"/>
      <c r="B1135" s="263"/>
      <c r="C1135" s="264"/>
      <c r="D1135" s="241" t="s">
        <v>294</v>
      </c>
      <c r="E1135" s="265" t="s">
        <v>1</v>
      </c>
      <c r="F1135" s="266" t="s">
        <v>298</v>
      </c>
      <c r="G1135" s="264"/>
      <c r="H1135" s="267">
        <v>653.59500000000003</v>
      </c>
      <c r="I1135" s="268"/>
      <c r="J1135" s="264"/>
      <c r="K1135" s="264"/>
      <c r="L1135" s="269"/>
      <c r="M1135" s="270"/>
      <c r="N1135" s="271"/>
      <c r="O1135" s="271"/>
      <c r="P1135" s="271"/>
      <c r="Q1135" s="271"/>
      <c r="R1135" s="271"/>
      <c r="S1135" s="271"/>
      <c r="T1135" s="27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73" t="s">
        <v>294</v>
      </c>
      <c r="AU1135" s="273" t="s">
        <v>86</v>
      </c>
      <c r="AV1135" s="14" t="s">
        <v>192</v>
      </c>
      <c r="AW1135" s="14" t="s">
        <v>32</v>
      </c>
      <c r="AX1135" s="14" t="s">
        <v>84</v>
      </c>
      <c r="AY1135" s="273" t="s">
        <v>171</v>
      </c>
    </row>
    <row r="1136" s="2" customFormat="1" ht="24.15" customHeight="1">
      <c r="A1136" s="39"/>
      <c r="B1136" s="40"/>
      <c r="C1136" s="228" t="s">
        <v>2079</v>
      </c>
      <c r="D1136" s="228" t="s">
        <v>174</v>
      </c>
      <c r="E1136" s="229" t="s">
        <v>2080</v>
      </c>
      <c r="F1136" s="230" t="s">
        <v>2081</v>
      </c>
      <c r="G1136" s="231" t="s">
        <v>206</v>
      </c>
      <c r="H1136" s="232">
        <v>71.280000000000001</v>
      </c>
      <c r="I1136" s="233"/>
      <c r="J1136" s="234">
        <f>ROUND(I1136*H1136,2)</f>
        <v>0</v>
      </c>
      <c r="K1136" s="230" t="s">
        <v>178</v>
      </c>
      <c r="L1136" s="45"/>
      <c r="M1136" s="235" t="s">
        <v>1</v>
      </c>
      <c r="N1136" s="236" t="s">
        <v>42</v>
      </c>
      <c r="O1136" s="92"/>
      <c r="P1136" s="237">
        <f>O1136*H1136</f>
        <v>0</v>
      </c>
      <c r="Q1136" s="237">
        <v>0.00040000000000000002</v>
      </c>
      <c r="R1136" s="237">
        <f>Q1136*H1136</f>
        <v>0.028512000000000003</v>
      </c>
      <c r="S1136" s="237">
        <v>0</v>
      </c>
      <c r="T1136" s="238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9" t="s">
        <v>440</v>
      </c>
      <c r="AT1136" s="239" t="s">
        <v>174</v>
      </c>
      <c r="AU1136" s="239" t="s">
        <v>86</v>
      </c>
      <c r="AY1136" s="18" t="s">
        <v>171</v>
      </c>
      <c r="BE1136" s="240">
        <f>IF(N1136="základní",J1136,0)</f>
        <v>0</v>
      </c>
      <c r="BF1136" s="240">
        <f>IF(N1136="snížená",J1136,0)</f>
        <v>0</v>
      </c>
      <c r="BG1136" s="240">
        <f>IF(N1136="zákl. přenesená",J1136,0)</f>
        <v>0</v>
      </c>
      <c r="BH1136" s="240">
        <f>IF(N1136="sníž. přenesená",J1136,0)</f>
        <v>0</v>
      </c>
      <c r="BI1136" s="240">
        <f>IF(N1136="nulová",J1136,0)</f>
        <v>0</v>
      </c>
      <c r="BJ1136" s="18" t="s">
        <v>84</v>
      </c>
      <c r="BK1136" s="240">
        <f>ROUND(I1136*H1136,2)</f>
        <v>0</v>
      </c>
      <c r="BL1136" s="18" t="s">
        <v>440</v>
      </c>
      <c r="BM1136" s="239" t="s">
        <v>2082</v>
      </c>
    </row>
    <row r="1137" s="15" customFormat="1">
      <c r="A1137" s="15"/>
      <c r="B1137" s="274"/>
      <c r="C1137" s="275"/>
      <c r="D1137" s="241" t="s">
        <v>294</v>
      </c>
      <c r="E1137" s="276" t="s">
        <v>1</v>
      </c>
      <c r="F1137" s="277" t="s">
        <v>1182</v>
      </c>
      <c r="G1137" s="275"/>
      <c r="H1137" s="276" t="s">
        <v>1</v>
      </c>
      <c r="I1137" s="278"/>
      <c r="J1137" s="275"/>
      <c r="K1137" s="275"/>
      <c r="L1137" s="279"/>
      <c r="M1137" s="280"/>
      <c r="N1137" s="281"/>
      <c r="O1137" s="281"/>
      <c r="P1137" s="281"/>
      <c r="Q1137" s="281"/>
      <c r="R1137" s="281"/>
      <c r="S1137" s="281"/>
      <c r="T1137" s="282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83" t="s">
        <v>294</v>
      </c>
      <c r="AU1137" s="283" t="s">
        <v>86</v>
      </c>
      <c r="AV1137" s="15" t="s">
        <v>84</v>
      </c>
      <c r="AW1137" s="15" t="s">
        <v>32</v>
      </c>
      <c r="AX1137" s="15" t="s">
        <v>77</v>
      </c>
      <c r="AY1137" s="283" t="s">
        <v>171</v>
      </c>
    </row>
    <row r="1138" s="15" customFormat="1">
      <c r="A1138" s="15"/>
      <c r="B1138" s="274"/>
      <c r="C1138" s="275"/>
      <c r="D1138" s="241" t="s">
        <v>294</v>
      </c>
      <c r="E1138" s="276" t="s">
        <v>1</v>
      </c>
      <c r="F1138" s="277" t="s">
        <v>2036</v>
      </c>
      <c r="G1138" s="275"/>
      <c r="H1138" s="276" t="s">
        <v>1</v>
      </c>
      <c r="I1138" s="278"/>
      <c r="J1138" s="275"/>
      <c r="K1138" s="275"/>
      <c r="L1138" s="279"/>
      <c r="M1138" s="280"/>
      <c r="N1138" s="281"/>
      <c r="O1138" s="281"/>
      <c r="P1138" s="281"/>
      <c r="Q1138" s="281"/>
      <c r="R1138" s="281"/>
      <c r="S1138" s="281"/>
      <c r="T1138" s="282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3" t="s">
        <v>294</v>
      </c>
      <c r="AU1138" s="283" t="s">
        <v>86</v>
      </c>
      <c r="AV1138" s="15" t="s">
        <v>84</v>
      </c>
      <c r="AW1138" s="15" t="s">
        <v>32</v>
      </c>
      <c r="AX1138" s="15" t="s">
        <v>77</v>
      </c>
      <c r="AY1138" s="283" t="s">
        <v>171</v>
      </c>
    </row>
    <row r="1139" s="13" customFormat="1">
      <c r="A1139" s="13"/>
      <c r="B1139" s="252"/>
      <c r="C1139" s="253"/>
      <c r="D1139" s="241" t="s">
        <v>294</v>
      </c>
      <c r="E1139" s="254" t="s">
        <v>1</v>
      </c>
      <c r="F1139" s="255" t="s">
        <v>2083</v>
      </c>
      <c r="G1139" s="253"/>
      <c r="H1139" s="256">
        <v>71.280000000000001</v>
      </c>
      <c r="I1139" s="257"/>
      <c r="J1139" s="253"/>
      <c r="K1139" s="253"/>
      <c r="L1139" s="258"/>
      <c r="M1139" s="259"/>
      <c r="N1139" s="260"/>
      <c r="O1139" s="260"/>
      <c r="P1139" s="260"/>
      <c r="Q1139" s="260"/>
      <c r="R1139" s="260"/>
      <c r="S1139" s="260"/>
      <c r="T1139" s="26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2" t="s">
        <v>294</v>
      </c>
      <c r="AU1139" s="262" t="s">
        <v>86</v>
      </c>
      <c r="AV1139" s="13" t="s">
        <v>86</v>
      </c>
      <c r="AW1139" s="13" t="s">
        <v>32</v>
      </c>
      <c r="AX1139" s="13" t="s">
        <v>84</v>
      </c>
      <c r="AY1139" s="262" t="s">
        <v>171</v>
      </c>
    </row>
    <row r="1140" s="2" customFormat="1" ht="16.5" customHeight="1">
      <c r="A1140" s="39"/>
      <c r="B1140" s="40"/>
      <c r="C1140" s="228" t="s">
        <v>2084</v>
      </c>
      <c r="D1140" s="228" t="s">
        <v>174</v>
      </c>
      <c r="E1140" s="229" t="s">
        <v>2085</v>
      </c>
      <c r="F1140" s="230" t="s">
        <v>2086</v>
      </c>
      <c r="G1140" s="231" t="s">
        <v>206</v>
      </c>
      <c r="H1140" s="232">
        <v>126.863</v>
      </c>
      <c r="I1140" s="233"/>
      <c r="J1140" s="234">
        <f>ROUND(I1140*H1140,2)</f>
        <v>0</v>
      </c>
      <c r="K1140" s="230" t="s">
        <v>1</v>
      </c>
      <c r="L1140" s="45"/>
      <c r="M1140" s="235" t="s">
        <v>1</v>
      </c>
      <c r="N1140" s="236" t="s">
        <v>42</v>
      </c>
      <c r="O1140" s="92"/>
      <c r="P1140" s="237">
        <f>O1140*H1140</f>
        <v>0</v>
      </c>
      <c r="Q1140" s="237">
        <v>0.001</v>
      </c>
      <c r="R1140" s="237">
        <f>Q1140*H1140</f>
        <v>0.126863</v>
      </c>
      <c r="S1140" s="237">
        <v>0</v>
      </c>
      <c r="T1140" s="238">
        <f>S1140*H1140</f>
        <v>0</v>
      </c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R1140" s="239" t="s">
        <v>440</v>
      </c>
      <c r="AT1140" s="239" t="s">
        <v>174</v>
      </c>
      <c r="AU1140" s="239" t="s">
        <v>86</v>
      </c>
      <c r="AY1140" s="18" t="s">
        <v>171</v>
      </c>
      <c r="BE1140" s="240">
        <f>IF(N1140="základní",J1140,0)</f>
        <v>0</v>
      </c>
      <c r="BF1140" s="240">
        <f>IF(N1140="snížená",J1140,0)</f>
        <v>0</v>
      </c>
      <c r="BG1140" s="240">
        <f>IF(N1140="zákl. přenesená",J1140,0)</f>
        <v>0</v>
      </c>
      <c r="BH1140" s="240">
        <f>IF(N1140="sníž. přenesená",J1140,0)</f>
        <v>0</v>
      </c>
      <c r="BI1140" s="240">
        <f>IF(N1140="nulová",J1140,0)</f>
        <v>0</v>
      </c>
      <c r="BJ1140" s="18" t="s">
        <v>84</v>
      </c>
      <c r="BK1140" s="240">
        <f>ROUND(I1140*H1140,2)</f>
        <v>0</v>
      </c>
      <c r="BL1140" s="18" t="s">
        <v>440</v>
      </c>
      <c r="BM1140" s="239" t="s">
        <v>2087</v>
      </c>
    </row>
    <row r="1141" s="2" customFormat="1">
      <c r="A1141" s="39"/>
      <c r="B1141" s="40"/>
      <c r="C1141" s="41"/>
      <c r="D1141" s="241" t="s">
        <v>181</v>
      </c>
      <c r="E1141" s="41"/>
      <c r="F1141" s="242" t="s">
        <v>2088</v>
      </c>
      <c r="G1141" s="41"/>
      <c r="H1141" s="41"/>
      <c r="I1141" s="243"/>
      <c r="J1141" s="41"/>
      <c r="K1141" s="41"/>
      <c r="L1141" s="45"/>
      <c r="M1141" s="244"/>
      <c r="N1141" s="245"/>
      <c r="O1141" s="92"/>
      <c r="P1141" s="92"/>
      <c r="Q1141" s="92"/>
      <c r="R1141" s="92"/>
      <c r="S1141" s="92"/>
      <c r="T1141" s="93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T1141" s="18" t="s">
        <v>181</v>
      </c>
      <c r="AU1141" s="18" t="s">
        <v>86</v>
      </c>
    </row>
    <row r="1142" s="15" customFormat="1">
      <c r="A1142" s="15"/>
      <c r="B1142" s="274"/>
      <c r="C1142" s="275"/>
      <c r="D1142" s="241" t="s">
        <v>294</v>
      </c>
      <c r="E1142" s="276" t="s">
        <v>1</v>
      </c>
      <c r="F1142" s="277" t="s">
        <v>2089</v>
      </c>
      <c r="G1142" s="275"/>
      <c r="H1142" s="276" t="s">
        <v>1</v>
      </c>
      <c r="I1142" s="278"/>
      <c r="J1142" s="275"/>
      <c r="K1142" s="275"/>
      <c r="L1142" s="279"/>
      <c r="M1142" s="280"/>
      <c r="N1142" s="281"/>
      <c r="O1142" s="281"/>
      <c r="P1142" s="281"/>
      <c r="Q1142" s="281"/>
      <c r="R1142" s="281"/>
      <c r="S1142" s="281"/>
      <c r="T1142" s="282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83" t="s">
        <v>294</v>
      </c>
      <c r="AU1142" s="283" t="s">
        <v>86</v>
      </c>
      <c r="AV1142" s="15" t="s">
        <v>84</v>
      </c>
      <c r="AW1142" s="15" t="s">
        <v>32</v>
      </c>
      <c r="AX1142" s="15" t="s">
        <v>77</v>
      </c>
      <c r="AY1142" s="283" t="s">
        <v>171</v>
      </c>
    </row>
    <row r="1143" s="13" customFormat="1">
      <c r="A1143" s="13"/>
      <c r="B1143" s="252"/>
      <c r="C1143" s="253"/>
      <c r="D1143" s="241" t="s">
        <v>294</v>
      </c>
      <c r="E1143" s="254" t="s">
        <v>1</v>
      </c>
      <c r="F1143" s="255" t="s">
        <v>853</v>
      </c>
      <c r="G1143" s="253"/>
      <c r="H1143" s="256">
        <v>126.863</v>
      </c>
      <c r="I1143" s="257"/>
      <c r="J1143" s="253"/>
      <c r="K1143" s="253"/>
      <c r="L1143" s="258"/>
      <c r="M1143" s="259"/>
      <c r="N1143" s="260"/>
      <c r="O1143" s="260"/>
      <c r="P1143" s="260"/>
      <c r="Q1143" s="260"/>
      <c r="R1143" s="260"/>
      <c r="S1143" s="260"/>
      <c r="T1143" s="261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62" t="s">
        <v>294</v>
      </c>
      <c r="AU1143" s="262" t="s">
        <v>86</v>
      </c>
      <c r="AV1143" s="13" t="s">
        <v>86</v>
      </c>
      <c r="AW1143" s="13" t="s">
        <v>32</v>
      </c>
      <c r="AX1143" s="13" t="s">
        <v>84</v>
      </c>
      <c r="AY1143" s="262" t="s">
        <v>171</v>
      </c>
    </row>
    <row r="1144" s="2" customFormat="1" ht="16.5" customHeight="1">
      <c r="A1144" s="39"/>
      <c r="B1144" s="40"/>
      <c r="C1144" s="228" t="s">
        <v>2090</v>
      </c>
      <c r="D1144" s="228" t="s">
        <v>174</v>
      </c>
      <c r="E1144" s="229" t="s">
        <v>2091</v>
      </c>
      <c r="F1144" s="230" t="s">
        <v>2092</v>
      </c>
      <c r="G1144" s="231" t="s">
        <v>206</v>
      </c>
      <c r="H1144" s="232">
        <v>126.863</v>
      </c>
      <c r="I1144" s="233"/>
      <c r="J1144" s="234">
        <f>ROUND(I1144*H1144,2)</f>
        <v>0</v>
      </c>
      <c r="K1144" s="230" t="s">
        <v>1</v>
      </c>
      <c r="L1144" s="45"/>
      <c r="M1144" s="235" t="s">
        <v>1</v>
      </c>
      <c r="N1144" s="236" t="s">
        <v>42</v>
      </c>
      <c r="O1144" s="92"/>
      <c r="P1144" s="237">
        <f>O1144*H1144</f>
        <v>0</v>
      </c>
      <c r="Q1144" s="237">
        <v>0.0035000000000000001</v>
      </c>
      <c r="R1144" s="237">
        <f>Q1144*H1144</f>
        <v>0.44402049999999998</v>
      </c>
      <c r="S1144" s="237">
        <v>0</v>
      </c>
      <c r="T1144" s="238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39" t="s">
        <v>440</v>
      </c>
      <c r="AT1144" s="239" t="s">
        <v>174</v>
      </c>
      <c r="AU1144" s="239" t="s">
        <v>86</v>
      </c>
      <c r="AY1144" s="18" t="s">
        <v>171</v>
      </c>
      <c r="BE1144" s="240">
        <f>IF(N1144="základní",J1144,0)</f>
        <v>0</v>
      </c>
      <c r="BF1144" s="240">
        <f>IF(N1144="snížená",J1144,0)</f>
        <v>0</v>
      </c>
      <c r="BG1144" s="240">
        <f>IF(N1144="zákl. přenesená",J1144,0)</f>
        <v>0</v>
      </c>
      <c r="BH1144" s="240">
        <f>IF(N1144="sníž. přenesená",J1144,0)</f>
        <v>0</v>
      </c>
      <c r="BI1144" s="240">
        <f>IF(N1144="nulová",J1144,0)</f>
        <v>0</v>
      </c>
      <c r="BJ1144" s="18" t="s">
        <v>84</v>
      </c>
      <c r="BK1144" s="240">
        <f>ROUND(I1144*H1144,2)</f>
        <v>0</v>
      </c>
      <c r="BL1144" s="18" t="s">
        <v>440</v>
      </c>
      <c r="BM1144" s="239" t="s">
        <v>2093</v>
      </c>
    </row>
    <row r="1145" s="2" customFormat="1">
      <c r="A1145" s="39"/>
      <c r="B1145" s="40"/>
      <c r="C1145" s="41"/>
      <c r="D1145" s="241" t="s">
        <v>181</v>
      </c>
      <c r="E1145" s="41"/>
      <c r="F1145" s="242" t="s">
        <v>2094</v>
      </c>
      <c r="G1145" s="41"/>
      <c r="H1145" s="41"/>
      <c r="I1145" s="243"/>
      <c r="J1145" s="41"/>
      <c r="K1145" s="41"/>
      <c r="L1145" s="45"/>
      <c r="M1145" s="244"/>
      <c r="N1145" s="245"/>
      <c r="O1145" s="92"/>
      <c r="P1145" s="92"/>
      <c r="Q1145" s="92"/>
      <c r="R1145" s="92"/>
      <c r="S1145" s="92"/>
      <c r="T1145" s="93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T1145" s="18" t="s">
        <v>181</v>
      </c>
      <c r="AU1145" s="18" t="s">
        <v>86</v>
      </c>
    </row>
    <row r="1146" s="15" customFormat="1">
      <c r="A1146" s="15"/>
      <c r="B1146" s="274"/>
      <c r="C1146" s="275"/>
      <c r="D1146" s="241" t="s">
        <v>294</v>
      </c>
      <c r="E1146" s="276" t="s">
        <v>1</v>
      </c>
      <c r="F1146" s="277" t="s">
        <v>2089</v>
      </c>
      <c r="G1146" s="275"/>
      <c r="H1146" s="276" t="s">
        <v>1</v>
      </c>
      <c r="I1146" s="278"/>
      <c r="J1146" s="275"/>
      <c r="K1146" s="275"/>
      <c r="L1146" s="279"/>
      <c r="M1146" s="280"/>
      <c r="N1146" s="281"/>
      <c r="O1146" s="281"/>
      <c r="P1146" s="281"/>
      <c r="Q1146" s="281"/>
      <c r="R1146" s="281"/>
      <c r="S1146" s="281"/>
      <c r="T1146" s="282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83" t="s">
        <v>294</v>
      </c>
      <c r="AU1146" s="283" t="s">
        <v>86</v>
      </c>
      <c r="AV1146" s="15" t="s">
        <v>84</v>
      </c>
      <c r="AW1146" s="15" t="s">
        <v>32</v>
      </c>
      <c r="AX1146" s="15" t="s">
        <v>77</v>
      </c>
      <c r="AY1146" s="283" t="s">
        <v>171</v>
      </c>
    </row>
    <row r="1147" s="13" customFormat="1">
      <c r="A1147" s="13"/>
      <c r="B1147" s="252"/>
      <c r="C1147" s="253"/>
      <c r="D1147" s="241" t="s">
        <v>294</v>
      </c>
      <c r="E1147" s="254" t="s">
        <v>1</v>
      </c>
      <c r="F1147" s="255" t="s">
        <v>853</v>
      </c>
      <c r="G1147" s="253"/>
      <c r="H1147" s="256">
        <v>126.863</v>
      </c>
      <c r="I1147" s="257"/>
      <c r="J1147" s="253"/>
      <c r="K1147" s="253"/>
      <c r="L1147" s="258"/>
      <c r="M1147" s="259"/>
      <c r="N1147" s="260"/>
      <c r="O1147" s="260"/>
      <c r="P1147" s="260"/>
      <c r="Q1147" s="260"/>
      <c r="R1147" s="260"/>
      <c r="S1147" s="260"/>
      <c r="T1147" s="261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62" t="s">
        <v>294</v>
      </c>
      <c r="AU1147" s="262" t="s">
        <v>86</v>
      </c>
      <c r="AV1147" s="13" t="s">
        <v>86</v>
      </c>
      <c r="AW1147" s="13" t="s">
        <v>32</v>
      </c>
      <c r="AX1147" s="13" t="s">
        <v>84</v>
      </c>
      <c r="AY1147" s="262" t="s">
        <v>171</v>
      </c>
    </row>
    <row r="1148" s="2" customFormat="1" ht="16.5" customHeight="1">
      <c r="A1148" s="39"/>
      <c r="B1148" s="40"/>
      <c r="C1148" s="228" t="s">
        <v>2095</v>
      </c>
      <c r="D1148" s="228" t="s">
        <v>174</v>
      </c>
      <c r="E1148" s="229" t="s">
        <v>2096</v>
      </c>
      <c r="F1148" s="230" t="s">
        <v>2097</v>
      </c>
      <c r="G1148" s="231" t="s">
        <v>206</v>
      </c>
      <c r="H1148" s="232">
        <v>126.863</v>
      </c>
      <c r="I1148" s="233"/>
      <c r="J1148" s="234">
        <f>ROUND(I1148*H1148,2)</f>
        <v>0</v>
      </c>
      <c r="K1148" s="230" t="s">
        <v>1</v>
      </c>
      <c r="L1148" s="45"/>
      <c r="M1148" s="235" t="s">
        <v>1</v>
      </c>
      <c r="N1148" s="236" t="s">
        <v>42</v>
      </c>
      <c r="O1148" s="92"/>
      <c r="P1148" s="237">
        <f>O1148*H1148</f>
        <v>0</v>
      </c>
      <c r="Q1148" s="237">
        <v>0.010500000000000001</v>
      </c>
      <c r="R1148" s="237">
        <f>Q1148*H1148</f>
        <v>1.3320615</v>
      </c>
      <c r="S1148" s="237">
        <v>0</v>
      </c>
      <c r="T1148" s="238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9" t="s">
        <v>440</v>
      </c>
      <c r="AT1148" s="239" t="s">
        <v>174</v>
      </c>
      <c r="AU1148" s="239" t="s">
        <v>86</v>
      </c>
      <c r="AY1148" s="18" t="s">
        <v>171</v>
      </c>
      <c r="BE1148" s="240">
        <f>IF(N1148="základní",J1148,0)</f>
        <v>0</v>
      </c>
      <c r="BF1148" s="240">
        <f>IF(N1148="snížená",J1148,0)</f>
        <v>0</v>
      </c>
      <c r="BG1148" s="240">
        <f>IF(N1148="zákl. přenesená",J1148,0)</f>
        <v>0</v>
      </c>
      <c r="BH1148" s="240">
        <f>IF(N1148="sníž. přenesená",J1148,0)</f>
        <v>0</v>
      </c>
      <c r="BI1148" s="240">
        <f>IF(N1148="nulová",J1148,0)</f>
        <v>0</v>
      </c>
      <c r="BJ1148" s="18" t="s">
        <v>84</v>
      </c>
      <c r="BK1148" s="240">
        <f>ROUND(I1148*H1148,2)</f>
        <v>0</v>
      </c>
      <c r="BL1148" s="18" t="s">
        <v>440</v>
      </c>
      <c r="BM1148" s="239" t="s">
        <v>2098</v>
      </c>
    </row>
    <row r="1149" s="2" customFormat="1">
      <c r="A1149" s="39"/>
      <c r="B1149" s="40"/>
      <c r="C1149" s="41"/>
      <c r="D1149" s="241" t="s">
        <v>181</v>
      </c>
      <c r="E1149" s="41"/>
      <c r="F1149" s="242" t="s">
        <v>2094</v>
      </c>
      <c r="G1149" s="41"/>
      <c r="H1149" s="41"/>
      <c r="I1149" s="243"/>
      <c r="J1149" s="41"/>
      <c r="K1149" s="41"/>
      <c r="L1149" s="45"/>
      <c r="M1149" s="244"/>
      <c r="N1149" s="245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181</v>
      </c>
      <c r="AU1149" s="18" t="s">
        <v>86</v>
      </c>
    </row>
    <row r="1150" s="15" customFormat="1">
      <c r="A1150" s="15"/>
      <c r="B1150" s="274"/>
      <c r="C1150" s="275"/>
      <c r="D1150" s="241" t="s">
        <v>294</v>
      </c>
      <c r="E1150" s="276" t="s">
        <v>1</v>
      </c>
      <c r="F1150" s="277" t="s">
        <v>2089</v>
      </c>
      <c r="G1150" s="275"/>
      <c r="H1150" s="276" t="s">
        <v>1</v>
      </c>
      <c r="I1150" s="278"/>
      <c r="J1150" s="275"/>
      <c r="K1150" s="275"/>
      <c r="L1150" s="279"/>
      <c r="M1150" s="280"/>
      <c r="N1150" s="281"/>
      <c r="O1150" s="281"/>
      <c r="P1150" s="281"/>
      <c r="Q1150" s="281"/>
      <c r="R1150" s="281"/>
      <c r="S1150" s="281"/>
      <c r="T1150" s="282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83" t="s">
        <v>294</v>
      </c>
      <c r="AU1150" s="283" t="s">
        <v>86</v>
      </c>
      <c r="AV1150" s="15" t="s">
        <v>84</v>
      </c>
      <c r="AW1150" s="15" t="s">
        <v>32</v>
      </c>
      <c r="AX1150" s="15" t="s">
        <v>77</v>
      </c>
      <c r="AY1150" s="283" t="s">
        <v>171</v>
      </c>
    </row>
    <row r="1151" s="13" customFormat="1">
      <c r="A1151" s="13"/>
      <c r="B1151" s="252"/>
      <c r="C1151" s="253"/>
      <c r="D1151" s="241" t="s">
        <v>294</v>
      </c>
      <c r="E1151" s="254" t="s">
        <v>1</v>
      </c>
      <c r="F1151" s="255" t="s">
        <v>853</v>
      </c>
      <c r="G1151" s="253"/>
      <c r="H1151" s="256">
        <v>126.863</v>
      </c>
      <c r="I1151" s="257"/>
      <c r="J1151" s="253"/>
      <c r="K1151" s="253"/>
      <c r="L1151" s="258"/>
      <c r="M1151" s="259"/>
      <c r="N1151" s="260"/>
      <c r="O1151" s="260"/>
      <c r="P1151" s="260"/>
      <c r="Q1151" s="260"/>
      <c r="R1151" s="260"/>
      <c r="S1151" s="260"/>
      <c r="T1151" s="26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2" t="s">
        <v>294</v>
      </c>
      <c r="AU1151" s="262" t="s">
        <v>86</v>
      </c>
      <c r="AV1151" s="13" t="s">
        <v>86</v>
      </c>
      <c r="AW1151" s="13" t="s">
        <v>32</v>
      </c>
      <c r="AX1151" s="13" t="s">
        <v>84</v>
      </c>
      <c r="AY1151" s="262" t="s">
        <v>171</v>
      </c>
    </row>
    <row r="1152" s="2" customFormat="1" ht="24.15" customHeight="1">
      <c r="A1152" s="39"/>
      <c r="B1152" s="40"/>
      <c r="C1152" s="228" t="s">
        <v>2099</v>
      </c>
      <c r="D1152" s="228" t="s">
        <v>174</v>
      </c>
      <c r="E1152" s="229" t="s">
        <v>2100</v>
      </c>
      <c r="F1152" s="230" t="s">
        <v>2101</v>
      </c>
      <c r="G1152" s="231" t="s">
        <v>206</v>
      </c>
      <c r="H1152" s="232">
        <v>126.863</v>
      </c>
      <c r="I1152" s="233"/>
      <c r="J1152" s="234">
        <f>ROUND(I1152*H1152,2)</f>
        <v>0</v>
      </c>
      <c r="K1152" s="230" t="s">
        <v>1</v>
      </c>
      <c r="L1152" s="45"/>
      <c r="M1152" s="235" t="s">
        <v>1</v>
      </c>
      <c r="N1152" s="236" t="s">
        <v>42</v>
      </c>
      <c r="O1152" s="92"/>
      <c r="P1152" s="237">
        <f>O1152*H1152</f>
        <v>0</v>
      </c>
      <c r="Q1152" s="237">
        <v>0.0070000000000000001</v>
      </c>
      <c r="R1152" s="237">
        <f>Q1152*H1152</f>
        <v>0.88804099999999997</v>
      </c>
      <c r="S1152" s="237">
        <v>0</v>
      </c>
      <c r="T1152" s="238">
        <f>S1152*H1152</f>
        <v>0</v>
      </c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R1152" s="239" t="s">
        <v>440</v>
      </c>
      <c r="AT1152" s="239" t="s">
        <v>174</v>
      </c>
      <c r="AU1152" s="239" t="s">
        <v>86</v>
      </c>
      <c r="AY1152" s="18" t="s">
        <v>171</v>
      </c>
      <c r="BE1152" s="240">
        <f>IF(N1152="základní",J1152,0)</f>
        <v>0</v>
      </c>
      <c r="BF1152" s="240">
        <f>IF(N1152="snížená",J1152,0)</f>
        <v>0</v>
      </c>
      <c r="BG1152" s="240">
        <f>IF(N1152="zákl. přenesená",J1152,0)</f>
        <v>0</v>
      </c>
      <c r="BH1152" s="240">
        <f>IF(N1152="sníž. přenesená",J1152,0)</f>
        <v>0</v>
      </c>
      <c r="BI1152" s="240">
        <f>IF(N1152="nulová",J1152,0)</f>
        <v>0</v>
      </c>
      <c r="BJ1152" s="18" t="s">
        <v>84</v>
      </c>
      <c r="BK1152" s="240">
        <f>ROUND(I1152*H1152,2)</f>
        <v>0</v>
      </c>
      <c r="BL1152" s="18" t="s">
        <v>440</v>
      </c>
      <c r="BM1152" s="239" t="s">
        <v>2102</v>
      </c>
    </row>
    <row r="1153" s="2" customFormat="1">
      <c r="A1153" s="39"/>
      <c r="B1153" s="40"/>
      <c r="C1153" s="41"/>
      <c r="D1153" s="241" t="s">
        <v>181</v>
      </c>
      <c r="E1153" s="41"/>
      <c r="F1153" s="242" t="s">
        <v>2103</v>
      </c>
      <c r="G1153" s="41"/>
      <c r="H1153" s="41"/>
      <c r="I1153" s="243"/>
      <c r="J1153" s="41"/>
      <c r="K1153" s="41"/>
      <c r="L1153" s="45"/>
      <c r="M1153" s="244"/>
      <c r="N1153" s="245"/>
      <c r="O1153" s="92"/>
      <c r="P1153" s="92"/>
      <c r="Q1153" s="92"/>
      <c r="R1153" s="92"/>
      <c r="S1153" s="92"/>
      <c r="T1153" s="93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T1153" s="18" t="s">
        <v>181</v>
      </c>
      <c r="AU1153" s="18" t="s">
        <v>86</v>
      </c>
    </row>
    <row r="1154" s="15" customFormat="1">
      <c r="A1154" s="15"/>
      <c r="B1154" s="274"/>
      <c r="C1154" s="275"/>
      <c r="D1154" s="241" t="s">
        <v>294</v>
      </c>
      <c r="E1154" s="276" t="s">
        <v>1</v>
      </c>
      <c r="F1154" s="277" t="s">
        <v>2089</v>
      </c>
      <c r="G1154" s="275"/>
      <c r="H1154" s="276" t="s">
        <v>1</v>
      </c>
      <c r="I1154" s="278"/>
      <c r="J1154" s="275"/>
      <c r="K1154" s="275"/>
      <c r="L1154" s="279"/>
      <c r="M1154" s="280"/>
      <c r="N1154" s="281"/>
      <c r="O1154" s="281"/>
      <c r="P1154" s="281"/>
      <c r="Q1154" s="281"/>
      <c r="R1154" s="281"/>
      <c r="S1154" s="281"/>
      <c r="T1154" s="282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83" t="s">
        <v>294</v>
      </c>
      <c r="AU1154" s="283" t="s">
        <v>86</v>
      </c>
      <c r="AV1154" s="15" t="s">
        <v>84</v>
      </c>
      <c r="AW1154" s="15" t="s">
        <v>32</v>
      </c>
      <c r="AX1154" s="15" t="s">
        <v>77</v>
      </c>
      <c r="AY1154" s="283" t="s">
        <v>171</v>
      </c>
    </row>
    <row r="1155" s="13" customFormat="1">
      <c r="A1155" s="13"/>
      <c r="B1155" s="252"/>
      <c r="C1155" s="253"/>
      <c r="D1155" s="241" t="s">
        <v>294</v>
      </c>
      <c r="E1155" s="254" t="s">
        <v>1</v>
      </c>
      <c r="F1155" s="255" t="s">
        <v>853</v>
      </c>
      <c r="G1155" s="253"/>
      <c r="H1155" s="256">
        <v>126.863</v>
      </c>
      <c r="I1155" s="257"/>
      <c r="J1155" s="253"/>
      <c r="K1155" s="253"/>
      <c r="L1155" s="258"/>
      <c r="M1155" s="259"/>
      <c r="N1155" s="260"/>
      <c r="O1155" s="260"/>
      <c r="P1155" s="260"/>
      <c r="Q1155" s="260"/>
      <c r="R1155" s="260"/>
      <c r="S1155" s="260"/>
      <c r="T1155" s="26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62" t="s">
        <v>294</v>
      </c>
      <c r="AU1155" s="262" t="s">
        <v>86</v>
      </c>
      <c r="AV1155" s="13" t="s">
        <v>86</v>
      </c>
      <c r="AW1155" s="13" t="s">
        <v>32</v>
      </c>
      <c r="AX1155" s="13" t="s">
        <v>84</v>
      </c>
      <c r="AY1155" s="262" t="s">
        <v>171</v>
      </c>
    </row>
    <row r="1156" s="2" customFormat="1" ht="33" customHeight="1">
      <c r="A1156" s="39"/>
      <c r="B1156" s="40"/>
      <c r="C1156" s="228" t="s">
        <v>2104</v>
      </c>
      <c r="D1156" s="228" t="s">
        <v>174</v>
      </c>
      <c r="E1156" s="229" t="s">
        <v>2105</v>
      </c>
      <c r="F1156" s="230" t="s">
        <v>2106</v>
      </c>
      <c r="G1156" s="231" t="s">
        <v>2107</v>
      </c>
      <c r="H1156" s="308"/>
      <c r="I1156" s="233"/>
      <c r="J1156" s="234">
        <f>ROUND(I1156*H1156,2)</f>
        <v>0</v>
      </c>
      <c r="K1156" s="230" t="s">
        <v>178</v>
      </c>
      <c r="L1156" s="45"/>
      <c r="M1156" s="235" t="s">
        <v>1</v>
      </c>
      <c r="N1156" s="236" t="s">
        <v>42</v>
      </c>
      <c r="O1156" s="92"/>
      <c r="P1156" s="237">
        <f>O1156*H1156</f>
        <v>0</v>
      </c>
      <c r="Q1156" s="237">
        <v>0</v>
      </c>
      <c r="R1156" s="237">
        <f>Q1156*H1156</f>
        <v>0</v>
      </c>
      <c r="S1156" s="237">
        <v>0</v>
      </c>
      <c r="T1156" s="238">
        <f>S1156*H1156</f>
        <v>0</v>
      </c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R1156" s="239" t="s">
        <v>440</v>
      </c>
      <c r="AT1156" s="239" t="s">
        <v>174</v>
      </c>
      <c r="AU1156" s="239" t="s">
        <v>86</v>
      </c>
      <c r="AY1156" s="18" t="s">
        <v>171</v>
      </c>
      <c r="BE1156" s="240">
        <f>IF(N1156="základní",J1156,0)</f>
        <v>0</v>
      </c>
      <c r="BF1156" s="240">
        <f>IF(N1156="snížená",J1156,0)</f>
        <v>0</v>
      </c>
      <c r="BG1156" s="240">
        <f>IF(N1156="zákl. přenesená",J1156,0)</f>
        <v>0</v>
      </c>
      <c r="BH1156" s="240">
        <f>IF(N1156="sníž. přenesená",J1156,0)</f>
        <v>0</v>
      </c>
      <c r="BI1156" s="240">
        <f>IF(N1156="nulová",J1156,0)</f>
        <v>0</v>
      </c>
      <c r="BJ1156" s="18" t="s">
        <v>84</v>
      </c>
      <c r="BK1156" s="240">
        <f>ROUND(I1156*H1156,2)</f>
        <v>0</v>
      </c>
      <c r="BL1156" s="18" t="s">
        <v>440</v>
      </c>
      <c r="BM1156" s="239" t="s">
        <v>2108</v>
      </c>
    </row>
    <row r="1157" s="12" customFormat="1" ht="22.8" customHeight="1">
      <c r="A1157" s="12"/>
      <c r="B1157" s="212"/>
      <c r="C1157" s="213"/>
      <c r="D1157" s="214" t="s">
        <v>76</v>
      </c>
      <c r="E1157" s="226" t="s">
        <v>684</v>
      </c>
      <c r="F1157" s="226" t="s">
        <v>685</v>
      </c>
      <c r="G1157" s="213"/>
      <c r="H1157" s="213"/>
      <c r="I1157" s="216"/>
      <c r="J1157" s="227">
        <f>BK1157</f>
        <v>0</v>
      </c>
      <c r="K1157" s="213"/>
      <c r="L1157" s="218"/>
      <c r="M1157" s="219"/>
      <c r="N1157" s="220"/>
      <c r="O1157" s="220"/>
      <c r="P1157" s="221">
        <f>SUM(P1158:P1206)</f>
        <v>0</v>
      </c>
      <c r="Q1157" s="220"/>
      <c r="R1157" s="221">
        <f>SUM(R1158:R1206)</f>
        <v>0.2620207</v>
      </c>
      <c r="S1157" s="220"/>
      <c r="T1157" s="222">
        <f>SUM(T1158:T1206)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3" t="s">
        <v>86</v>
      </c>
      <c r="AT1157" s="224" t="s">
        <v>76</v>
      </c>
      <c r="AU1157" s="224" t="s">
        <v>84</v>
      </c>
      <c r="AY1157" s="223" t="s">
        <v>171</v>
      </c>
      <c r="BK1157" s="225">
        <f>SUM(BK1158:BK1206)</f>
        <v>0</v>
      </c>
    </row>
    <row r="1158" s="2" customFormat="1" ht="21.75" customHeight="1">
      <c r="A1158" s="39"/>
      <c r="B1158" s="40"/>
      <c r="C1158" s="228" t="s">
        <v>2109</v>
      </c>
      <c r="D1158" s="228" t="s">
        <v>174</v>
      </c>
      <c r="E1158" s="229" t="s">
        <v>2110</v>
      </c>
      <c r="F1158" s="230" t="s">
        <v>2111</v>
      </c>
      <c r="G1158" s="231" t="s">
        <v>206</v>
      </c>
      <c r="H1158" s="232">
        <v>25.199999999999999</v>
      </c>
      <c r="I1158" s="233"/>
      <c r="J1158" s="234">
        <f>ROUND(I1158*H1158,2)</f>
        <v>0</v>
      </c>
      <c r="K1158" s="230" t="s">
        <v>1</v>
      </c>
      <c r="L1158" s="45"/>
      <c r="M1158" s="235" t="s">
        <v>1</v>
      </c>
      <c r="N1158" s="236" t="s">
        <v>42</v>
      </c>
      <c r="O1158" s="92"/>
      <c r="P1158" s="237">
        <f>O1158*H1158</f>
        <v>0</v>
      </c>
      <c r="Q1158" s="237">
        <v>0</v>
      </c>
      <c r="R1158" s="237">
        <f>Q1158*H1158</f>
        <v>0</v>
      </c>
      <c r="S1158" s="237">
        <v>0</v>
      </c>
      <c r="T1158" s="238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39" t="s">
        <v>440</v>
      </c>
      <c r="AT1158" s="239" t="s">
        <v>174</v>
      </c>
      <c r="AU1158" s="239" t="s">
        <v>86</v>
      </c>
      <c r="AY1158" s="18" t="s">
        <v>171</v>
      </c>
      <c r="BE1158" s="240">
        <f>IF(N1158="základní",J1158,0)</f>
        <v>0</v>
      </c>
      <c r="BF1158" s="240">
        <f>IF(N1158="snížená",J1158,0)</f>
        <v>0</v>
      </c>
      <c r="BG1158" s="240">
        <f>IF(N1158="zákl. přenesená",J1158,0)</f>
        <v>0</v>
      </c>
      <c r="BH1158" s="240">
        <f>IF(N1158="sníž. přenesená",J1158,0)</f>
        <v>0</v>
      </c>
      <c r="BI1158" s="240">
        <f>IF(N1158="nulová",J1158,0)</f>
        <v>0</v>
      </c>
      <c r="BJ1158" s="18" t="s">
        <v>84</v>
      </c>
      <c r="BK1158" s="240">
        <f>ROUND(I1158*H1158,2)</f>
        <v>0</v>
      </c>
      <c r="BL1158" s="18" t="s">
        <v>440</v>
      </c>
      <c r="BM1158" s="239" t="s">
        <v>2112</v>
      </c>
    </row>
    <row r="1159" s="2" customFormat="1">
      <c r="A1159" s="39"/>
      <c r="B1159" s="40"/>
      <c r="C1159" s="41"/>
      <c r="D1159" s="241" t="s">
        <v>181</v>
      </c>
      <c r="E1159" s="41"/>
      <c r="F1159" s="242" t="s">
        <v>2113</v>
      </c>
      <c r="G1159" s="41"/>
      <c r="H1159" s="41"/>
      <c r="I1159" s="243"/>
      <c r="J1159" s="41"/>
      <c r="K1159" s="41"/>
      <c r="L1159" s="45"/>
      <c r="M1159" s="244"/>
      <c r="N1159" s="245"/>
      <c r="O1159" s="92"/>
      <c r="P1159" s="92"/>
      <c r="Q1159" s="92"/>
      <c r="R1159" s="92"/>
      <c r="S1159" s="92"/>
      <c r="T1159" s="93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T1159" s="18" t="s">
        <v>181</v>
      </c>
      <c r="AU1159" s="18" t="s">
        <v>86</v>
      </c>
    </row>
    <row r="1160" s="13" customFormat="1">
      <c r="A1160" s="13"/>
      <c r="B1160" s="252"/>
      <c r="C1160" s="253"/>
      <c r="D1160" s="241" t="s">
        <v>294</v>
      </c>
      <c r="E1160" s="254" t="s">
        <v>1</v>
      </c>
      <c r="F1160" s="255" t="s">
        <v>2114</v>
      </c>
      <c r="G1160" s="253"/>
      <c r="H1160" s="256">
        <v>25.199999999999999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2" t="s">
        <v>294</v>
      </c>
      <c r="AU1160" s="262" t="s">
        <v>86</v>
      </c>
      <c r="AV1160" s="13" t="s">
        <v>86</v>
      </c>
      <c r="AW1160" s="13" t="s">
        <v>32</v>
      </c>
      <c r="AX1160" s="13" t="s">
        <v>77</v>
      </c>
      <c r="AY1160" s="262" t="s">
        <v>171</v>
      </c>
    </row>
    <row r="1161" s="16" customFormat="1">
      <c r="A1161" s="16"/>
      <c r="B1161" s="287"/>
      <c r="C1161" s="288"/>
      <c r="D1161" s="241" t="s">
        <v>294</v>
      </c>
      <c r="E1161" s="289" t="s">
        <v>908</v>
      </c>
      <c r="F1161" s="290" t="s">
        <v>1112</v>
      </c>
      <c r="G1161" s="288"/>
      <c r="H1161" s="291">
        <v>25.199999999999999</v>
      </c>
      <c r="I1161" s="292"/>
      <c r="J1161" s="288"/>
      <c r="K1161" s="288"/>
      <c r="L1161" s="293"/>
      <c r="M1161" s="294"/>
      <c r="N1161" s="295"/>
      <c r="O1161" s="295"/>
      <c r="P1161" s="295"/>
      <c r="Q1161" s="295"/>
      <c r="R1161" s="295"/>
      <c r="S1161" s="295"/>
      <c r="T1161" s="29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T1161" s="297" t="s">
        <v>294</v>
      </c>
      <c r="AU1161" s="297" t="s">
        <v>86</v>
      </c>
      <c r="AV1161" s="16" t="s">
        <v>106</v>
      </c>
      <c r="AW1161" s="16" t="s">
        <v>32</v>
      </c>
      <c r="AX1161" s="16" t="s">
        <v>77</v>
      </c>
      <c r="AY1161" s="297" t="s">
        <v>171</v>
      </c>
    </row>
    <row r="1162" s="14" customFormat="1">
      <c r="A1162" s="14"/>
      <c r="B1162" s="263"/>
      <c r="C1162" s="264"/>
      <c r="D1162" s="241" t="s">
        <v>294</v>
      </c>
      <c r="E1162" s="265" t="s">
        <v>1</v>
      </c>
      <c r="F1162" s="266" t="s">
        <v>298</v>
      </c>
      <c r="G1162" s="264"/>
      <c r="H1162" s="267">
        <v>25.199999999999999</v>
      </c>
      <c r="I1162" s="268"/>
      <c r="J1162" s="264"/>
      <c r="K1162" s="264"/>
      <c r="L1162" s="269"/>
      <c r="M1162" s="270"/>
      <c r="N1162" s="271"/>
      <c r="O1162" s="271"/>
      <c r="P1162" s="271"/>
      <c r="Q1162" s="271"/>
      <c r="R1162" s="271"/>
      <c r="S1162" s="271"/>
      <c r="T1162" s="27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73" t="s">
        <v>294</v>
      </c>
      <c r="AU1162" s="273" t="s">
        <v>86</v>
      </c>
      <c r="AV1162" s="14" t="s">
        <v>192</v>
      </c>
      <c r="AW1162" s="14" t="s">
        <v>32</v>
      </c>
      <c r="AX1162" s="14" t="s">
        <v>84</v>
      </c>
      <c r="AY1162" s="273" t="s">
        <v>171</v>
      </c>
    </row>
    <row r="1163" s="2" customFormat="1" ht="24.15" customHeight="1">
      <c r="A1163" s="39"/>
      <c r="B1163" s="40"/>
      <c r="C1163" s="228" t="s">
        <v>2115</v>
      </c>
      <c r="D1163" s="228" t="s">
        <v>174</v>
      </c>
      <c r="E1163" s="229" t="s">
        <v>2116</v>
      </c>
      <c r="F1163" s="230" t="s">
        <v>2117</v>
      </c>
      <c r="G1163" s="231" t="s">
        <v>206</v>
      </c>
      <c r="H1163" s="232">
        <v>23.600000000000001</v>
      </c>
      <c r="I1163" s="233"/>
      <c r="J1163" s="234">
        <f>ROUND(I1163*H1163,2)</f>
        <v>0</v>
      </c>
      <c r="K1163" s="230" t="s">
        <v>178</v>
      </c>
      <c r="L1163" s="45"/>
      <c r="M1163" s="235" t="s">
        <v>1</v>
      </c>
      <c r="N1163" s="236" t="s">
        <v>42</v>
      </c>
      <c r="O1163" s="92"/>
      <c r="P1163" s="237">
        <f>O1163*H1163</f>
        <v>0</v>
      </c>
      <c r="Q1163" s="237">
        <v>0</v>
      </c>
      <c r="R1163" s="237">
        <f>Q1163*H1163</f>
        <v>0</v>
      </c>
      <c r="S1163" s="237">
        <v>0</v>
      </c>
      <c r="T1163" s="238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9" t="s">
        <v>440</v>
      </c>
      <c r="AT1163" s="239" t="s">
        <v>174</v>
      </c>
      <c r="AU1163" s="239" t="s">
        <v>86</v>
      </c>
      <c r="AY1163" s="18" t="s">
        <v>171</v>
      </c>
      <c r="BE1163" s="240">
        <f>IF(N1163="základní",J1163,0)</f>
        <v>0</v>
      </c>
      <c r="BF1163" s="240">
        <f>IF(N1163="snížená",J1163,0)</f>
        <v>0</v>
      </c>
      <c r="BG1163" s="240">
        <f>IF(N1163="zákl. přenesená",J1163,0)</f>
        <v>0</v>
      </c>
      <c r="BH1163" s="240">
        <f>IF(N1163="sníž. přenesená",J1163,0)</f>
        <v>0</v>
      </c>
      <c r="BI1163" s="240">
        <f>IF(N1163="nulová",J1163,0)</f>
        <v>0</v>
      </c>
      <c r="BJ1163" s="18" t="s">
        <v>84</v>
      </c>
      <c r="BK1163" s="240">
        <f>ROUND(I1163*H1163,2)</f>
        <v>0</v>
      </c>
      <c r="BL1163" s="18" t="s">
        <v>440</v>
      </c>
      <c r="BM1163" s="239" t="s">
        <v>2118</v>
      </c>
    </row>
    <row r="1164" s="13" customFormat="1">
      <c r="A1164" s="13"/>
      <c r="B1164" s="252"/>
      <c r="C1164" s="253"/>
      <c r="D1164" s="241" t="s">
        <v>294</v>
      </c>
      <c r="E1164" s="254" t="s">
        <v>1</v>
      </c>
      <c r="F1164" s="255" t="s">
        <v>910</v>
      </c>
      <c r="G1164" s="253"/>
      <c r="H1164" s="256">
        <v>9.5999999999999996</v>
      </c>
      <c r="I1164" s="257"/>
      <c r="J1164" s="253"/>
      <c r="K1164" s="253"/>
      <c r="L1164" s="258"/>
      <c r="M1164" s="259"/>
      <c r="N1164" s="260"/>
      <c r="O1164" s="260"/>
      <c r="P1164" s="260"/>
      <c r="Q1164" s="260"/>
      <c r="R1164" s="260"/>
      <c r="S1164" s="260"/>
      <c r="T1164" s="261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62" t="s">
        <v>294</v>
      </c>
      <c r="AU1164" s="262" t="s">
        <v>86</v>
      </c>
      <c r="AV1164" s="13" t="s">
        <v>86</v>
      </c>
      <c r="AW1164" s="13" t="s">
        <v>32</v>
      </c>
      <c r="AX1164" s="13" t="s">
        <v>77</v>
      </c>
      <c r="AY1164" s="262" t="s">
        <v>171</v>
      </c>
    </row>
    <row r="1165" s="13" customFormat="1">
      <c r="A1165" s="13"/>
      <c r="B1165" s="252"/>
      <c r="C1165" s="253"/>
      <c r="D1165" s="241" t="s">
        <v>294</v>
      </c>
      <c r="E1165" s="254" t="s">
        <v>1</v>
      </c>
      <c r="F1165" s="255" t="s">
        <v>2119</v>
      </c>
      <c r="G1165" s="253"/>
      <c r="H1165" s="256">
        <v>14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2" t="s">
        <v>294</v>
      </c>
      <c r="AU1165" s="262" t="s">
        <v>86</v>
      </c>
      <c r="AV1165" s="13" t="s">
        <v>86</v>
      </c>
      <c r="AW1165" s="13" t="s">
        <v>32</v>
      </c>
      <c r="AX1165" s="13" t="s">
        <v>77</v>
      </c>
      <c r="AY1165" s="262" t="s">
        <v>171</v>
      </c>
    </row>
    <row r="1166" s="14" customFormat="1">
      <c r="A1166" s="14"/>
      <c r="B1166" s="263"/>
      <c r="C1166" s="264"/>
      <c r="D1166" s="241" t="s">
        <v>294</v>
      </c>
      <c r="E1166" s="265" t="s">
        <v>1</v>
      </c>
      <c r="F1166" s="266" t="s">
        <v>298</v>
      </c>
      <c r="G1166" s="264"/>
      <c r="H1166" s="267">
        <v>23.600000000000001</v>
      </c>
      <c r="I1166" s="268"/>
      <c r="J1166" s="264"/>
      <c r="K1166" s="264"/>
      <c r="L1166" s="269"/>
      <c r="M1166" s="270"/>
      <c r="N1166" s="271"/>
      <c r="O1166" s="271"/>
      <c r="P1166" s="271"/>
      <c r="Q1166" s="271"/>
      <c r="R1166" s="271"/>
      <c r="S1166" s="271"/>
      <c r="T1166" s="27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73" t="s">
        <v>294</v>
      </c>
      <c r="AU1166" s="273" t="s">
        <v>86</v>
      </c>
      <c r="AV1166" s="14" t="s">
        <v>192</v>
      </c>
      <c r="AW1166" s="14" t="s">
        <v>32</v>
      </c>
      <c r="AX1166" s="14" t="s">
        <v>84</v>
      </c>
      <c r="AY1166" s="273" t="s">
        <v>171</v>
      </c>
    </row>
    <row r="1167" s="2" customFormat="1" ht="16.5" customHeight="1">
      <c r="A1167" s="39"/>
      <c r="B1167" s="40"/>
      <c r="C1167" s="298" t="s">
        <v>2120</v>
      </c>
      <c r="D1167" s="298" t="s">
        <v>1309</v>
      </c>
      <c r="E1167" s="299" t="s">
        <v>2040</v>
      </c>
      <c r="F1167" s="300" t="s">
        <v>2041</v>
      </c>
      <c r="G1167" s="301" t="s">
        <v>314</v>
      </c>
      <c r="H1167" s="302">
        <v>0.0070000000000000001</v>
      </c>
      <c r="I1167" s="303"/>
      <c r="J1167" s="304">
        <f>ROUND(I1167*H1167,2)</f>
        <v>0</v>
      </c>
      <c r="K1167" s="300" t="s">
        <v>178</v>
      </c>
      <c r="L1167" s="305"/>
      <c r="M1167" s="306" t="s">
        <v>1</v>
      </c>
      <c r="N1167" s="307" t="s">
        <v>42</v>
      </c>
      <c r="O1167" s="92"/>
      <c r="P1167" s="237">
        <f>O1167*H1167</f>
        <v>0</v>
      </c>
      <c r="Q1167" s="237">
        <v>1</v>
      </c>
      <c r="R1167" s="237">
        <f>Q1167*H1167</f>
        <v>0.0070000000000000001</v>
      </c>
      <c r="S1167" s="237">
        <v>0</v>
      </c>
      <c r="T1167" s="238">
        <f>S1167*H1167</f>
        <v>0</v>
      </c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R1167" s="239" t="s">
        <v>355</v>
      </c>
      <c r="AT1167" s="239" t="s">
        <v>1309</v>
      </c>
      <c r="AU1167" s="239" t="s">
        <v>86</v>
      </c>
      <c r="AY1167" s="18" t="s">
        <v>171</v>
      </c>
      <c r="BE1167" s="240">
        <f>IF(N1167="základní",J1167,0)</f>
        <v>0</v>
      </c>
      <c r="BF1167" s="240">
        <f>IF(N1167="snížená",J1167,0)</f>
        <v>0</v>
      </c>
      <c r="BG1167" s="240">
        <f>IF(N1167="zákl. přenesená",J1167,0)</f>
        <v>0</v>
      </c>
      <c r="BH1167" s="240">
        <f>IF(N1167="sníž. přenesená",J1167,0)</f>
        <v>0</v>
      </c>
      <c r="BI1167" s="240">
        <f>IF(N1167="nulová",J1167,0)</f>
        <v>0</v>
      </c>
      <c r="BJ1167" s="18" t="s">
        <v>84</v>
      </c>
      <c r="BK1167" s="240">
        <f>ROUND(I1167*H1167,2)</f>
        <v>0</v>
      </c>
      <c r="BL1167" s="18" t="s">
        <v>440</v>
      </c>
      <c r="BM1167" s="239" t="s">
        <v>2121</v>
      </c>
    </row>
    <row r="1168" s="13" customFormat="1">
      <c r="A1168" s="13"/>
      <c r="B1168" s="252"/>
      <c r="C1168" s="253"/>
      <c r="D1168" s="241" t="s">
        <v>294</v>
      </c>
      <c r="E1168" s="254" t="s">
        <v>1</v>
      </c>
      <c r="F1168" s="255" t="s">
        <v>2122</v>
      </c>
      <c r="G1168" s="253"/>
      <c r="H1168" s="256">
        <v>0.0030000000000000001</v>
      </c>
      <c r="I1168" s="257"/>
      <c r="J1168" s="253"/>
      <c r="K1168" s="253"/>
      <c r="L1168" s="258"/>
      <c r="M1168" s="259"/>
      <c r="N1168" s="260"/>
      <c r="O1168" s="260"/>
      <c r="P1168" s="260"/>
      <c r="Q1168" s="260"/>
      <c r="R1168" s="260"/>
      <c r="S1168" s="260"/>
      <c r="T1168" s="26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2" t="s">
        <v>294</v>
      </c>
      <c r="AU1168" s="262" t="s">
        <v>86</v>
      </c>
      <c r="AV1168" s="13" t="s">
        <v>86</v>
      </c>
      <c r="AW1168" s="13" t="s">
        <v>32</v>
      </c>
      <c r="AX1168" s="13" t="s">
        <v>77</v>
      </c>
      <c r="AY1168" s="262" t="s">
        <v>171</v>
      </c>
    </row>
    <row r="1169" s="13" customFormat="1">
      <c r="A1169" s="13"/>
      <c r="B1169" s="252"/>
      <c r="C1169" s="253"/>
      <c r="D1169" s="241" t="s">
        <v>294</v>
      </c>
      <c r="E1169" s="254" t="s">
        <v>1</v>
      </c>
      <c r="F1169" s="255" t="s">
        <v>2123</v>
      </c>
      <c r="G1169" s="253"/>
      <c r="H1169" s="256">
        <v>0.0040000000000000001</v>
      </c>
      <c r="I1169" s="257"/>
      <c r="J1169" s="253"/>
      <c r="K1169" s="253"/>
      <c r="L1169" s="258"/>
      <c r="M1169" s="259"/>
      <c r="N1169" s="260"/>
      <c r="O1169" s="260"/>
      <c r="P1169" s="260"/>
      <c r="Q1169" s="260"/>
      <c r="R1169" s="260"/>
      <c r="S1169" s="260"/>
      <c r="T1169" s="26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2" t="s">
        <v>294</v>
      </c>
      <c r="AU1169" s="262" t="s">
        <v>86</v>
      </c>
      <c r="AV1169" s="13" t="s">
        <v>86</v>
      </c>
      <c r="AW1169" s="13" t="s">
        <v>32</v>
      </c>
      <c r="AX1169" s="13" t="s">
        <v>77</v>
      </c>
      <c r="AY1169" s="262" t="s">
        <v>171</v>
      </c>
    </row>
    <row r="1170" s="14" customFormat="1">
      <c r="A1170" s="14"/>
      <c r="B1170" s="263"/>
      <c r="C1170" s="264"/>
      <c r="D1170" s="241" t="s">
        <v>294</v>
      </c>
      <c r="E1170" s="265" t="s">
        <v>1</v>
      </c>
      <c r="F1170" s="266" t="s">
        <v>298</v>
      </c>
      <c r="G1170" s="264"/>
      <c r="H1170" s="267">
        <v>0.0070000000000000001</v>
      </c>
      <c r="I1170" s="268"/>
      <c r="J1170" s="264"/>
      <c r="K1170" s="264"/>
      <c r="L1170" s="269"/>
      <c r="M1170" s="270"/>
      <c r="N1170" s="271"/>
      <c r="O1170" s="271"/>
      <c r="P1170" s="271"/>
      <c r="Q1170" s="271"/>
      <c r="R1170" s="271"/>
      <c r="S1170" s="271"/>
      <c r="T1170" s="27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3" t="s">
        <v>294</v>
      </c>
      <c r="AU1170" s="273" t="s">
        <v>86</v>
      </c>
      <c r="AV1170" s="14" t="s">
        <v>192</v>
      </c>
      <c r="AW1170" s="14" t="s">
        <v>32</v>
      </c>
      <c r="AX1170" s="14" t="s">
        <v>84</v>
      </c>
      <c r="AY1170" s="273" t="s">
        <v>171</v>
      </c>
    </row>
    <row r="1171" s="2" customFormat="1" ht="24.15" customHeight="1">
      <c r="A1171" s="39"/>
      <c r="B1171" s="40"/>
      <c r="C1171" s="228" t="s">
        <v>2124</v>
      </c>
      <c r="D1171" s="228" t="s">
        <v>174</v>
      </c>
      <c r="E1171" s="229" t="s">
        <v>2125</v>
      </c>
      <c r="F1171" s="230" t="s">
        <v>2126</v>
      </c>
      <c r="G1171" s="231" t="s">
        <v>206</v>
      </c>
      <c r="H1171" s="232">
        <v>16.600000000000001</v>
      </c>
      <c r="I1171" s="233"/>
      <c r="J1171" s="234">
        <f>ROUND(I1171*H1171,2)</f>
        <v>0</v>
      </c>
      <c r="K1171" s="230" t="s">
        <v>178</v>
      </c>
      <c r="L1171" s="45"/>
      <c r="M1171" s="235" t="s">
        <v>1</v>
      </c>
      <c r="N1171" s="236" t="s">
        <v>42</v>
      </c>
      <c r="O1171" s="92"/>
      <c r="P1171" s="237">
        <f>O1171*H1171</f>
        <v>0</v>
      </c>
      <c r="Q1171" s="237">
        <v>0</v>
      </c>
      <c r="R1171" s="237">
        <f>Q1171*H1171</f>
        <v>0</v>
      </c>
      <c r="S1171" s="237">
        <v>0</v>
      </c>
      <c r="T1171" s="238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39" t="s">
        <v>440</v>
      </c>
      <c r="AT1171" s="239" t="s">
        <v>174</v>
      </c>
      <c r="AU1171" s="239" t="s">
        <v>86</v>
      </c>
      <c r="AY1171" s="18" t="s">
        <v>171</v>
      </c>
      <c r="BE1171" s="240">
        <f>IF(N1171="základní",J1171,0)</f>
        <v>0</v>
      </c>
      <c r="BF1171" s="240">
        <f>IF(N1171="snížená",J1171,0)</f>
        <v>0</v>
      </c>
      <c r="BG1171" s="240">
        <f>IF(N1171="zákl. přenesená",J1171,0)</f>
        <v>0</v>
      </c>
      <c r="BH1171" s="240">
        <f>IF(N1171="sníž. přenesená",J1171,0)</f>
        <v>0</v>
      </c>
      <c r="BI1171" s="240">
        <f>IF(N1171="nulová",J1171,0)</f>
        <v>0</v>
      </c>
      <c r="BJ1171" s="18" t="s">
        <v>84</v>
      </c>
      <c r="BK1171" s="240">
        <f>ROUND(I1171*H1171,2)</f>
        <v>0</v>
      </c>
      <c r="BL1171" s="18" t="s">
        <v>440</v>
      </c>
      <c r="BM1171" s="239" t="s">
        <v>2127</v>
      </c>
    </row>
    <row r="1172" s="13" customFormat="1">
      <c r="A1172" s="13"/>
      <c r="B1172" s="252"/>
      <c r="C1172" s="253"/>
      <c r="D1172" s="241" t="s">
        <v>294</v>
      </c>
      <c r="E1172" s="254" t="s">
        <v>1</v>
      </c>
      <c r="F1172" s="255" t="s">
        <v>910</v>
      </c>
      <c r="G1172" s="253"/>
      <c r="H1172" s="256">
        <v>9.5999999999999996</v>
      </c>
      <c r="I1172" s="257"/>
      <c r="J1172" s="253"/>
      <c r="K1172" s="253"/>
      <c r="L1172" s="258"/>
      <c r="M1172" s="259"/>
      <c r="N1172" s="260"/>
      <c r="O1172" s="260"/>
      <c r="P1172" s="260"/>
      <c r="Q1172" s="260"/>
      <c r="R1172" s="260"/>
      <c r="S1172" s="260"/>
      <c r="T1172" s="26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62" t="s">
        <v>294</v>
      </c>
      <c r="AU1172" s="262" t="s">
        <v>86</v>
      </c>
      <c r="AV1172" s="13" t="s">
        <v>86</v>
      </c>
      <c r="AW1172" s="13" t="s">
        <v>32</v>
      </c>
      <c r="AX1172" s="13" t="s">
        <v>77</v>
      </c>
      <c r="AY1172" s="262" t="s">
        <v>171</v>
      </c>
    </row>
    <row r="1173" s="13" customFormat="1">
      <c r="A1173" s="13"/>
      <c r="B1173" s="252"/>
      <c r="C1173" s="253"/>
      <c r="D1173" s="241" t="s">
        <v>294</v>
      </c>
      <c r="E1173" s="254" t="s">
        <v>1</v>
      </c>
      <c r="F1173" s="255" t="s">
        <v>2128</v>
      </c>
      <c r="G1173" s="253"/>
      <c r="H1173" s="256">
        <v>7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2" t="s">
        <v>294</v>
      </c>
      <c r="AU1173" s="262" t="s">
        <v>86</v>
      </c>
      <c r="AV1173" s="13" t="s">
        <v>86</v>
      </c>
      <c r="AW1173" s="13" t="s">
        <v>32</v>
      </c>
      <c r="AX1173" s="13" t="s">
        <v>77</v>
      </c>
      <c r="AY1173" s="262" t="s">
        <v>171</v>
      </c>
    </row>
    <row r="1174" s="14" customFormat="1">
      <c r="A1174" s="14"/>
      <c r="B1174" s="263"/>
      <c r="C1174" s="264"/>
      <c r="D1174" s="241" t="s">
        <v>294</v>
      </c>
      <c r="E1174" s="265" t="s">
        <v>1</v>
      </c>
      <c r="F1174" s="266" t="s">
        <v>298</v>
      </c>
      <c r="G1174" s="264"/>
      <c r="H1174" s="267">
        <v>16.600000000000001</v>
      </c>
      <c r="I1174" s="268"/>
      <c r="J1174" s="264"/>
      <c r="K1174" s="264"/>
      <c r="L1174" s="269"/>
      <c r="M1174" s="270"/>
      <c r="N1174" s="271"/>
      <c r="O1174" s="271"/>
      <c r="P1174" s="271"/>
      <c r="Q1174" s="271"/>
      <c r="R1174" s="271"/>
      <c r="S1174" s="271"/>
      <c r="T1174" s="27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3" t="s">
        <v>294</v>
      </c>
      <c r="AU1174" s="273" t="s">
        <v>86</v>
      </c>
      <c r="AV1174" s="14" t="s">
        <v>192</v>
      </c>
      <c r="AW1174" s="14" t="s">
        <v>32</v>
      </c>
      <c r="AX1174" s="14" t="s">
        <v>84</v>
      </c>
      <c r="AY1174" s="273" t="s">
        <v>171</v>
      </c>
    </row>
    <row r="1175" s="2" customFormat="1" ht="49.05" customHeight="1">
      <c r="A1175" s="39"/>
      <c r="B1175" s="40"/>
      <c r="C1175" s="298" t="s">
        <v>2129</v>
      </c>
      <c r="D1175" s="298" t="s">
        <v>1309</v>
      </c>
      <c r="E1175" s="299" t="s">
        <v>2130</v>
      </c>
      <c r="F1175" s="300" t="s">
        <v>2131</v>
      </c>
      <c r="G1175" s="301" t="s">
        <v>206</v>
      </c>
      <c r="H1175" s="302">
        <v>19.09</v>
      </c>
      <c r="I1175" s="303"/>
      <c r="J1175" s="304">
        <f>ROUND(I1175*H1175,2)</f>
        <v>0</v>
      </c>
      <c r="K1175" s="300" t="s">
        <v>178</v>
      </c>
      <c r="L1175" s="305"/>
      <c r="M1175" s="306" t="s">
        <v>1</v>
      </c>
      <c r="N1175" s="307" t="s">
        <v>42</v>
      </c>
      <c r="O1175" s="92"/>
      <c r="P1175" s="237">
        <f>O1175*H1175</f>
        <v>0</v>
      </c>
      <c r="Q1175" s="237">
        <v>0.0040000000000000001</v>
      </c>
      <c r="R1175" s="237">
        <f>Q1175*H1175</f>
        <v>0.076359999999999997</v>
      </c>
      <c r="S1175" s="237">
        <v>0</v>
      </c>
      <c r="T1175" s="238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39" t="s">
        <v>355</v>
      </c>
      <c r="AT1175" s="239" t="s">
        <v>1309</v>
      </c>
      <c r="AU1175" s="239" t="s">
        <v>86</v>
      </c>
      <c r="AY1175" s="18" t="s">
        <v>171</v>
      </c>
      <c r="BE1175" s="240">
        <f>IF(N1175="základní",J1175,0)</f>
        <v>0</v>
      </c>
      <c r="BF1175" s="240">
        <f>IF(N1175="snížená",J1175,0)</f>
        <v>0</v>
      </c>
      <c r="BG1175" s="240">
        <f>IF(N1175="zákl. přenesená",J1175,0)</f>
        <v>0</v>
      </c>
      <c r="BH1175" s="240">
        <f>IF(N1175="sníž. přenesená",J1175,0)</f>
        <v>0</v>
      </c>
      <c r="BI1175" s="240">
        <f>IF(N1175="nulová",J1175,0)</f>
        <v>0</v>
      </c>
      <c r="BJ1175" s="18" t="s">
        <v>84</v>
      </c>
      <c r="BK1175" s="240">
        <f>ROUND(I1175*H1175,2)</f>
        <v>0</v>
      </c>
      <c r="BL1175" s="18" t="s">
        <v>440</v>
      </c>
      <c r="BM1175" s="239" t="s">
        <v>2132</v>
      </c>
    </row>
    <row r="1176" s="2" customFormat="1">
      <c r="A1176" s="39"/>
      <c r="B1176" s="40"/>
      <c r="C1176" s="41"/>
      <c r="D1176" s="241" t="s">
        <v>181</v>
      </c>
      <c r="E1176" s="41"/>
      <c r="F1176" s="242" t="s">
        <v>2133</v>
      </c>
      <c r="G1176" s="41"/>
      <c r="H1176" s="41"/>
      <c r="I1176" s="243"/>
      <c r="J1176" s="41"/>
      <c r="K1176" s="41"/>
      <c r="L1176" s="45"/>
      <c r="M1176" s="244"/>
      <c r="N1176" s="245"/>
      <c r="O1176" s="92"/>
      <c r="P1176" s="92"/>
      <c r="Q1176" s="92"/>
      <c r="R1176" s="92"/>
      <c r="S1176" s="92"/>
      <c r="T1176" s="9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T1176" s="18" t="s">
        <v>181</v>
      </c>
      <c r="AU1176" s="18" t="s">
        <v>86</v>
      </c>
    </row>
    <row r="1177" s="13" customFormat="1">
      <c r="A1177" s="13"/>
      <c r="B1177" s="252"/>
      <c r="C1177" s="253"/>
      <c r="D1177" s="241" t="s">
        <v>294</v>
      </c>
      <c r="E1177" s="254" t="s">
        <v>1</v>
      </c>
      <c r="F1177" s="255" t="s">
        <v>2134</v>
      </c>
      <c r="G1177" s="253"/>
      <c r="H1177" s="256">
        <v>11.039999999999999</v>
      </c>
      <c r="I1177" s="257"/>
      <c r="J1177" s="253"/>
      <c r="K1177" s="253"/>
      <c r="L1177" s="258"/>
      <c r="M1177" s="259"/>
      <c r="N1177" s="260"/>
      <c r="O1177" s="260"/>
      <c r="P1177" s="260"/>
      <c r="Q1177" s="260"/>
      <c r="R1177" s="260"/>
      <c r="S1177" s="260"/>
      <c r="T1177" s="261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2" t="s">
        <v>294</v>
      </c>
      <c r="AU1177" s="262" t="s">
        <v>86</v>
      </c>
      <c r="AV1177" s="13" t="s">
        <v>86</v>
      </c>
      <c r="AW1177" s="13" t="s">
        <v>32</v>
      </c>
      <c r="AX1177" s="13" t="s">
        <v>77</v>
      </c>
      <c r="AY1177" s="262" t="s">
        <v>171</v>
      </c>
    </row>
    <row r="1178" s="13" customFormat="1">
      <c r="A1178" s="13"/>
      <c r="B1178" s="252"/>
      <c r="C1178" s="253"/>
      <c r="D1178" s="241" t="s">
        <v>294</v>
      </c>
      <c r="E1178" s="254" t="s">
        <v>1</v>
      </c>
      <c r="F1178" s="255" t="s">
        <v>2135</v>
      </c>
      <c r="G1178" s="253"/>
      <c r="H1178" s="256">
        <v>8.0500000000000007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2" t="s">
        <v>294</v>
      </c>
      <c r="AU1178" s="262" t="s">
        <v>86</v>
      </c>
      <c r="AV1178" s="13" t="s">
        <v>86</v>
      </c>
      <c r="AW1178" s="13" t="s">
        <v>32</v>
      </c>
      <c r="AX1178" s="13" t="s">
        <v>77</v>
      </c>
      <c r="AY1178" s="262" t="s">
        <v>171</v>
      </c>
    </row>
    <row r="1179" s="14" customFormat="1">
      <c r="A1179" s="14"/>
      <c r="B1179" s="263"/>
      <c r="C1179" s="264"/>
      <c r="D1179" s="241" t="s">
        <v>294</v>
      </c>
      <c r="E1179" s="265" t="s">
        <v>1</v>
      </c>
      <c r="F1179" s="266" t="s">
        <v>298</v>
      </c>
      <c r="G1179" s="264"/>
      <c r="H1179" s="267">
        <v>19.09</v>
      </c>
      <c r="I1179" s="268"/>
      <c r="J1179" s="264"/>
      <c r="K1179" s="264"/>
      <c r="L1179" s="269"/>
      <c r="M1179" s="270"/>
      <c r="N1179" s="271"/>
      <c r="O1179" s="271"/>
      <c r="P1179" s="271"/>
      <c r="Q1179" s="271"/>
      <c r="R1179" s="271"/>
      <c r="S1179" s="271"/>
      <c r="T1179" s="27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73" t="s">
        <v>294</v>
      </c>
      <c r="AU1179" s="273" t="s">
        <v>86</v>
      </c>
      <c r="AV1179" s="14" t="s">
        <v>192</v>
      </c>
      <c r="AW1179" s="14" t="s">
        <v>32</v>
      </c>
      <c r="AX1179" s="14" t="s">
        <v>84</v>
      </c>
      <c r="AY1179" s="273" t="s">
        <v>171</v>
      </c>
    </row>
    <row r="1180" s="2" customFormat="1" ht="24.15" customHeight="1">
      <c r="A1180" s="39"/>
      <c r="B1180" s="40"/>
      <c r="C1180" s="228" t="s">
        <v>2136</v>
      </c>
      <c r="D1180" s="228" t="s">
        <v>174</v>
      </c>
      <c r="E1180" s="229" t="s">
        <v>2137</v>
      </c>
      <c r="F1180" s="230" t="s">
        <v>2138</v>
      </c>
      <c r="G1180" s="231" t="s">
        <v>206</v>
      </c>
      <c r="H1180" s="232">
        <v>23.600000000000001</v>
      </c>
      <c r="I1180" s="233"/>
      <c r="J1180" s="234">
        <f>ROUND(I1180*H1180,2)</f>
        <v>0</v>
      </c>
      <c r="K1180" s="230" t="s">
        <v>178</v>
      </c>
      <c r="L1180" s="45"/>
      <c r="M1180" s="235" t="s">
        <v>1</v>
      </c>
      <c r="N1180" s="236" t="s">
        <v>42</v>
      </c>
      <c r="O1180" s="92"/>
      <c r="P1180" s="237">
        <f>O1180*H1180</f>
        <v>0</v>
      </c>
      <c r="Q1180" s="237">
        <v>0.00088000000000000003</v>
      </c>
      <c r="R1180" s="237">
        <f>Q1180*H1180</f>
        <v>0.020768000000000002</v>
      </c>
      <c r="S1180" s="237">
        <v>0</v>
      </c>
      <c r="T1180" s="238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39" t="s">
        <v>440</v>
      </c>
      <c r="AT1180" s="239" t="s">
        <v>174</v>
      </c>
      <c r="AU1180" s="239" t="s">
        <v>86</v>
      </c>
      <c r="AY1180" s="18" t="s">
        <v>171</v>
      </c>
      <c r="BE1180" s="240">
        <f>IF(N1180="základní",J1180,0)</f>
        <v>0</v>
      </c>
      <c r="BF1180" s="240">
        <f>IF(N1180="snížená",J1180,0)</f>
        <v>0</v>
      </c>
      <c r="BG1180" s="240">
        <f>IF(N1180="zákl. přenesená",J1180,0)</f>
        <v>0</v>
      </c>
      <c r="BH1180" s="240">
        <f>IF(N1180="sníž. přenesená",J1180,0)</f>
        <v>0</v>
      </c>
      <c r="BI1180" s="240">
        <f>IF(N1180="nulová",J1180,0)</f>
        <v>0</v>
      </c>
      <c r="BJ1180" s="18" t="s">
        <v>84</v>
      </c>
      <c r="BK1180" s="240">
        <f>ROUND(I1180*H1180,2)</f>
        <v>0</v>
      </c>
      <c r="BL1180" s="18" t="s">
        <v>440</v>
      </c>
      <c r="BM1180" s="239" t="s">
        <v>2139</v>
      </c>
    </row>
    <row r="1181" s="13" customFormat="1">
      <c r="A1181" s="13"/>
      <c r="B1181" s="252"/>
      <c r="C1181" s="253"/>
      <c r="D1181" s="241" t="s">
        <v>294</v>
      </c>
      <c r="E1181" s="254" t="s">
        <v>1</v>
      </c>
      <c r="F1181" s="255" t="s">
        <v>2140</v>
      </c>
      <c r="G1181" s="253"/>
      <c r="H1181" s="256">
        <v>9.5999999999999996</v>
      </c>
      <c r="I1181" s="257"/>
      <c r="J1181" s="253"/>
      <c r="K1181" s="253"/>
      <c r="L1181" s="258"/>
      <c r="M1181" s="259"/>
      <c r="N1181" s="260"/>
      <c r="O1181" s="260"/>
      <c r="P1181" s="260"/>
      <c r="Q1181" s="260"/>
      <c r="R1181" s="260"/>
      <c r="S1181" s="260"/>
      <c r="T1181" s="26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62" t="s">
        <v>294</v>
      </c>
      <c r="AU1181" s="262" t="s">
        <v>86</v>
      </c>
      <c r="AV1181" s="13" t="s">
        <v>86</v>
      </c>
      <c r="AW1181" s="13" t="s">
        <v>32</v>
      </c>
      <c r="AX1181" s="13" t="s">
        <v>77</v>
      </c>
      <c r="AY1181" s="262" t="s">
        <v>171</v>
      </c>
    </row>
    <row r="1182" s="16" customFormat="1">
      <c r="A1182" s="16"/>
      <c r="B1182" s="287"/>
      <c r="C1182" s="288"/>
      <c r="D1182" s="241" t="s">
        <v>294</v>
      </c>
      <c r="E1182" s="289" t="s">
        <v>910</v>
      </c>
      <c r="F1182" s="290" t="s">
        <v>1112</v>
      </c>
      <c r="G1182" s="288"/>
      <c r="H1182" s="291">
        <v>9.5999999999999996</v>
      </c>
      <c r="I1182" s="292"/>
      <c r="J1182" s="288"/>
      <c r="K1182" s="288"/>
      <c r="L1182" s="293"/>
      <c r="M1182" s="294"/>
      <c r="N1182" s="295"/>
      <c r="O1182" s="295"/>
      <c r="P1182" s="295"/>
      <c r="Q1182" s="295"/>
      <c r="R1182" s="295"/>
      <c r="S1182" s="295"/>
      <c r="T1182" s="29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97" t="s">
        <v>294</v>
      </c>
      <c r="AU1182" s="297" t="s">
        <v>86</v>
      </c>
      <c r="AV1182" s="16" t="s">
        <v>106</v>
      </c>
      <c r="AW1182" s="16" t="s">
        <v>32</v>
      </c>
      <c r="AX1182" s="16" t="s">
        <v>77</v>
      </c>
      <c r="AY1182" s="297" t="s">
        <v>171</v>
      </c>
    </row>
    <row r="1183" s="15" customFormat="1">
      <c r="A1183" s="15"/>
      <c r="B1183" s="274"/>
      <c r="C1183" s="275"/>
      <c r="D1183" s="241" t="s">
        <v>294</v>
      </c>
      <c r="E1183" s="276" t="s">
        <v>1</v>
      </c>
      <c r="F1183" s="277" t="s">
        <v>2141</v>
      </c>
      <c r="G1183" s="275"/>
      <c r="H1183" s="276" t="s">
        <v>1</v>
      </c>
      <c r="I1183" s="278"/>
      <c r="J1183" s="275"/>
      <c r="K1183" s="275"/>
      <c r="L1183" s="279"/>
      <c r="M1183" s="280"/>
      <c r="N1183" s="281"/>
      <c r="O1183" s="281"/>
      <c r="P1183" s="281"/>
      <c r="Q1183" s="281"/>
      <c r="R1183" s="281"/>
      <c r="S1183" s="281"/>
      <c r="T1183" s="282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83" t="s">
        <v>294</v>
      </c>
      <c r="AU1183" s="283" t="s">
        <v>86</v>
      </c>
      <c r="AV1183" s="15" t="s">
        <v>84</v>
      </c>
      <c r="AW1183" s="15" t="s">
        <v>32</v>
      </c>
      <c r="AX1183" s="15" t="s">
        <v>77</v>
      </c>
      <c r="AY1183" s="283" t="s">
        <v>171</v>
      </c>
    </row>
    <row r="1184" s="13" customFormat="1">
      <c r="A1184" s="13"/>
      <c r="B1184" s="252"/>
      <c r="C1184" s="253"/>
      <c r="D1184" s="241" t="s">
        <v>294</v>
      </c>
      <c r="E1184" s="254" t="s">
        <v>1</v>
      </c>
      <c r="F1184" s="255" t="s">
        <v>2142</v>
      </c>
      <c r="G1184" s="253"/>
      <c r="H1184" s="256">
        <v>5.5</v>
      </c>
      <c r="I1184" s="257"/>
      <c r="J1184" s="253"/>
      <c r="K1184" s="253"/>
      <c r="L1184" s="258"/>
      <c r="M1184" s="259"/>
      <c r="N1184" s="260"/>
      <c r="O1184" s="260"/>
      <c r="P1184" s="260"/>
      <c r="Q1184" s="260"/>
      <c r="R1184" s="260"/>
      <c r="S1184" s="260"/>
      <c r="T1184" s="261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62" t="s">
        <v>294</v>
      </c>
      <c r="AU1184" s="262" t="s">
        <v>86</v>
      </c>
      <c r="AV1184" s="13" t="s">
        <v>86</v>
      </c>
      <c r="AW1184" s="13" t="s">
        <v>32</v>
      </c>
      <c r="AX1184" s="13" t="s">
        <v>77</v>
      </c>
      <c r="AY1184" s="262" t="s">
        <v>171</v>
      </c>
    </row>
    <row r="1185" s="16" customFormat="1">
      <c r="A1185" s="16"/>
      <c r="B1185" s="287"/>
      <c r="C1185" s="288"/>
      <c r="D1185" s="241" t="s">
        <v>294</v>
      </c>
      <c r="E1185" s="289" t="s">
        <v>905</v>
      </c>
      <c r="F1185" s="290" t="s">
        <v>1112</v>
      </c>
      <c r="G1185" s="288"/>
      <c r="H1185" s="291">
        <v>5.5</v>
      </c>
      <c r="I1185" s="292"/>
      <c r="J1185" s="288"/>
      <c r="K1185" s="288"/>
      <c r="L1185" s="293"/>
      <c r="M1185" s="294"/>
      <c r="N1185" s="295"/>
      <c r="O1185" s="295"/>
      <c r="P1185" s="295"/>
      <c r="Q1185" s="295"/>
      <c r="R1185" s="295"/>
      <c r="S1185" s="295"/>
      <c r="T1185" s="29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97" t="s">
        <v>294</v>
      </c>
      <c r="AU1185" s="297" t="s">
        <v>86</v>
      </c>
      <c r="AV1185" s="16" t="s">
        <v>106</v>
      </c>
      <c r="AW1185" s="16" t="s">
        <v>32</v>
      </c>
      <c r="AX1185" s="16" t="s">
        <v>77</v>
      </c>
      <c r="AY1185" s="297" t="s">
        <v>171</v>
      </c>
    </row>
    <row r="1186" s="15" customFormat="1">
      <c r="A1186" s="15"/>
      <c r="B1186" s="274"/>
      <c r="C1186" s="275"/>
      <c r="D1186" s="241" t="s">
        <v>294</v>
      </c>
      <c r="E1186" s="276" t="s">
        <v>1</v>
      </c>
      <c r="F1186" s="277" t="s">
        <v>2143</v>
      </c>
      <c r="G1186" s="275"/>
      <c r="H1186" s="276" t="s">
        <v>1</v>
      </c>
      <c r="I1186" s="278"/>
      <c r="J1186" s="275"/>
      <c r="K1186" s="275"/>
      <c r="L1186" s="279"/>
      <c r="M1186" s="280"/>
      <c r="N1186" s="281"/>
      <c r="O1186" s="281"/>
      <c r="P1186" s="281"/>
      <c r="Q1186" s="281"/>
      <c r="R1186" s="281"/>
      <c r="S1186" s="281"/>
      <c r="T1186" s="282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83" t="s">
        <v>294</v>
      </c>
      <c r="AU1186" s="283" t="s">
        <v>86</v>
      </c>
      <c r="AV1186" s="15" t="s">
        <v>84</v>
      </c>
      <c r="AW1186" s="15" t="s">
        <v>32</v>
      </c>
      <c r="AX1186" s="15" t="s">
        <v>77</v>
      </c>
      <c r="AY1186" s="283" t="s">
        <v>171</v>
      </c>
    </row>
    <row r="1187" s="13" customFormat="1">
      <c r="A1187" s="13"/>
      <c r="B1187" s="252"/>
      <c r="C1187" s="253"/>
      <c r="D1187" s="241" t="s">
        <v>294</v>
      </c>
      <c r="E1187" s="254" t="s">
        <v>1</v>
      </c>
      <c r="F1187" s="255" t="s">
        <v>2144</v>
      </c>
      <c r="G1187" s="253"/>
      <c r="H1187" s="256">
        <v>1.5</v>
      </c>
      <c r="I1187" s="257"/>
      <c r="J1187" s="253"/>
      <c r="K1187" s="253"/>
      <c r="L1187" s="258"/>
      <c r="M1187" s="259"/>
      <c r="N1187" s="260"/>
      <c r="O1187" s="260"/>
      <c r="P1187" s="260"/>
      <c r="Q1187" s="260"/>
      <c r="R1187" s="260"/>
      <c r="S1187" s="260"/>
      <c r="T1187" s="26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2" t="s">
        <v>294</v>
      </c>
      <c r="AU1187" s="262" t="s">
        <v>86</v>
      </c>
      <c r="AV1187" s="13" t="s">
        <v>86</v>
      </c>
      <c r="AW1187" s="13" t="s">
        <v>32</v>
      </c>
      <c r="AX1187" s="13" t="s">
        <v>77</v>
      </c>
      <c r="AY1187" s="262" t="s">
        <v>171</v>
      </c>
    </row>
    <row r="1188" s="16" customFormat="1">
      <c r="A1188" s="16"/>
      <c r="B1188" s="287"/>
      <c r="C1188" s="288"/>
      <c r="D1188" s="241" t="s">
        <v>294</v>
      </c>
      <c r="E1188" s="289" t="s">
        <v>907</v>
      </c>
      <c r="F1188" s="290" t="s">
        <v>1112</v>
      </c>
      <c r="G1188" s="288"/>
      <c r="H1188" s="291">
        <v>1.5</v>
      </c>
      <c r="I1188" s="292"/>
      <c r="J1188" s="288"/>
      <c r="K1188" s="288"/>
      <c r="L1188" s="293"/>
      <c r="M1188" s="294"/>
      <c r="N1188" s="295"/>
      <c r="O1188" s="295"/>
      <c r="P1188" s="295"/>
      <c r="Q1188" s="295"/>
      <c r="R1188" s="295"/>
      <c r="S1188" s="295"/>
      <c r="T1188" s="29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T1188" s="297" t="s">
        <v>294</v>
      </c>
      <c r="AU1188" s="297" t="s">
        <v>86</v>
      </c>
      <c r="AV1188" s="16" t="s">
        <v>106</v>
      </c>
      <c r="AW1188" s="16" t="s">
        <v>32</v>
      </c>
      <c r="AX1188" s="16" t="s">
        <v>77</v>
      </c>
      <c r="AY1188" s="297" t="s">
        <v>171</v>
      </c>
    </row>
    <row r="1189" s="15" customFormat="1">
      <c r="A1189" s="15"/>
      <c r="B1189" s="274"/>
      <c r="C1189" s="275"/>
      <c r="D1189" s="241" t="s">
        <v>294</v>
      </c>
      <c r="E1189" s="276" t="s">
        <v>1</v>
      </c>
      <c r="F1189" s="277" t="s">
        <v>2145</v>
      </c>
      <c r="G1189" s="275"/>
      <c r="H1189" s="276" t="s">
        <v>1</v>
      </c>
      <c r="I1189" s="278"/>
      <c r="J1189" s="275"/>
      <c r="K1189" s="275"/>
      <c r="L1189" s="279"/>
      <c r="M1189" s="280"/>
      <c r="N1189" s="281"/>
      <c r="O1189" s="281"/>
      <c r="P1189" s="281"/>
      <c r="Q1189" s="281"/>
      <c r="R1189" s="281"/>
      <c r="S1189" s="281"/>
      <c r="T1189" s="282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83" t="s">
        <v>294</v>
      </c>
      <c r="AU1189" s="283" t="s">
        <v>86</v>
      </c>
      <c r="AV1189" s="15" t="s">
        <v>84</v>
      </c>
      <c r="AW1189" s="15" t="s">
        <v>32</v>
      </c>
      <c r="AX1189" s="15" t="s">
        <v>77</v>
      </c>
      <c r="AY1189" s="283" t="s">
        <v>171</v>
      </c>
    </row>
    <row r="1190" s="13" customFormat="1">
      <c r="A1190" s="13"/>
      <c r="B1190" s="252"/>
      <c r="C1190" s="253"/>
      <c r="D1190" s="241" t="s">
        <v>294</v>
      </c>
      <c r="E1190" s="254" t="s">
        <v>1</v>
      </c>
      <c r="F1190" s="255" t="s">
        <v>2128</v>
      </c>
      <c r="G1190" s="253"/>
      <c r="H1190" s="256">
        <v>7</v>
      </c>
      <c r="I1190" s="257"/>
      <c r="J1190" s="253"/>
      <c r="K1190" s="253"/>
      <c r="L1190" s="258"/>
      <c r="M1190" s="259"/>
      <c r="N1190" s="260"/>
      <c r="O1190" s="260"/>
      <c r="P1190" s="260"/>
      <c r="Q1190" s="260"/>
      <c r="R1190" s="260"/>
      <c r="S1190" s="260"/>
      <c r="T1190" s="26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2" t="s">
        <v>294</v>
      </c>
      <c r="AU1190" s="262" t="s">
        <v>86</v>
      </c>
      <c r="AV1190" s="13" t="s">
        <v>86</v>
      </c>
      <c r="AW1190" s="13" t="s">
        <v>32</v>
      </c>
      <c r="AX1190" s="13" t="s">
        <v>77</v>
      </c>
      <c r="AY1190" s="262" t="s">
        <v>171</v>
      </c>
    </row>
    <row r="1191" s="16" customFormat="1">
      <c r="A1191" s="16"/>
      <c r="B1191" s="287"/>
      <c r="C1191" s="288"/>
      <c r="D1191" s="241" t="s">
        <v>294</v>
      </c>
      <c r="E1191" s="289" t="s">
        <v>1</v>
      </c>
      <c r="F1191" s="290" t="s">
        <v>1112</v>
      </c>
      <c r="G1191" s="288"/>
      <c r="H1191" s="291">
        <v>7</v>
      </c>
      <c r="I1191" s="292"/>
      <c r="J1191" s="288"/>
      <c r="K1191" s="288"/>
      <c r="L1191" s="293"/>
      <c r="M1191" s="294"/>
      <c r="N1191" s="295"/>
      <c r="O1191" s="295"/>
      <c r="P1191" s="295"/>
      <c r="Q1191" s="295"/>
      <c r="R1191" s="295"/>
      <c r="S1191" s="295"/>
      <c r="T1191" s="29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97" t="s">
        <v>294</v>
      </c>
      <c r="AU1191" s="297" t="s">
        <v>86</v>
      </c>
      <c r="AV1191" s="16" t="s">
        <v>106</v>
      </c>
      <c r="AW1191" s="16" t="s">
        <v>32</v>
      </c>
      <c r="AX1191" s="16" t="s">
        <v>77</v>
      </c>
      <c r="AY1191" s="297" t="s">
        <v>171</v>
      </c>
    </row>
    <row r="1192" s="14" customFormat="1">
      <c r="A1192" s="14"/>
      <c r="B1192" s="263"/>
      <c r="C1192" s="264"/>
      <c r="D1192" s="241" t="s">
        <v>294</v>
      </c>
      <c r="E1192" s="265" t="s">
        <v>1</v>
      </c>
      <c r="F1192" s="266" t="s">
        <v>298</v>
      </c>
      <c r="G1192" s="264"/>
      <c r="H1192" s="267">
        <v>23.600000000000001</v>
      </c>
      <c r="I1192" s="268"/>
      <c r="J1192" s="264"/>
      <c r="K1192" s="264"/>
      <c r="L1192" s="269"/>
      <c r="M1192" s="270"/>
      <c r="N1192" s="271"/>
      <c r="O1192" s="271"/>
      <c r="P1192" s="271"/>
      <c r="Q1192" s="271"/>
      <c r="R1192" s="271"/>
      <c r="S1192" s="271"/>
      <c r="T1192" s="27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3" t="s">
        <v>294</v>
      </c>
      <c r="AU1192" s="273" t="s">
        <v>86</v>
      </c>
      <c r="AV1192" s="14" t="s">
        <v>192</v>
      </c>
      <c r="AW1192" s="14" t="s">
        <v>32</v>
      </c>
      <c r="AX1192" s="14" t="s">
        <v>84</v>
      </c>
      <c r="AY1192" s="273" t="s">
        <v>171</v>
      </c>
    </row>
    <row r="1193" s="2" customFormat="1" ht="44.25" customHeight="1">
      <c r="A1193" s="39"/>
      <c r="B1193" s="40"/>
      <c r="C1193" s="298" t="s">
        <v>2146</v>
      </c>
      <c r="D1193" s="298" t="s">
        <v>1309</v>
      </c>
      <c r="E1193" s="299" t="s">
        <v>2147</v>
      </c>
      <c r="F1193" s="300" t="s">
        <v>2148</v>
      </c>
      <c r="G1193" s="301" t="s">
        <v>206</v>
      </c>
      <c r="H1193" s="302">
        <v>19.09</v>
      </c>
      <c r="I1193" s="303"/>
      <c r="J1193" s="304">
        <f>ROUND(I1193*H1193,2)</f>
        <v>0</v>
      </c>
      <c r="K1193" s="300" t="s">
        <v>178</v>
      </c>
      <c r="L1193" s="305"/>
      <c r="M1193" s="306" t="s">
        <v>1</v>
      </c>
      <c r="N1193" s="307" t="s">
        <v>42</v>
      </c>
      <c r="O1193" s="92"/>
      <c r="P1193" s="237">
        <f>O1193*H1193</f>
        <v>0</v>
      </c>
      <c r="Q1193" s="237">
        <v>0.0055300000000000002</v>
      </c>
      <c r="R1193" s="237">
        <f>Q1193*H1193</f>
        <v>0.1055677</v>
      </c>
      <c r="S1193" s="237">
        <v>0</v>
      </c>
      <c r="T1193" s="238">
        <f>S1193*H1193</f>
        <v>0</v>
      </c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R1193" s="239" t="s">
        <v>355</v>
      </c>
      <c r="AT1193" s="239" t="s">
        <v>1309</v>
      </c>
      <c r="AU1193" s="239" t="s">
        <v>86</v>
      </c>
      <c r="AY1193" s="18" t="s">
        <v>171</v>
      </c>
      <c r="BE1193" s="240">
        <f>IF(N1193="základní",J1193,0)</f>
        <v>0</v>
      </c>
      <c r="BF1193" s="240">
        <f>IF(N1193="snížená",J1193,0)</f>
        <v>0</v>
      </c>
      <c r="BG1193" s="240">
        <f>IF(N1193="zákl. přenesená",J1193,0)</f>
        <v>0</v>
      </c>
      <c r="BH1193" s="240">
        <f>IF(N1193="sníž. přenesená",J1193,0)</f>
        <v>0</v>
      </c>
      <c r="BI1193" s="240">
        <f>IF(N1193="nulová",J1193,0)</f>
        <v>0</v>
      </c>
      <c r="BJ1193" s="18" t="s">
        <v>84</v>
      </c>
      <c r="BK1193" s="240">
        <f>ROUND(I1193*H1193,2)</f>
        <v>0</v>
      </c>
      <c r="BL1193" s="18" t="s">
        <v>440</v>
      </c>
      <c r="BM1193" s="239" t="s">
        <v>2149</v>
      </c>
    </row>
    <row r="1194" s="2" customFormat="1">
      <c r="A1194" s="39"/>
      <c r="B1194" s="40"/>
      <c r="C1194" s="41"/>
      <c r="D1194" s="241" t="s">
        <v>181</v>
      </c>
      <c r="E1194" s="41"/>
      <c r="F1194" s="242" t="s">
        <v>2150</v>
      </c>
      <c r="G1194" s="41"/>
      <c r="H1194" s="41"/>
      <c r="I1194" s="243"/>
      <c r="J1194" s="41"/>
      <c r="K1194" s="41"/>
      <c r="L1194" s="45"/>
      <c r="M1194" s="244"/>
      <c r="N1194" s="245"/>
      <c r="O1194" s="92"/>
      <c r="P1194" s="92"/>
      <c r="Q1194" s="92"/>
      <c r="R1194" s="92"/>
      <c r="S1194" s="92"/>
      <c r="T1194" s="93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T1194" s="18" t="s">
        <v>181</v>
      </c>
      <c r="AU1194" s="18" t="s">
        <v>86</v>
      </c>
    </row>
    <row r="1195" s="13" customFormat="1">
      <c r="A1195" s="13"/>
      <c r="B1195" s="252"/>
      <c r="C1195" s="253"/>
      <c r="D1195" s="241" t="s">
        <v>294</v>
      </c>
      <c r="E1195" s="254" t="s">
        <v>1</v>
      </c>
      <c r="F1195" s="255" t="s">
        <v>2134</v>
      </c>
      <c r="G1195" s="253"/>
      <c r="H1195" s="256">
        <v>11.039999999999999</v>
      </c>
      <c r="I1195" s="257"/>
      <c r="J1195" s="253"/>
      <c r="K1195" s="253"/>
      <c r="L1195" s="258"/>
      <c r="M1195" s="259"/>
      <c r="N1195" s="260"/>
      <c r="O1195" s="260"/>
      <c r="P1195" s="260"/>
      <c r="Q1195" s="260"/>
      <c r="R1195" s="260"/>
      <c r="S1195" s="260"/>
      <c r="T1195" s="26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62" t="s">
        <v>294</v>
      </c>
      <c r="AU1195" s="262" t="s">
        <v>86</v>
      </c>
      <c r="AV1195" s="13" t="s">
        <v>86</v>
      </c>
      <c r="AW1195" s="13" t="s">
        <v>32</v>
      </c>
      <c r="AX1195" s="13" t="s">
        <v>77</v>
      </c>
      <c r="AY1195" s="262" t="s">
        <v>171</v>
      </c>
    </row>
    <row r="1196" s="13" customFormat="1">
      <c r="A1196" s="13"/>
      <c r="B1196" s="252"/>
      <c r="C1196" s="253"/>
      <c r="D1196" s="241" t="s">
        <v>294</v>
      </c>
      <c r="E1196" s="254" t="s">
        <v>1</v>
      </c>
      <c r="F1196" s="255" t="s">
        <v>2135</v>
      </c>
      <c r="G1196" s="253"/>
      <c r="H1196" s="256">
        <v>8.0500000000000007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2" t="s">
        <v>294</v>
      </c>
      <c r="AU1196" s="262" t="s">
        <v>86</v>
      </c>
      <c r="AV1196" s="13" t="s">
        <v>86</v>
      </c>
      <c r="AW1196" s="13" t="s">
        <v>32</v>
      </c>
      <c r="AX1196" s="13" t="s">
        <v>77</v>
      </c>
      <c r="AY1196" s="262" t="s">
        <v>171</v>
      </c>
    </row>
    <row r="1197" s="14" customFormat="1">
      <c r="A1197" s="14"/>
      <c r="B1197" s="263"/>
      <c r="C1197" s="264"/>
      <c r="D1197" s="241" t="s">
        <v>294</v>
      </c>
      <c r="E1197" s="265" t="s">
        <v>1</v>
      </c>
      <c r="F1197" s="266" t="s">
        <v>298</v>
      </c>
      <c r="G1197" s="264"/>
      <c r="H1197" s="267">
        <v>19.09</v>
      </c>
      <c r="I1197" s="268"/>
      <c r="J1197" s="264"/>
      <c r="K1197" s="264"/>
      <c r="L1197" s="269"/>
      <c r="M1197" s="270"/>
      <c r="N1197" s="271"/>
      <c r="O1197" s="271"/>
      <c r="P1197" s="271"/>
      <c r="Q1197" s="271"/>
      <c r="R1197" s="271"/>
      <c r="S1197" s="271"/>
      <c r="T1197" s="27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3" t="s">
        <v>294</v>
      </c>
      <c r="AU1197" s="273" t="s">
        <v>86</v>
      </c>
      <c r="AV1197" s="14" t="s">
        <v>192</v>
      </c>
      <c r="AW1197" s="14" t="s">
        <v>32</v>
      </c>
      <c r="AX1197" s="14" t="s">
        <v>84</v>
      </c>
      <c r="AY1197" s="273" t="s">
        <v>171</v>
      </c>
    </row>
    <row r="1198" s="2" customFormat="1" ht="55.5" customHeight="1">
      <c r="A1198" s="39"/>
      <c r="B1198" s="40"/>
      <c r="C1198" s="298" t="s">
        <v>2151</v>
      </c>
      <c r="D1198" s="298" t="s">
        <v>1309</v>
      </c>
      <c r="E1198" s="299" t="s">
        <v>2152</v>
      </c>
      <c r="F1198" s="300" t="s">
        <v>2153</v>
      </c>
      <c r="G1198" s="301" t="s">
        <v>206</v>
      </c>
      <c r="H1198" s="302">
        <v>8.0500000000000007</v>
      </c>
      <c r="I1198" s="303"/>
      <c r="J1198" s="304">
        <f>ROUND(I1198*H1198,2)</f>
        <v>0</v>
      </c>
      <c r="K1198" s="300" t="s">
        <v>178</v>
      </c>
      <c r="L1198" s="305"/>
      <c r="M1198" s="306" t="s">
        <v>1</v>
      </c>
      <c r="N1198" s="307" t="s">
        <v>42</v>
      </c>
      <c r="O1198" s="92"/>
      <c r="P1198" s="237">
        <f>O1198*H1198</f>
        <v>0</v>
      </c>
      <c r="Q1198" s="237">
        <v>0.0047000000000000002</v>
      </c>
      <c r="R1198" s="237">
        <f>Q1198*H1198</f>
        <v>0.037835000000000008</v>
      </c>
      <c r="S1198" s="237">
        <v>0</v>
      </c>
      <c r="T1198" s="238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9" t="s">
        <v>355</v>
      </c>
      <c r="AT1198" s="239" t="s">
        <v>1309</v>
      </c>
      <c r="AU1198" s="239" t="s">
        <v>86</v>
      </c>
      <c r="AY1198" s="18" t="s">
        <v>171</v>
      </c>
      <c r="BE1198" s="240">
        <f>IF(N1198="základní",J1198,0)</f>
        <v>0</v>
      </c>
      <c r="BF1198" s="240">
        <f>IF(N1198="snížená",J1198,0)</f>
        <v>0</v>
      </c>
      <c r="BG1198" s="240">
        <f>IF(N1198="zákl. přenesená",J1198,0)</f>
        <v>0</v>
      </c>
      <c r="BH1198" s="240">
        <f>IF(N1198="sníž. přenesená",J1198,0)</f>
        <v>0</v>
      </c>
      <c r="BI1198" s="240">
        <f>IF(N1198="nulová",J1198,0)</f>
        <v>0</v>
      </c>
      <c r="BJ1198" s="18" t="s">
        <v>84</v>
      </c>
      <c r="BK1198" s="240">
        <f>ROUND(I1198*H1198,2)</f>
        <v>0</v>
      </c>
      <c r="BL1198" s="18" t="s">
        <v>440</v>
      </c>
      <c r="BM1198" s="239" t="s">
        <v>2154</v>
      </c>
    </row>
    <row r="1199" s="13" customFormat="1">
      <c r="A1199" s="13"/>
      <c r="B1199" s="252"/>
      <c r="C1199" s="253"/>
      <c r="D1199" s="241" t="s">
        <v>294</v>
      </c>
      <c r="E1199" s="254" t="s">
        <v>1</v>
      </c>
      <c r="F1199" s="255" t="s">
        <v>2135</v>
      </c>
      <c r="G1199" s="253"/>
      <c r="H1199" s="256">
        <v>8.0500000000000007</v>
      </c>
      <c r="I1199" s="257"/>
      <c r="J1199" s="253"/>
      <c r="K1199" s="253"/>
      <c r="L1199" s="258"/>
      <c r="M1199" s="259"/>
      <c r="N1199" s="260"/>
      <c r="O1199" s="260"/>
      <c r="P1199" s="260"/>
      <c r="Q1199" s="260"/>
      <c r="R1199" s="260"/>
      <c r="S1199" s="260"/>
      <c r="T1199" s="26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2" t="s">
        <v>294</v>
      </c>
      <c r="AU1199" s="262" t="s">
        <v>86</v>
      </c>
      <c r="AV1199" s="13" t="s">
        <v>86</v>
      </c>
      <c r="AW1199" s="13" t="s">
        <v>32</v>
      </c>
      <c r="AX1199" s="13" t="s">
        <v>77</v>
      </c>
      <c r="AY1199" s="262" t="s">
        <v>171</v>
      </c>
    </row>
    <row r="1200" s="14" customFormat="1">
      <c r="A1200" s="14"/>
      <c r="B1200" s="263"/>
      <c r="C1200" s="264"/>
      <c r="D1200" s="241" t="s">
        <v>294</v>
      </c>
      <c r="E1200" s="265" t="s">
        <v>1</v>
      </c>
      <c r="F1200" s="266" t="s">
        <v>298</v>
      </c>
      <c r="G1200" s="264"/>
      <c r="H1200" s="267">
        <v>8.0500000000000007</v>
      </c>
      <c r="I1200" s="268"/>
      <c r="J1200" s="264"/>
      <c r="K1200" s="264"/>
      <c r="L1200" s="269"/>
      <c r="M1200" s="270"/>
      <c r="N1200" s="271"/>
      <c r="O1200" s="271"/>
      <c r="P1200" s="271"/>
      <c r="Q1200" s="271"/>
      <c r="R1200" s="271"/>
      <c r="S1200" s="271"/>
      <c r="T1200" s="27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73" t="s">
        <v>294</v>
      </c>
      <c r="AU1200" s="273" t="s">
        <v>86</v>
      </c>
      <c r="AV1200" s="14" t="s">
        <v>192</v>
      </c>
      <c r="AW1200" s="14" t="s">
        <v>32</v>
      </c>
      <c r="AX1200" s="14" t="s">
        <v>84</v>
      </c>
      <c r="AY1200" s="273" t="s">
        <v>171</v>
      </c>
    </row>
    <row r="1201" s="2" customFormat="1" ht="24.15" customHeight="1">
      <c r="A1201" s="39"/>
      <c r="B1201" s="40"/>
      <c r="C1201" s="228" t="s">
        <v>2155</v>
      </c>
      <c r="D1201" s="228" t="s">
        <v>174</v>
      </c>
      <c r="E1201" s="229" t="s">
        <v>2156</v>
      </c>
      <c r="F1201" s="230" t="s">
        <v>2157</v>
      </c>
      <c r="G1201" s="231" t="s">
        <v>206</v>
      </c>
      <c r="H1201" s="232">
        <v>25.199999999999999</v>
      </c>
      <c r="I1201" s="233"/>
      <c r="J1201" s="234">
        <f>ROUND(I1201*H1201,2)</f>
        <v>0</v>
      </c>
      <c r="K1201" s="230" t="s">
        <v>178</v>
      </c>
      <c r="L1201" s="45"/>
      <c r="M1201" s="235" t="s">
        <v>1</v>
      </c>
      <c r="N1201" s="236" t="s">
        <v>42</v>
      </c>
      <c r="O1201" s="92"/>
      <c r="P1201" s="237">
        <f>O1201*H1201</f>
        <v>0</v>
      </c>
      <c r="Q1201" s="237">
        <v>0</v>
      </c>
      <c r="R1201" s="237">
        <f>Q1201*H1201</f>
        <v>0</v>
      </c>
      <c r="S1201" s="237">
        <v>0</v>
      </c>
      <c r="T1201" s="238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39" t="s">
        <v>440</v>
      </c>
      <c r="AT1201" s="239" t="s">
        <v>174</v>
      </c>
      <c r="AU1201" s="239" t="s">
        <v>86</v>
      </c>
      <c r="AY1201" s="18" t="s">
        <v>171</v>
      </c>
      <c r="BE1201" s="240">
        <f>IF(N1201="základní",J1201,0)</f>
        <v>0</v>
      </c>
      <c r="BF1201" s="240">
        <f>IF(N1201="snížená",J1201,0)</f>
        <v>0</v>
      </c>
      <c r="BG1201" s="240">
        <f>IF(N1201="zákl. přenesená",J1201,0)</f>
        <v>0</v>
      </c>
      <c r="BH1201" s="240">
        <f>IF(N1201="sníž. přenesená",J1201,0)</f>
        <v>0</v>
      </c>
      <c r="BI1201" s="240">
        <f>IF(N1201="nulová",J1201,0)</f>
        <v>0</v>
      </c>
      <c r="BJ1201" s="18" t="s">
        <v>84</v>
      </c>
      <c r="BK1201" s="240">
        <f>ROUND(I1201*H1201,2)</f>
        <v>0</v>
      </c>
      <c r="BL1201" s="18" t="s">
        <v>440</v>
      </c>
      <c r="BM1201" s="239" t="s">
        <v>2158</v>
      </c>
    </row>
    <row r="1202" s="13" customFormat="1">
      <c r="A1202" s="13"/>
      <c r="B1202" s="252"/>
      <c r="C1202" s="253"/>
      <c r="D1202" s="241" t="s">
        <v>294</v>
      </c>
      <c r="E1202" s="254" t="s">
        <v>1</v>
      </c>
      <c r="F1202" s="255" t="s">
        <v>908</v>
      </c>
      <c r="G1202" s="253"/>
      <c r="H1202" s="256">
        <v>25.199999999999999</v>
      </c>
      <c r="I1202" s="257"/>
      <c r="J1202" s="253"/>
      <c r="K1202" s="253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2" t="s">
        <v>294</v>
      </c>
      <c r="AU1202" s="262" t="s">
        <v>86</v>
      </c>
      <c r="AV1202" s="13" t="s">
        <v>86</v>
      </c>
      <c r="AW1202" s="13" t="s">
        <v>32</v>
      </c>
      <c r="AX1202" s="13" t="s">
        <v>84</v>
      </c>
      <c r="AY1202" s="262" t="s">
        <v>171</v>
      </c>
    </row>
    <row r="1203" s="2" customFormat="1" ht="16.5" customHeight="1">
      <c r="A1203" s="39"/>
      <c r="B1203" s="40"/>
      <c r="C1203" s="298" t="s">
        <v>2159</v>
      </c>
      <c r="D1203" s="298" t="s">
        <v>1309</v>
      </c>
      <c r="E1203" s="299" t="s">
        <v>2160</v>
      </c>
      <c r="F1203" s="300" t="s">
        <v>2161</v>
      </c>
      <c r="G1203" s="301" t="s">
        <v>206</v>
      </c>
      <c r="H1203" s="302">
        <v>28.98</v>
      </c>
      <c r="I1203" s="303"/>
      <c r="J1203" s="304">
        <f>ROUND(I1203*H1203,2)</f>
        <v>0</v>
      </c>
      <c r="K1203" s="300" t="s">
        <v>178</v>
      </c>
      <c r="L1203" s="305"/>
      <c r="M1203" s="306" t="s">
        <v>1</v>
      </c>
      <c r="N1203" s="307" t="s">
        <v>42</v>
      </c>
      <c r="O1203" s="92"/>
      <c r="P1203" s="237">
        <f>O1203*H1203</f>
        <v>0</v>
      </c>
      <c r="Q1203" s="237">
        <v>0.00050000000000000001</v>
      </c>
      <c r="R1203" s="237">
        <f>Q1203*H1203</f>
        <v>0.014490000000000001</v>
      </c>
      <c r="S1203" s="237">
        <v>0</v>
      </c>
      <c r="T1203" s="238">
        <f>S1203*H1203</f>
        <v>0</v>
      </c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R1203" s="239" t="s">
        <v>355</v>
      </c>
      <c r="AT1203" s="239" t="s">
        <v>1309</v>
      </c>
      <c r="AU1203" s="239" t="s">
        <v>86</v>
      </c>
      <c r="AY1203" s="18" t="s">
        <v>171</v>
      </c>
      <c r="BE1203" s="240">
        <f>IF(N1203="základní",J1203,0)</f>
        <v>0</v>
      </c>
      <c r="BF1203" s="240">
        <f>IF(N1203="snížená",J1203,0)</f>
        <v>0</v>
      </c>
      <c r="BG1203" s="240">
        <f>IF(N1203="zákl. přenesená",J1203,0)</f>
        <v>0</v>
      </c>
      <c r="BH1203" s="240">
        <f>IF(N1203="sníž. přenesená",J1203,0)</f>
        <v>0</v>
      </c>
      <c r="BI1203" s="240">
        <f>IF(N1203="nulová",J1203,0)</f>
        <v>0</v>
      </c>
      <c r="BJ1203" s="18" t="s">
        <v>84</v>
      </c>
      <c r="BK1203" s="240">
        <f>ROUND(I1203*H1203,2)</f>
        <v>0</v>
      </c>
      <c r="BL1203" s="18" t="s">
        <v>440</v>
      </c>
      <c r="BM1203" s="239" t="s">
        <v>2162</v>
      </c>
    </row>
    <row r="1204" s="2" customFormat="1">
      <c r="A1204" s="39"/>
      <c r="B1204" s="40"/>
      <c r="C1204" s="41"/>
      <c r="D1204" s="241" t="s">
        <v>181</v>
      </c>
      <c r="E1204" s="41"/>
      <c r="F1204" s="242" t="s">
        <v>2163</v>
      </c>
      <c r="G1204" s="41"/>
      <c r="H1204" s="41"/>
      <c r="I1204" s="243"/>
      <c r="J1204" s="41"/>
      <c r="K1204" s="41"/>
      <c r="L1204" s="45"/>
      <c r="M1204" s="244"/>
      <c r="N1204" s="245"/>
      <c r="O1204" s="92"/>
      <c r="P1204" s="92"/>
      <c r="Q1204" s="92"/>
      <c r="R1204" s="92"/>
      <c r="S1204" s="92"/>
      <c r="T1204" s="93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T1204" s="18" t="s">
        <v>181</v>
      </c>
      <c r="AU1204" s="18" t="s">
        <v>86</v>
      </c>
    </row>
    <row r="1205" s="13" customFormat="1">
      <c r="A1205" s="13"/>
      <c r="B1205" s="252"/>
      <c r="C1205" s="253"/>
      <c r="D1205" s="241" t="s">
        <v>294</v>
      </c>
      <c r="E1205" s="254" t="s">
        <v>1</v>
      </c>
      <c r="F1205" s="255" t="s">
        <v>2164</v>
      </c>
      <c r="G1205" s="253"/>
      <c r="H1205" s="256">
        <v>28.98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62" t="s">
        <v>294</v>
      </c>
      <c r="AU1205" s="262" t="s">
        <v>86</v>
      </c>
      <c r="AV1205" s="13" t="s">
        <v>86</v>
      </c>
      <c r="AW1205" s="13" t="s">
        <v>32</v>
      </c>
      <c r="AX1205" s="13" t="s">
        <v>84</v>
      </c>
      <c r="AY1205" s="262" t="s">
        <v>171</v>
      </c>
    </row>
    <row r="1206" s="2" customFormat="1" ht="24.15" customHeight="1">
      <c r="A1206" s="39"/>
      <c r="B1206" s="40"/>
      <c r="C1206" s="228" t="s">
        <v>2165</v>
      </c>
      <c r="D1206" s="228" t="s">
        <v>174</v>
      </c>
      <c r="E1206" s="229" t="s">
        <v>2166</v>
      </c>
      <c r="F1206" s="230" t="s">
        <v>2167</v>
      </c>
      <c r="G1206" s="231" t="s">
        <v>2107</v>
      </c>
      <c r="H1206" s="308"/>
      <c r="I1206" s="233"/>
      <c r="J1206" s="234">
        <f>ROUND(I1206*H1206,2)</f>
        <v>0</v>
      </c>
      <c r="K1206" s="230" t="s">
        <v>178</v>
      </c>
      <c r="L1206" s="45"/>
      <c r="M1206" s="235" t="s">
        <v>1</v>
      </c>
      <c r="N1206" s="236" t="s">
        <v>42</v>
      </c>
      <c r="O1206" s="92"/>
      <c r="P1206" s="237">
        <f>O1206*H1206</f>
        <v>0</v>
      </c>
      <c r="Q1206" s="237">
        <v>0</v>
      </c>
      <c r="R1206" s="237">
        <f>Q1206*H1206</f>
        <v>0</v>
      </c>
      <c r="S1206" s="237">
        <v>0</v>
      </c>
      <c r="T1206" s="238">
        <f>S1206*H1206</f>
        <v>0</v>
      </c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R1206" s="239" t="s">
        <v>440</v>
      </c>
      <c r="AT1206" s="239" t="s">
        <v>174</v>
      </c>
      <c r="AU1206" s="239" t="s">
        <v>86</v>
      </c>
      <c r="AY1206" s="18" t="s">
        <v>171</v>
      </c>
      <c r="BE1206" s="240">
        <f>IF(N1206="základní",J1206,0)</f>
        <v>0</v>
      </c>
      <c r="BF1206" s="240">
        <f>IF(N1206="snížená",J1206,0)</f>
        <v>0</v>
      </c>
      <c r="BG1206" s="240">
        <f>IF(N1206="zákl. přenesená",J1206,0)</f>
        <v>0</v>
      </c>
      <c r="BH1206" s="240">
        <f>IF(N1206="sníž. přenesená",J1206,0)</f>
        <v>0</v>
      </c>
      <c r="BI1206" s="240">
        <f>IF(N1206="nulová",J1206,0)</f>
        <v>0</v>
      </c>
      <c r="BJ1206" s="18" t="s">
        <v>84</v>
      </c>
      <c r="BK1206" s="240">
        <f>ROUND(I1206*H1206,2)</f>
        <v>0</v>
      </c>
      <c r="BL1206" s="18" t="s">
        <v>440</v>
      </c>
      <c r="BM1206" s="239" t="s">
        <v>2168</v>
      </c>
    </row>
    <row r="1207" s="12" customFormat="1" ht="22.8" customHeight="1">
      <c r="A1207" s="12"/>
      <c r="B1207" s="212"/>
      <c r="C1207" s="213"/>
      <c r="D1207" s="214" t="s">
        <v>76</v>
      </c>
      <c r="E1207" s="226" t="s">
        <v>696</v>
      </c>
      <c r="F1207" s="226" t="s">
        <v>697</v>
      </c>
      <c r="G1207" s="213"/>
      <c r="H1207" s="213"/>
      <c r="I1207" s="216"/>
      <c r="J1207" s="227">
        <f>BK1207</f>
        <v>0</v>
      </c>
      <c r="K1207" s="213"/>
      <c r="L1207" s="218"/>
      <c r="M1207" s="219"/>
      <c r="N1207" s="220"/>
      <c r="O1207" s="220"/>
      <c r="P1207" s="221">
        <f>SUM(P1208:P1250)</f>
        <v>0</v>
      </c>
      <c r="Q1207" s="220"/>
      <c r="R1207" s="221">
        <f>SUM(R1208:R1250)</f>
        <v>3.2791152799999996</v>
      </c>
      <c r="S1207" s="220"/>
      <c r="T1207" s="222">
        <f>SUM(T1208:T1250)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23" t="s">
        <v>86</v>
      </c>
      <c r="AT1207" s="224" t="s">
        <v>76</v>
      </c>
      <c r="AU1207" s="224" t="s">
        <v>84</v>
      </c>
      <c r="AY1207" s="223" t="s">
        <v>171</v>
      </c>
      <c r="BK1207" s="225">
        <f>SUM(BK1208:BK1250)</f>
        <v>0</v>
      </c>
    </row>
    <row r="1208" s="2" customFormat="1" ht="24.15" customHeight="1">
      <c r="A1208" s="39"/>
      <c r="B1208" s="40"/>
      <c r="C1208" s="228" t="s">
        <v>2169</v>
      </c>
      <c r="D1208" s="228" t="s">
        <v>174</v>
      </c>
      <c r="E1208" s="229" t="s">
        <v>2170</v>
      </c>
      <c r="F1208" s="230" t="s">
        <v>2171</v>
      </c>
      <c r="G1208" s="231" t="s">
        <v>206</v>
      </c>
      <c r="H1208" s="232">
        <v>824.52999999999997</v>
      </c>
      <c r="I1208" s="233"/>
      <c r="J1208" s="234">
        <f>ROUND(I1208*H1208,2)</f>
        <v>0</v>
      </c>
      <c r="K1208" s="230" t="s">
        <v>178</v>
      </c>
      <c r="L1208" s="45"/>
      <c r="M1208" s="235" t="s">
        <v>1</v>
      </c>
      <c r="N1208" s="236" t="s">
        <v>42</v>
      </c>
      <c r="O1208" s="92"/>
      <c r="P1208" s="237">
        <f>O1208*H1208</f>
        <v>0</v>
      </c>
      <c r="Q1208" s="237">
        <v>0</v>
      </c>
      <c r="R1208" s="237">
        <f>Q1208*H1208</f>
        <v>0</v>
      </c>
      <c r="S1208" s="237">
        <v>0</v>
      </c>
      <c r="T1208" s="238">
        <f>S1208*H1208</f>
        <v>0</v>
      </c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R1208" s="239" t="s">
        <v>440</v>
      </c>
      <c r="AT1208" s="239" t="s">
        <v>174</v>
      </c>
      <c r="AU1208" s="239" t="s">
        <v>86</v>
      </c>
      <c r="AY1208" s="18" t="s">
        <v>171</v>
      </c>
      <c r="BE1208" s="240">
        <f>IF(N1208="základní",J1208,0)</f>
        <v>0</v>
      </c>
      <c r="BF1208" s="240">
        <f>IF(N1208="snížená",J1208,0)</f>
        <v>0</v>
      </c>
      <c r="BG1208" s="240">
        <f>IF(N1208="zákl. přenesená",J1208,0)</f>
        <v>0</v>
      </c>
      <c r="BH1208" s="240">
        <f>IF(N1208="sníž. přenesená",J1208,0)</f>
        <v>0</v>
      </c>
      <c r="BI1208" s="240">
        <f>IF(N1208="nulová",J1208,0)</f>
        <v>0</v>
      </c>
      <c r="BJ1208" s="18" t="s">
        <v>84</v>
      </c>
      <c r="BK1208" s="240">
        <f>ROUND(I1208*H1208,2)</f>
        <v>0</v>
      </c>
      <c r="BL1208" s="18" t="s">
        <v>440</v>
      </c>
      <c r="BM1208" s="239" t="s">
        <v>2172</v>
      </c>
    </row>
    <row r="1209" s="13" customFormat="1">
      <c r="A1209" s="13"/>
      <c r="B1209" s="252"/>
      <c r="C1209" s="253"/>
      <c r="D1209" s="241" t="s">
        <v>294</v>
      </c>
      <c r="E1209" s="254" t="s">
        <v>1</v>
      </c>
      <c r="F1209" s="255" t="s">
        <v>2173</v>
      </c>
      <c r="G1209" s="253"/>
      <c r="H1209" s="256">
        <v>366.81999999999999</v>
      </c>
      <c r="I1209" s="257"/>
      <c r="J1209" s="253"/>
      <c r="K1209" s="253"/>
      <c r="L1209" s="258"/>
      <c r="M1209" s="259"/>
      <c r="N1209" s="260"/>
      <c r="O1209" s="260"/>
      <c r="P1209" s="260"/>
      <c r="Q1209" s="260"/>
      <c r="R1209" s="260"/>
      <c r="S1209" s="260"/>
      <c r="T1209" s="261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62" t="s">
        <v>294</v>
      </c>
      <c r="AU1209" s="262" t="s">
        <v>86</v>
      </c>
      <c r="AV1209" s="13" t="s">
        <v>86</v>
      </c>
      <c r="AW1209" s="13" t="s">
        <v>32</v>
      </c>
      <c r="AX1209" s="13" t="s">
        <v>77</v>
      </c>
      <c r="AY1209" s="262" t="s">
        <v>171</v>
      </c>
    </row>
    <row r="1210" s="13" customFormat="1">
      <c r="A1210" s="13"/>
      <c r="B1210" s="252"/>
      <c r="C1210" s="253"/>
      <c r="D1210" s="241" t="s">
        <v>294</v>
      </c>
      <c r="E1210" s="254" t="s">
        <v>1</v>
      </c>
      <c r="F1210" s="255" t="s">
        <v>2174</v>
      </c>
      <c r="G1210" s="253"/>
      <c r="H1210" s="256">
        <v>149.59999999999999</v>
      </c>
      <c r="I1210" s="257"/>
      <c r="J1210" s="253"/>
      <c r="K1210" s="253"/>
      <c r="L1210" s="258"/>
      <c r="M1210" s="259"/>
      <c r="N1210" s="260"/>
      <c r="O1210" s="260"/>
      <c r="P1210" s="260"/>
      <c r="Q1210" s="260"/>
      <c r="R1210" s="260"/>
      <c r="S1210" s="260"/>
      <c r="T1210" s="26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2" t="s">
        <v>294</v>
      </c>
      <c r="AU1210" s="262" t="s">
        <v>86</v>
      </c>
      <c r="AV1210" s="13" t="s">
        <v>86</v>
      </c>
      <c r="AW1210" s="13" t="s">
        <v>32</v>
      </c>
      <c r="AX1210" s="13" t="s">
        <v>77</v>
      </c>
      <c r="AY1210" s="262" t="s">
        <v>171</v>
      </c>
    </row>
    <row r="1211" s="13" customFormat="1">
      <c r="A1211" s="13"/>
      <c r="B1211" s="252"/>
      <c r="C1211" s="253"/>
      <c r="D1211" s="241" t="s">
        <v>294</v>
      </c>
      <c r="E1211" s="254" t="s">
        <v>1</v>
      </c>
      <c r="F1211" s="255" t="s">
        <v>2175</v>
      </c>
      <c r="G1211" s="253"/>
      <c r="H1211" s="256">
        <v>308.11000000000001</v>
      </c>
      <c r="I1211" s="257"/>
      <c r="J1211" s="253"/>
      <c r="K1211" s="253"/>
      <c r="L1211" s="258"/>
      <c r="M1211" s="259"/>
      <c r="N1211" s="260"/>
      <c r="O1211" s="260"/>
      <c r="P1211" s="260"/>
      <c r="Q1211" s="260"/>
      <c r="R1211" s="260"/>
      <c r="S1211" s="260"/>
      <c r="T1211" s="26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2" t="s">
        <v>294</v>
      </c>
      <c r="AU1211" s="262" t="s">
        <v>86</v>
      </c>
      <c r="AV1211" s="13" t="s">
        <v>86</v>
      </c>
      <c r="AW1211" s="13" t="s">
        <v>32</v>
      </c>
      <c r="AX1211" s="13" t="s">
        <v>77</v>
      </c>
      <c r="AY1211" s="262" t="s">
        <v>171</v>
      </c>
    </row>
    <row r="1212" s="14" customFormat="1">
      <c r="A1212" s="14"/>
      <c r="B1212" s="263"/>
      <c r="C1212" s="264"/>
      <c r="D1212" s="241" t="s">
        <v>294</v>
      </c>
      <c r="E1212" s="265" t="s">
        <v>1</v>
      </c>
      <c r="F1212" s="266" t="s">
        <v>298</v>
      </c>
      <c r="G1212" s="264"/>
      <c r="H1212" s="267">
        <v>824.52999999999997</v>
      </c>
      <c r="I1212" s="268"/>
      <c r="J1212" s="264"/>
      <c r="K1212" s="264"/>
      <c r="L1212" s="269"/>
      <c r="M1212" s="270"/>
      <c r="N1212" s="271"/>
      <c r="O1212" s="271"/>
      <c r="P1212" s="271"/>
      <c r="Q1212" s="271"/>
      <c r="R1212" s="271"/>
      <c r="S1212" s="271"/>
      <c r="T1212" s="27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73" t="s">
        <v>294</v>
      </c>
      <c r="AU1212" s="273" t="s">
        <v>86</v>
      </c>
      <c r="AV1212" s="14" t="s">
        <v>192</v>
      </c>
      <c r="AW1212" s="14" t="s">
        <v>32</v>
      </c>
      <c r="AX1212" s="14" t="s">
        <v>84</v>
      </c>
      <c r="AY1212" s="273" t="s">
        <v>171</v>
      </c>
    </row>
    <row r="1213" s="2" customFormat="1" ht="24.15" customHeight="1">
      <c r="A1213" s="39"/>
      <c r="B1213" s="40"/>
      <c r="C1213" s="228" t="s">
        <v>2176</v>
      </c>
      <c r="D1213" s="228" t="s">
        <v>174</v>
      </c>
      <c r="E1213" s="229" t="s">
        <v>2177</v>
      </c>
      <c r="F1213" s="230" t="s">
        <v>2178</v>
      </c>
      <c r="G1213" s="231" t="s">
        <v>206</v>
      </c>
      <c r="H1213" s="232">
        <v>561.99000000000001</v>
      </c>
      <c r="I1213" s="233"/>
      <c r="J1213" s="234">
        <f>ROUND(I1213*H1213,2)</f>
        <v>0</v>
      </c>
      <c r="K1213" s="230" t="s">
        <v>178</v>
      </c>
      <c r="L1213" s="45"/>
      <c r="M1213" s="235" t="s">
        <v>1</v>
      </c>
      <c r="N1213" s="236" t="s">
        <v>42</v>
      </c>
      <c r="O1213" s="92"/>
      <c r="P1213" s="237">
        <f>O1213*H1213</f>
        <v>0</v>
      </c>
      <c r="Q1213" s="237">
        <v>0</v>
      </c>
      <c r="R1213" s="237">
        <f>Q1213*H1213</f>
        <v>0</v>
      </c>
      <c r="S1213" s="237">
        <v>0</v>
      </c>
      <c r="T1213" s="238">
        <f>S1213*H1213</f>
        <v>0</v>
      </c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R1213" s="239" t="s">
        <v>440</v>
      </c>
      <c r="AT1213" s="239" t="s">
        <v>174</v>
      </c>
      <c r="AU1213" s="239" t="s">
        <v>86</v>
      </c>
      <c r="AY1213" s="18" t="s">
        <v>171</v>
      </c>
      <c r="BE1213" s="240">
        <f>IF(N1213="základní",J1213,0)</f>
        <v>0</v>
      </c>
      <c r="BF1213" s="240">
        <f>IF(N1213="snížená",J1213,0)</f>
        <v>0</v>
      </c>
      <c r="BG1213" s="240">
        <f>IF(N1213="zákl. přenesená",J1213,0)</f>
        <v>0</v>
      </c>
      <c r="BH1213" s="240">
        <f>IF(N1213="sníž. přenesená",J1213,0)</f>
        <v>0</v>
      </c>
      <c r="BI1213" s="240">
        <f>IF(N1213="nulová",J1213,0)</f>
        <v>0</v>
      </c>
      <c r="BJ1213" s="18" t="s">
        <v>84</v>
      </c>
      <c r="BK1213" s="240">
        <f>ROUND(I1213*H1213,2)</f>
        <v>0</v>
      </c>
      <c r="BL1213" s="18" t="s">
        <v>440</v>
      </c>
      <c r="BM1213" s="239" t="s">
        <v>2179</v>
      </c>
    </row>
    <row r="1214" s="13" customFormat="1">
      <c r="A1214" s="13"/>
      <c r="B1214" s="252"/>
      <c r="C1214" s="253"/>
      <c r="D1214" s="241" t="s">
        <v>294</v>
      </c>
      <c r="E1214" s="254" t="s">
        <v>1</v>
      </c>
      <c r="F1214" s="255" t="s">
        <v>2180</v>
      </c>
      <c r="G1214" s="253"/>
      <c r="H1214" s="256">
        <v>561.99000000000001</v>
      </c>
      <c r="I1214" s="257"/>
      <c r="J1214" s="253"/>
      <c r="K1214" s="253"/>
      <c r="L1214" s="258"/>
      <c r="M1214" s="259"/>
      <c r="N1214" s="260"/>
      <c r="O1214" s="260"/>
      <c r="P1214" s="260"/>
      <c r="Q1214" s="260"/>
      <c r="R1214" s="260"/>
      <c r="S1214" s="260"/>
      <c r="T1214" s="261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2" t="s">
        <v>294</v>
      </c>
      <c r="AU1214" s="262" t="s">
        <v>86</v>
      </c>
      <c r="AV1214" s="13" t="s">
        <v>86</v>
      </c>
      <c r="AW1214" s="13" t="s">
        <v>32</v>
      </c>
      <c r="AX1214" s="13" t="s">
        <v>84</v>
      </c>
      <c r="AY1214" s="262" t="s">
        <v>171</v>
      </c>
    </row>
    <row r="1215" s="2" customFormat="1" ht="24.15" customHeight="1">
      <c r="A1215" s="39"/>
      <c r="B1215" s="40"/>
      <c r="C1215" s="298" t="s">
        <v>2181</v>
      </c>
      <c r="D1215" s="298" t="s">
        <v>1309</v>
      </c>
      <c r="E1215" s="299" t="s">
        <v>2182</v>
      </c>
      <c r="F1215" s="300" t="s">
        <v>2183</v>
      </c>
      <c r="G1215" s="301" t="s">
        <v>206</v>
      </c>
      <c r="H1215" s="302">
        <v>374.15600000000001</v>
      </c>
      <c r="I1215" s="303"/>
      <c r="J1215" s="304">
        <f>ROUND(I1215*H1215,2)</f>
        <v>0</v>
      </c>
      <c r="K1215" s="300" t="s">
        <v>178</v>
      </c>
      <c r="L1215" s="305"/>
      <c r="M1215" s="306" t="s">
        <v>1</v>
      </c>
      <c r="N1215" s="307" t="s">
        <v>42</v>
      </c>
      <c r="O1215" s="92"/>
      <c r="P1215" s="237">
        <f>O1215*H1215</f>
        <v>0</v>
      </c>
      <c r="Q1215" s="237">
        <v>0.0023999999999999998</v>
      </c>
      <c r="R1215" s="237">
        <f>Q1215*H1215</f>
        <v>0.89797439999999995</v>
      </c>
      <c r="S1215" s="237">
        <v>0</v>
      </c>
      <c r="T1215" s="238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9" t="s">
        <v>355</v>
      </c>
      <c r="AT1215" s="239" t="s">
        <v>1309</v>
      </c>
      <c r="AU1215" s="239" t="s">
        <v>86</v>
      </c>
      <c r="AY1215" s="18" t="s">
        <v>171</v>
      </c>
      <c r="BE1215" s="240">
        <f>IF(N1215="základní",J1215,0)</f>
        <v>0</v>
      </c>
      <c r="BF1215" s="240">
        <f>IF(N1215="snížená",J1215,0)</f>
        <v>0</v>
      </c>
      <c r="BG1215" s="240">
        <f>IF(N1215="zákl. přenesená",J1215,0)</f>
        <v>0</v>
      </c>
      <c r="BH1215" s="240">
        <f>IF(N1215="sníž. přenesená",J1215,0)</f>
        <v>0</v>
      </c>
      <c r="BI1215" s="240">
        <f>IF(N1215="nulová",J1215,0)</f>
        <v>0</v>
      </c>
      <c r="BJ1215" s="18" t="s">
        <v>84</v>
      </c>
      <c r="BK1215" s="240">
        <f>ROUND(I1215*H1215,2)</f>
        <v>0</v>
      </c>
      <c r="BL1215" s="18" t="s">
        <v>440</v>
      </c>
      <c r="BM1215" s="239" t="s">
        <v>2184</v>
      </c>
    </row>
    <row r="1216" s="2" customFormat="1">
      <c r="A1216" s="39"/>
      <c r="B1216" s="40"/>
      <c r="C1216" s="41"/>
      <c r="D1216" s="241" t="s">
        <v>181</v>
      </c>
      <c r="E1216" s="41"/>
      <c r="F1216" s="242" t="s">
        <v>2185</v>
      </c>
      <c r="G1216" s="41"/>
      <c r="H1216" s="41"/>
      <c r="I1216" s="243"/>
      <c r="J1216" s="41"/>
      <c r="K1216" s="41"/>
      <c r="L1216" s="45"/>
      <c r="M1216" s="244"/>
      <c r="N1216" s="245"/>
      <c r="O1216" s="92"/>
      <c r="P1216" s="92"/>
      <c r="Q1216" s="92"/>
      <c r="R1216" s="92"/>
      <c r="S1216" s="92"/>
      <c r="T1216" s="9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181</v>
      </c>
      <c r="AU1216" s="18" t="s">
        <v>86</v>
      </c>
    </row>
    <row r="1217" s="13" customFormat="1">
      <c r="A1217" s="13"/>
      <c r="B1217" s="252"/>
      <c r="C1217" s="253"/>
      <c r="D1217" s="241" t="s">
        <v>294</v>
      </c>
      <c r="E1217" s="254" t="s">
        <v>1</v>
      </c>
      <c r="F1217" s="255" t="s">
        <v>2186</v>
      </c>
      <c r="G1217" s="253"/>
      <c r="H1217" s="256">
        <v>374.15600000000001</v>
      </c>
      <c r="I1217" s="257"/>
      <c r="J1217" s="253"/>
      <c r="K1217" s="253"/>
      <c r="L1217" s="258"/>
      <c r="M1217" s="259"/>
      <c r="N1217" s="260"/>
      <c r="O1217" s="260"/>
      <c r="P1217" s="260"/>
      <c r="Q1217" s="260"/>
      <c r="R1217" s="260"/>
      <c r="S1217" s="260"/>
      <c r="T1217" s="261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62" t="s">
        <v>294</v>
      </c>
      <c r="AU1217" s="262" t="s">
        <v>86</v>
      </c>
      <c r="AV1217" s="13" t="s">
        <v>86</v>
      </c>
      <c r="AW1217" s="13" t="s">
        <v>32</v>
      </c>
      <c r="AX1217" s="13" t="s">
        <v>84</v>
      </c>
      <c r="AY1217" s="262" t="s">
        <v>171</v>
      </c>
    </row>
    <row r="1218" s="2" customFormat="1" ht="24.15" customHeight="1">
      <c r="A1218" s="39"/>
      <c r="B1218" s="40"/>
      <c r="C1218" s="298" t="s">
        <v>2187</v>
      </c>
      <c r="D1218" s="298" t="s">
        <v>1309</v>
      </c>
      <c r="E1218" s="299" t="s">
        <v>2188</v>
      </c>
      <c r="F1218" s="300" t="s">
        <v>2189</v>
      </c>
      <c r="G1218" s="301" t="s">
        <v>206</v>
      </c>
      <c r="H1218" s="302">
        <v>573.23000000000002</v>
      </c>
      <c r="I1218" s="303"/>
      <c r="J1218" s="304">
        <f>ROUND(I1218*H1218,2)</f>
        <v>0</v>
      </c>
      <c r="K1218" s="300" t="s">
        <v>178</v>
      </c>
      <c r="L1218" s="305"/>
      <c r="M1218" s="306" t="s">
        <v>1</v>
      </c>
      <c r="N1218" s="307" t="s">
        <v>42</v>
      </c>
      <c r="O1218" s="92"/>
      <c r="P1218" s="237">
        <f>O1218*H1218</f>
        <v>0</v>
      </c>
      <c r="Q1218" s="237">
        <v>0.0011999999999999999</v>
      </c>
      <c r="R1218" s="237">
        <f>Q1218*H1218</f>
        <v>0.68787599999999993</v>
      </c>
      <c r="S1218" s="237">
        <v>0</v>
      </c>
      <c r="T1218" s="238">
        <f>S1218*H1218</f>
        <v>0</v>
      </c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R1218" s="239" t="s">
        <v>355</v>
      </c>
      <c r="AT1218" s="239" t="s">
        <v>1309</v>
      </c>
      <c r="AU1218" s="239" t="s">
        <v>86</v>
      </c>
      <c r="AY1218" s="18" t="s">
        <v>171</v>
      </c>
      <c r="BE1218" s="240">
        <f>IF(N1218="základní",J1218,0)</f>
        <v>0</v>
      </c>
      <c r="BF1218" s="240">
        <f>IF(N1218="snížená",J1218,0)</f>
        <v>0</v>
      </c>
      <c r="BG1218" s="240">
        <f>IF(N1218="zákl. přenesená",J1218,0)</f>
        <v>0</v>
      </c>
      <c r="BH1218" s="240">
        <f>IF(N1218="sníž. přenesená",J1218,0)</f>
        <v>0</v>
      </c>
      <c r="BI1218" s="240">
        <f>IF(N1218="nulová",J1218,0)</f>
        <v>0</v>
      </c>
      <c r="BJ1218" s="18" t="s">
        <v>84</v>
      </c>
      <c r="BK1218" s="240">
        <f>ROUND(I1218*H1218,2)</f>
        <v>0</v>
      </c>
      <c r="BL1218" s="18" t="s">
        <v>440</v>
      </c>
      <c r="BM1218" s="239" t="s">
        <v>2190</v>
      </c>
    </row>
    <row r="1219" s="2" customFormat="1">
      <c r="A1219" s="39"/>
      <c r="B1219" s="40"/>
      <c r="C1219" s="41"/>
      <c r="D1219" s="241" t="s">
        <v>181</v>
      </c>
      <c r="E1219" s="41"/>
      <c r="F1219" s="242" t="s">
        <v>2185</v>
      </c>
      <c r="G1219" s="41"/>
      <c r="H1219" s="41"/>
      <c r="I1219" s="243"/>
      <c r="J1219" s="41"/>
      <c r="K1219" s="41"/>
      <c r="L1219" s="45"/>
      <c r="M1219" s="244"/>
      <c r="N1219" s="245"/>
      <c r="O1219" s="92"/>
      <c r="P1219" s="92"/>
      <c r="Q1219" s="92"/>
      <c r="R1219" s="92"/>
      <c r="S1219" s="92"/>
      <c r="T1219" s="9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T1219" s="18" t="s">
        <v>181</v>
      </c>
      <c r="AU1219" s="18" t="s">
        <v>86</v>
      </c>
    </row>
    <row r="1220" s="13" customFormat="1">
      <c r="A1220" s="13"/>
      <c r="B1220" s="252"/>
      <c r="C1220" s="253"/>
      <c r="D1220" s="241" t="s">
        <v>294</v>
      </c>
      <c r="E1220" s="254" t="s">
        <v>1</v>
      </c>
      <c r="F1220" s="255" t="s">
        <v>2191</v>
      </c>
      <c r="G1220" s="253"/>
      <c r="H1220" s="256">
        <v>573.23000000000002</v>
      </c>
      <c r="I1220" s="257"/>
      <c r="J1220" s="253"/>
      <c r="K1220" s="253"/>
      <c r="L1220" s="258"/>
      <c r="M1220" s="259"/>
      <c r="N1220" s="260"/>
      <c r="O1220" s="260"/>
      <c r="P1220" s="260"/>
      <c r="Q1220" s="260"/>
      <c r="R1220" s="260"/>
      <c r="S1220" s="260"/>
      <c r="T1220" s="26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2" t="s">
        <v>294</v>
      </c>
      <c r="AU1220" s="262" t="s">
        <v>86</v>
      </c>
      <c r="AV1220" s="13" t="s">
        <v>86</v>
      </c>
      <c r="AW1220" s="13" t="s">
        <v>32</v>
      </c>
      <c r="AX1220" s="13" t="s">
        <v>84</v>
      </c>
      <c r="AY1220" s="262" t="s">
        <v>171</v>
      </c>
    </row>
    <row r="1221" s="2" customFormat="1" ht="24.15" customHeight="1">
      <c r="A1221" s="39"/>
      <c r="B1221" s="40"/>
      <c r="C1221" s="298" t="s">
        <v>2192</v>
      </c>
      <c r="D1221" s="298" t="s">
        <v>1309</v>
      </c>
      <c r="E1221" s="299" t="s">
        <v>2193</v>
      </c>
      <c r="F1221" s="300" t="s">
        <v>2194</v>
      </c>
      <c r="G1221" s="301" t="s">
        <v>206</v>
      </c>
      <c r="H1221" s="302">
        <v>152.59200000000001</v>
      </c>
      <c r="I1221" s="303"/>
      <c r="J1221" s="304">
        <f>ROUND(I1221*H1221,2)</f>
        <v>0</v>
      </c>
      <c r="K1221" s="300" t="s">
        <v>178</v>
      </c>
      <c r="L1221" s="305"/>
      <c r="M1221" s="306" t="s">
        <v>1</v>
      </c>
      <c r="N1221" s="307" t="s">
        <v>42</v>
      </c>
      <c r="O1221" s="92"/>
      <c r="P1221" s="237">
        <f>O1221*H1221</f>
        <v>0</v>
      </c>
      <c r="Q1221" s="237">
        <v>0.0018</v>
      </c>
      <c r="R1221" s="237">
        <f>Q1221*H1221</f>
        <v>0.27466560000000001</v>
      </c>
      <c r="S1221" s="237">
        <v>0</v>
      </c>
      <c r="T1221" s="238">
        <f>S1221*H1221</f>
        <v>0</v>
      </c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R1221" s="239" t="s">
        <v>355</v>
      </c>
      <c r="AT1221" s="239" t="s">
        <v>1309</v>
      </c>
      <c r="AU1221" s="239" t="s">
        <v>86</v>
      </c>
      <c r="AY1221" s="18" t="s">
        <v>171</v>
      </c>
      <c r="BE1221" s="240">
        <f>IF(N1221="základní",J1221,0)</f>
        <v>0</v>
      </c>
      <c r="BF1221" s="240">
        <f>IF(N1221="snížená",J1221,0)</f>
        <v>0</v>
      </c>
      <c r="BG1221" s="240">
        <f>IF(N1221="zákl. přenesená",J1221,0)</f>
        <v>0</v>
      </c>
      <c r="BH1221" s="240">
        <f>IF(N1221="sníž. přenesená",J1221,0)</f>
        <v>0</v>
      </c>
      <c r="BI1221" s="240">
        <f>IF(N1221="nulová",J1221,0)</f>
        <v>0</v>
      </c>
      <c r="BJ1221" s="18" t="s">
        <v>84</v>
      </c>
      <c r="BK1221" s="240">
        <f>ROUND(I1221*H1221,2)</f>
        <v>0</v>
      </c>
      <c r="BL1221" s="18" t="s">
        <v>440</v>
      </c>
      <c r="BM1221" s="239" t="s">
        <v>2195</v>
      </c>
    </row>
    <row r="1222" s="2" customFormat="1">
      <c r="A1222" s="39"/>
      <c r="B1222" s="40"/>
      <c r="C1222" s="41"/>
      <c r="D1222" s="241" t="s">
        <v>181</v>
      </c>
      <c r="E1222" s="41"/>
      <c r="F1222" s="242" t="s">
        <v>2185</v>
      </c>
      <c r="G1222" s="41"/>
      <c r="H1222" s="41"/>
      <c r="I1222" s="243"/>
      <c r="J1222" s="41"/>
      <c r="K1222" s="41"/>
      <c r="L1222" s="45"/>
      <c r="M1222" s="244"/>
      <c r="N1222" s="245"/>
      <c r="O1222" s="92"/>
      <c r="P1222" s="92"/>
      <c r="Q1222" s="92"/>
      <c r="R1222" s="92"/>
      <c r="S1222" s="92"/>
      <c r="T1222" s="93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T1222" s="18" t="s">
        <v>181</v>
      </c>
      <c r="AU1222" s="18" t="s">
        <v>86</v>
      </c>
    </row>
    <row r="1223" s="13" customFormat="1">
      <c r="A1223" s="13"/>
      <c r="B1223" s="252"/>
      <c r="C1223" s="253"/>
      <c r="D1223" s="241" t="s">
        <v>294</v>
      </c>
      <c r="E1223" s="254" t="s">
        <v>1</v>
      </c>
      <c r="F1223" s="255" t="s">
        <v>2196</v>
      </c>
      <c r="G1223" s="253"/>
      <c r="H1223" s="256">
        <v>152.59200000000001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2" t="s">
        <v>294</v>
      </c>
      <c r="AU1223" s="262" t="s">
        <v>86</v>
      </c>
      <c r="AV1223" s="13" t="s">
        <v>86</v>
      </c>
      <c r="AW1223" s="13" t="s">
        <v>32</v>
      </c>
      <c r="AX1223" s="13" t="s">
        <v>84</v>
      </c>
      <c r="AY1223" s="262" t="s">
        <v>171</v>
      </c>
    </row>
    <row r="1224" s="2" customFormat="1" ht="24.15" customHeight="1">
      <c r="A1224" s="39"/>
      <c r="B1224" s="40"/>
      <c r="C1224" s="298" t="s">
        <v>2197</v>
      </c>
      <c r="D1224" s="298" t="s">
        <v>1309</v>
      </c>
      <c r="E1224" s="299" t="s">
        <v>2198</v>
      </c>
      <c r="F1224" s="300" t="s">
        <v>2199</v>
      </c>
      <c r="G1224" s="301" t="s">
        <v>206</v>
      </c>
      <c r="H1224" s="302">
        <v>573.23000000000002</v>
      </c>
      <c r="I1224" s="303"/>
      <c r="J1224" s="304">
        <f>ROUND(I1224*H1224,2)</f>
        <v>0</v>
      </c>
      <c r="K1224" s="300" t="s">
        <v>178</v>
      </c>
      <c r="L1224" s="305"/>
      <c r="M1224" s="306" t="s">
        <v>1</v>
      </c>
      <c r="N1224" s="307" t="s">
        <v>42</v>
      </c>
      <c r="O1224" s="92"/>
      <c r="P1224" s="237">
        <f>O1224*H1224</f>
        <v>0</v>
      </c>
      <c r="Q1224" s="237">
        <v>0.00051999999999999995</v>
      </c>
      <c r="R1224" s="237">
        <f>Q1224*H1224</f>
        <v>0.2980796</v>
      </c>
      <c r="S1224" s="237">
        <v>0</v>
      </c>
      <c r="T1224" s="238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9" t="s">
        <v>355</v>
      </c>
      <c r="AT1224" s="239" t="s">
        <v>1309</v>
      </c>
      <c r="AU1224" s="239" t="s">
        <v>86</v>
      </c>
      <c r="AY1224" s="18" t="s">
        <v>171</v>
      </c>
      <c r="BE1224" s="240">
        <f>IF(N1224="základní",J1224,0)</f>
        <v>0</v>
      </c>
      <c r="BF1224" s="240">
        <f>IF(N1224="snížená",J1224,0)</f>
        <v>0</v>
      </c>
      <c r="BG1224" s="240">
        <f>IF(N1224="zákl. přenesená",J1224,0)</f>
        <v>0</v>
      </c>
      <c r="BH1224" s="240">
        <f>IF(N1224="sníž. přenesená",J1224,0)</f>
        <v>0</v>
      </c>
      <c r="BI1224" s="240">
        <f>IF(N1224="nulová",J1224,0)</f>
        <v>0</v>
      </c>
      <c r="BJ1224" s="18" t="s">
        <v>84</v>
      </c>
      <c r="BK1224" s="240">
        <f>ROUND(I1224*H1224,2)</f>
        <v>0</v>
      </c>
      <c r="BL1224" s="18" t="s">
        <v>440</v>
      </c>
      <c r="BM1224" s="239" t="s">
        <v>2200</v>
      </c>
    </row>
    <row r="1225" s="2" customFormat="1">
      <c r="A1225" s="39"/>
      <c r="B1225" s="40"/>
      <c r="C1225" s="41"/>
      <c r="D1225" s="241" t="s">
        <v>181</v>
      </c>
      <c r="E1225" s="41"/>
      <c r="F1225" s="242" t="s">
        <v>2201</v>
      </c>
      <c r="G1225" s="41"/>
      <c r="H1225" s="41"/>
      <c r="I1225" s="243"/>
      <c r="J1225" s="41"/>
      <c r="K1225" s="41"/>
      <c r="L1225" s="45"/>
      <c r="M1225" s="244"/>
      <c r="N1225" s="245"/>
      <c r="O1225" s="92"/>
      <c r="P1225" s="92"/>
      <c r="Q1225" s="92"/>
      <c r="R1225" s="92"/>
      <c r="S1225" s="92"/>
      <c r="T1225" s="93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T1225" s="18" t="s">
        <v>181</v>
      </c>
      <c r="AU1225" s="18" t="s">
        <v>86</v>
      </c>
    </row>
    <row r="1226" s="13" customFormat="1">
      <c r="A1226" s="13"/>
      <c r="B1226" s="252"/>
      <c r="C1226" s="253"/>
      <c r="D1226" s="241" t="s">
        <v>294</v>
      </c>
      <c r="E1226" s="254" t="s">
        <v>1</v>
      </c>
      <c r="F1226" s="255" t="s">
        <v>2191</v>
      </c>
      <c r="G1226" s="253"/>
      <c r="H1226" s="256">
        <v>573.23000000000002</v>
      </c>
      <c r="I1226" s="257"/>
      <c r="J1226" s="253"/>
      <c r="K1226" s="253"/>
      <c r="L1226" s="258"/>
      <c r="M1226" s="259"/>
      <c r="N1226" s="260"/>
      <c r="O1226" s="260"/>
      <c r="P1226" s="260"/>
      <c r="Q1226" s="260"/>
      <c r="R1226" s="260"/>
      <c r="S1226" s="260"/>
      <c r="T1226" s="261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2" t="s">
        <v>294</v>
      </c>
      <c r="AU1226" s="262" t="s">
        <v>86</v>
      </c>
      <c r="AV1226" s="13" t="s">
        <v>86</v>
      </c>
      <c r="AW1226" s="13" t="s">
        <v>32</v>
      </c>
      <c r="AX1226" s="13" t="s">
        <v>84</v>
      </c>
      <c r="AY1226" s="262" t="s">
        <v>171</v>
      </c>
    </row>
    <row r="1227" s="2" customFormat="1" ht="24.15" customHeight="1">
      <c r="A1227" s="39"/>
      <c r="B1227" s="40"/>
      <c r="C1227" s="298" t="s">
        <v>2202</v>
      </c>
      <c r="D1227" s="298" t="s">
        <v>1309</v>
      </c>
      <c r="E1227" s="299" t="s">
        <v>2203</v>
      </c>
      <c r="F1227" s="300" t="s">
        <v>2204</v>
      </c>
      <c r="G1227" s="301" t="s">
        <v>206</v>
      </c>
      <c r="H1227" s="302">
        <v>314.27199999999999</v>
      </c>
      <c r="I1227" s="303"/>
      <c r="J1227" s="304">
        <f>ROUND(I1227*H1227,2)</f>
        <v>0</v>
      </c>
      <c r="K1227" s="300" t="s">
        <v>178</v>
      </c>
      <c r="L1227" s="305"/>
      <c r="M1227" s="306" t="s">
        <v>1</v>
      </c>
      <c r="N1227" s="307" t="s">
        <v>42</v>
      </c>
      <c r="O1227" s="92"/>
      <c r="P1227" s="237">
        <f>O1227*H1227</f>
        <v>0</v>
      </c>
      <c r="Q1227" s="237">
        <v>0.00038999999999999999</v>
      </c>
      <c r="R1227" s="237">
        <f>Q1227*H1227</f>
        <v>0.12256607999999999</v>
      </c>
      <c r="S1227" s="237">
        <v>0</v>
      </c>
      <c r="T1227" s="238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9" t="s">
        <v>355</v>
      </c>
      <c r="AT1227" s="239" t="s">
        <v>1309</v>
      </c>
      <c r="AU1227" s="239" t="s">
        <v>86</v>
      </c>
      <c r="AY1227" s="18" t="s">
        <v>171</v>
      </c>
      <c r="BE1227" s="240">
        <f>IF(N1227="základní",J1227,0)</f>
        <v>0</v>
      </c>
      <c r="BF1227" s="240">
        <f>IF(N1227="snížená",J1227,0)</f>
        <v>0</v>
      </c>
      <c r="BG1227" s="240">
        <f>IF(N1227="zákl. přenesená",J1227,0)</f>
        <v>0</v>
      </c>
      <c r="BH1227" s="240">
        <f>IF(N1227="sníž. přenesená",J1227,0)</f>
        <v>0</v>
      </c>
      <c r="BI1227" s="240">
        <f>IF(N1227="nulová",J1227,0)</f>
        <v>0</v>
      </c>
      <c r="BJ1227" s="18" t="s">
        <v>84</v>
      </c>
      <c r="BK1227" s="240">
        <f>ROUND(I1227*H1227,2)</f>
        <v>0</v>
      </c>
      <c r="BL1227" s="18" t="s">
        <v>440</v>
      </c>
      <c r="BM1227" s="239" t="s">
        <v>2205</v>
      </c>
    </row>
    <row r="1228" s="2" customFormat="1">
      <c r="A1228" s="39"/>
      <c r="B1228" s="40"/>
      <c r="C1228" s="41"/>
      <c r="D1228" s="241" t="s">
        <v>181</v>
      </c>
      <c r="E1228" s="41"/>
      <c r="F1228" s="242" t="s">
        <v>2201</v>
      </c>
      <c r="G1228" s="41"/>
      <c r="H1228" s="41"/>
      <c r="I1228" s="243"/>
      <c r="J1228" s="41"/>
      <c r="K1228" s="41"/>
      <c r="L1228" s="45"/>
      <c r="M1228" s="244"/>
      <c r="N1228" s="245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181</v>
      </c>
      <c r="AU1228" s="18" t="s">
        <v>86</v>
      </c>
    </row>
    <row r="1229" s="13" customFormat="1">
      <c r="A1229" s="13"/>
      <c r="B1229" s="252"/>
      <c r="C1229" s="253"/>
      <c r="D1229" s="241" t="s">
        <v>294</v>
      </c>
      <c r="E1229" s="254" t="s">
        <v>1</v>
      </c>
      <c r="F1229" s="255" t="s">
        <v>2206</v>
      </c>
      <c r="G1229" s="253"/>
      <c r="H1229" s="256">
        <v>314.27199999999999</v>
      </c>
      <c r="I1229" s="257"/>
      <c r="J1229" s="253"/>
      <c r="K1229" s="253"/>
      <c r="L1229" s="258"/>
      <c r="M1229" s="259"/>
      <c r="N1229" s="260"/>
      <c r="O1229" s="260"/>
      <c r="P1229" s="260"/>
      <c r="Q1229" s="260"/>
      <c r="R1229" s="260"/>
      <c r="S1229" s="260"/>
      <c r="T1229" s="261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62" t="s">
        <v>294</v>
      </c>
      <c r="AU1229" s="262" t="s">
        <v>86</v>
      </c>
      <c r="AV1229" s="13" t="s">
        <v>86</v>
      </c>
      <c r="AW1229" s="13" t="s">
        <v>32</v>
      </c>
      <c r="AX1229" s="13" t="s">
        <v>84</v>
      </c>
      <c r="AY1229" s="262" t="s">
        <v>171</v>
      </c>
    </row>
    <row r="1230" s="2" customFormat="1" ht="24.15" customHeight="1">
      <c r="A1230" s="39"/>
      <c r="B1230" s="40"/>
      <c r="C1230" s="228" t="s">
        <v>2207</v>
      </c>
      <c r="D1230" s="228" t="s">
        <v>174</v>
      </c>
      <c r="E1230" s="229" t="s">
        <v>2208</v>
      </c>
      <c r="F1230" s="230" t="s">
        <v>2209</v>
      </c>
      <c r="G1230" s="231" t="s">
        <v>419</v>
      </c>
      <c r="H1230" s="232">
        <v>855</v>
      </c>
      <c r="I1230" s="233"/>
      <c r="J1230" s="234">
        <f>ROUND(I1230*H1230,2)</f>
        <v>0</v>
      </c>
      <c r="K1230" s="230" t="s">
        <v>178</v>
      </c>
      <c r="L1230" s="45"/>
      <c r="M1230" s="235" t="s">
        <v>1</v>
      </c>
      <c r="N1230" s="236" t="s">
        <v>42</v>
      </c>
      <c r="O1230" s="92"/>
      <c r="P1230" s="237">
        <f>O1230*H1230</f>
        <v>0</v>
      </c>
      <c r="Q1230" s="237">
        <v>0</v>
      </c>
      <c r="R1230" s="237">
        <f>Q1230*H1230</f>
        <v>0</v>
      </c>
      <c r="S1230" s="237">
        <v>0</v>
      </c>
      <c r="T1230" s="238">
        <f>S1230*H1230</f>
        <v>0</v>
      </c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R1230" s="239" t="s">
        <v>440</v>
      </c>
      <c r="AT1230" s="239" t="s">
        <v>174</v>
      </c>
      <c r="AU1230" s="239" t="s">
        <v>86</v>
      </c>
      <c r="AY1230" s="18" t="s">
        <v>171</v>
      </c>
      <c r="BE1230" s="240">
        <f>IF(N1230="základní",J1230,0)</f>
        <v>0</v>
      </c>
      <c r="BF1230" s="240">
        <f>IF(N1230="snížená",J1230,0)</f>
        <v>0</v>
      </c>
      <c r="BG1230" s="240">
        <f>IF(N1230="zákl. přenesená",J1230,0)</f>
        <v>0</v>
      </c>
      <c r="BH1230" s="240">
        <f>IF(N1230="sníž. přenesená",J1230,0)</f>
        <v>0</v>
      </c>
      <c r="BI1230" s="240">
        <f>IF(N1230="nulová",J1230,0)</f>
        <v>0</v>
      </c>
      <c r="BJ1230" s="18" t="s">
        <v>84</v>
      </c>
      <c r="BK1230" s="240">
        <f>ROUND(I1230*H1230,2)</f>
        <v>0</v>
      </c>
      <c r="BL1230" s="18" t="s">
        <v>440</v>
      </c>
      <c r="BM1230" s="239" t="s">
        <v>2210</v>
      </c>
    </row>
    <row r="1231" s="15" customFormat="1">
      <c r="A1231" s="15"/>
      <c r="B1231" s="274"/>
      <c r="C1231" s="275"/>
      <c r="D1231" s="241" t="s">
        <v>294</v>
      </c>
      <c r="E1231" s="276" t="s">
        <v>1</v>
      </c>
      <c r="F1231" s="277" t="s">
        <v>1182</v>
      </c>
      <c r="G1231" s="275"/>
      <c r="H1231" s="276" t="s">
        <v>1</v>
      </c>
      <c r="I1231" s="278"/>
      <c r="J1231" s="275"/>
      <c r="K1231" s="275"/>
      <c r="L1231" s="279"/>
      <c r="M1231" s="280"/>
      <c r="N1231" s="281"/>
      <c r="O1231" s="281"/>
      <c r="P1231" s="281"/>
      <c r="Q1231" s="281"/>
      <c r="R1231" s="281"/>
      <c r="S1231" s="281"/>
      <c r="T1231" s="282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83" t="s">
        <v>294</v>
      </c>
      <c r="AU1231" s="283" t="s">
        <v>86</v>
      </c>
      <c r="AV1231" s="15" t="s">
        <v>84</v>
      </c>
      <c r="AW1231" s="15" t="s">
        <v>32</v>
      </c>
      <c r="AX1231" s="15" t="s">
        <v>77</v>
      </c>
      <c r="AY1231" s="283" t="s">
        <v>171</v>
      </c>
    </row>
    <row r="1232" s="13" customFormat="1">
      <c r="A1232" s="13"/>
      <c r="B1232" s="252"/>
      <c r="C1232" s="253"/>
      <c r="D1232" s="241" t="s">
        <v>294</v>
      </c>
      <c r="E1232" s="254" t="s">
        <v>1</v>
      </c>
      <c r="F1232" s="255" t="s">
        <v>2211</v>
      </c>
      <c r="G1232" s="253"/>
      <c r="H1232" s="256">
        <v>855</v>
      </c>
      <c r="I1232" s="257"/>
      <c r="J1232" s="253"/>
      <c r="K1232" s="253"/>
      <c r="L1232" s="258"/>
      <c r="M1232" s="259"/>
      <c r="N1232" s="260"/>
      <c r="O1232" s="260"/>
      <c r="P1232" s="260"/>
      <c r="Q1232" s="260"/>
      <c r="R1232" s="260"/>
      <c r="S1232" s="260"/>
      <c r="T1232" s="261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2" t="s">
        <v>294</v>
      </c>
      <c r="AU1232" s="262" t="s">
        <v>86</v>
      </c>
      <c r="AV1232" s="13" t="s">
        <v>86</v>
      </c>
      <c r="AW1232" s="13" t="s">
        <v>32</v>
      </c>
      <c r="AX1232" s="13" t="s">
        <v>84</v>
      </c>
      <c r="AY1232" s="262" t="s">
        <v>171</v>
      </c>
    </row>
    <row r="1233" s="2" customFormat="1" ht="24.15" customHeight="1">
      <c r="A1233" s="39"/>
      <c r="B1233" s="40"/>
      <c r="C1233" s="298" t="s">
        <v>2212</v>
      </c>
      <c r="D1233" s="298" t="s">
        <v>1309</v>
      </c>
      <c r="E1233" s="299" t="s">
        <v>2213</v>
      </c>
      <c r="F1233" s="300" t="s">
        <v>2214</v>
      </c>
      <c r="G1233" s="301" t="s">
        <v>419</v>
      </c>
      <c r="H1233" s="302">
        <v>940.5</v>
      </c>
      <c r="I1233" s="303"/>
      <c r="J1233" s="304">
        <f>ROUND(I1233*H1233,2)</f>
        <v>0</v>
      </c>
      <c r="K1233" s="300" t="s">
        <v>178</v>
      </c>
      <c r="L1233" s="305"/>
      <c r="M1233" s="306" t="s">
        <v>1</v>
      </c>
      <c r="N1233" s="307" t="s">
        <v>42</v>
      </c>
      <c r="O1233" s="92"/>
      <c r="P1233" s="237">
        <f>O1233*H1233</f>
        <v>0</v>
      </c>
      <c r="Q1233" s="237">
        <v>5.0000000000000002E-05</v>
      </c>
      <c r="R1233" s="237">
        <f>Q1233*H1233</f>
        <v>0.047025000000000004</v>
      </c>
      <c r="S1233" s="237">
        <v>0</v>
      </c>
      <c r="T1233" s="238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9" t="s">
        <v>355</v>
      </c>
      <c r="AT1233" s="239" t="s">
        <v>1309</v>
      </c>
      <c r="AU1233" s="239" t="s">
        <v>86</v>
      </c>
      <c r="AY1233" s="18" t="s">
        <v>171</v>
      </c>
      <c r="BE1233" s="240">
        <f>IF(N1233="základní",J1233,0)</f>
        <v>0</v>
      </c>
      <c r="BF1233" s="240">
        <f>IF(N1233="snížená",J1233,0)</f>
        <v>0</v>
      </c>
      <c r="BG1233" s="240">
        <f>IF(N1233="zákl. přenesená",J1233,0)</f>
        <v>0</v>
      </c>
      <c r="BH1233" s="240">
        <f>IF(N1233="sníž. přenesená",J1233,0)</f>
        <v>0</v>
      </c>
      <c r="BI1233" s="240">
        <f>IF(N1233="nulová",J1233,0)</f>
        <v>0</v>
      </c>
      <c r="BJ1233" s="18" t="s">
        <v>84</v>
      </c>
      <c r="BK1233" s="240">
        <f>ROUND(I1233*H1233,2)</f>
        <v>0</v>
      </c>
      <c r="BL1233" s="18" t="s">
        <v>440</v>
      </c>
      <c r="BM1233" s="239" t="s">
        <v>2215</v>
      </c>
    </row>
    <row r="1234" s="13" customFormat="1">
      <c r="A1234" s="13"/>
      <c r="B1234" s="252"/>
      <c r="C1234" s="253"/>
      <c r="D1234" s="241" t="s">
        <v>294</v>
      </c>
      <c r="E1234" s="254" t="s">
        <v>1</v>
      </c>
      <c r="F1234" s="255" t="s">
        <v>2216</v>
      </c>
      <c r="G1234" s="253"/>
      <c r="H1234" s="256">
        <v>940.5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2" t="s">
        <v>294</v>
      </c>
      <c r="AU1234" s="262" t="s">
        <v>86</v>
      </c>
      <c r="AV1234" s="13" t="s">
        <v>86</v>
      </c>
      <c r="AW1234" s="13" t="s">
        <v>32</v>
      </c>
      <c r="AX1234" s="13" t="s">
        <v>84</v>
      </c>
      <c r="AY1234" s="262" t="s">
        <v>171</v>
      </c>
    </row>
    <row r="1235" s="2" customFormat="1" ht="24.15" customHeight="1">
      <c r="A1235" s="39"/>
      <c r="B1235" s="40"/>
      <c r="C1235" s="228" t="s">
        <v>2217</v>
      </c>
      <c r="D1235" s="228" t="s">
        <v>174</v>
      </c>
      <c r="E1235" s="229" t="s">
        <v>2218</v>
      </c>
      <c r="F1235" s="230" t="s">
        <v>2219</v>
      </c>
      <c r="G1235" s="231" t="s">
        <v>206</v>
      </c>
      <c r="H1235" s="232">
        <v>98.875</v>
      </c>
      <c r="I1235" s="233"/>
      <c r="J1235" s="234">
        <f>ROUND(I1235*H1235,2)</f>
        <v>0</v>
      </c>
      <c r="K1235" s="230" t="s">
        <v>178</v>
      </c>
      <c r="L1235" s="45"/>
      <c r="M1235" s="235" t="s">
        <v>1</v>
      </c>
      <c r="N1235" s="236" t="s">
        <v>42</v>
      </c>
      <c r="O1235" s="92"/>
      <c r="P1235" s="237">
        <f>O1235*H1235</f>
        <v>0</v>
      </c>
      <c r="Q1235" s="237">
        <v>0.0060000000000000001</v>
      </c>
      <c r="R1235" s="237">
        <f>Q1235*H1235</f>
        <v>0.59325000000000006</v>
      </c>
      <c r="S1235" s="237">
        <v>0</v>
      </c>
      <c r="T1235" s="238">
        <f>S1235*H1235</f>
        <v>0</v>
      </c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R1235" s="239" t="s">
        <v>440</v>
      </c>
      <c r="AT1235" s="239" t="s">
        <v>174</v>
      </c>
      <c r="AU1235" s="239" t="s">
        <v>86</v>
      </c>
      <c r="AY1235" s="18" t="s">
        <v>171</v>
      </c>
      <c r="BE1235" s="240">
        <f>IF(N1235="základní",J1235,0)</f>
        <v>0</v>
      </c>
      <c r="BF1235" s="240">
        <f>IF(N1235="snížená",J1235,0)</f>
        <v>0</v>
      </c>
      <c r="BG1235" s="240">
        <f>IF(N1235="zákl. přenesená",J1235,0)</f>
        <v>0</v>
      </c>
      <c r="BH1235" s="240">
        <f>IF(N1235="sníž. přenesená",J1235,0)</f>
        <v>0</v>
      </c>
      <c r="BI1235" s="240">
        <f>IF(N1235="nulová",J1235,0)</f>
        <v>0</v>
      </c>
      <c r="BJ1235" s="18" t="s">
        <v>84</v>
      </c>
      <c r="BK1235" s="240">
        <f>ROUND(I1235*H1235,2)</f>
        <v>0</v>
      </c>
      <c r="BL1235" s="18" t="s">
        <v>440</v>
      </c>
      <c r="BM1235" s="239" t="s">
        <v>2220</v>
      </c>
    </row>
    <row r="1236" s="15" customFormat="1">
      <c r="A1236" s="15"/>
      <c r="B1236" s="274"/>
      <c r="C1236" s="275"/>
      <c r="D1236" s="241" t="s">
        <v>294</v>
      </c>
      <c r="E1236" s="276" t="s">
        <v>1</v>
      </c>
      <c r="F1236" s="277" t="s">
        <v>1182</v>
      </c>
      <c r="G1236" s="275"/>
      <c r="H1236" s="276" t="s">
        <v>1</v>
      </c>
      <c r="I1236" s="278"/>
      <c r="J1236" s="275"/>
      <c r="K1236" s="275"/>
      <c r="L1236" s="279"/>
      <c r="M1236" s="280"/>
      <c r="N1236" s="281"/>
      <c r="O1236" s="281"/>
      <c r="P1236" s="281"/>
      <c r="Q1236" s="281"/>
      <c r="R1236" s="281"/>
      <c r="S1236" s="281"/>
      <c r="T1236" s="282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83" t="s">
        <v>294</v>
      </c>
      <c r="AU1236" s="283" t="s">
        <v>86</v>
      </c>
      <c r="AV1236" s="15" t="s">
        <v>84</v>
      </c>
      <c r="AW1236" s="15" t="s">
        <v>32</v>
      </c>
      <c r="AX1236" s="15" t="s">
        <v>77</v>
      </c>
      <c r="AY1236" s="283" t="s">
        <v>171</v>
      </c>
    </row>
    <row r="1237" s="13" customFormat="1">
      <c r="A1237" s="13"/>
      <c r="B1237" s="252"/>
      <c r="C1237" s="253"/>
      <c r="D1237" s="241" t="s">
        <v>294</v>
      </c>
      <c r="E1237" s="254" t="s">
        <v>1</v>
      </c>
      <c r="F1237" s="255" t="s">
        <v>2050</v>
      </c>
      <c r="G1237" s="253"/>
      <c r="H1237" s="256">
        <v>68.25</v>
      </c>
      <c r="I1237" s="257"/>
      <c r="J1237" s="253"/>
      <c r="K1237" s="253"/>
      <c r="L1237" s="258"/>
      <c r="M1237" s="259"/>
      <c r="N1237" s="260"/>
      <c r="O1237" s="260"/>
      <c r="P1237" s="260"/>
      <c r="Q1237" s="260"/>
      <c r="R1237" s="260"/>
      <c r="S1237" s="260"/>
      <c r="T1237" s="261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62" t="s">
        <v>294</v>
      </c>
      <c r="AU1237" s="262" t="s">
        <v>86</v>
      </c>
      <c r="AV1237" s="13" t="s">
        <v>86</v>
      </c>
      <c r="AW1237" s="13" t="s">
        <v>32</v>
      </c>
      <c r="AX1237" s="13" t="s">
        <v>77</v>
      </c>
      <c r="AY1237" s="262" t="s">
        <v>171</v>
      </c>
    </row>
    <row r="1238" s="16" customFormat="1">
      <c r="A1238" s="16"/>
      <c r="B1238" s="287"/>
      <c r="C1238" s="288"/>
      <c r="D1238" s="241" t="s">
        <v>294</v>
      </c>
      <c r="E1238" s="289" t="s">
        <v>1</v>
      </c>
      <c r="F1238" s="290" t="s">
        <v>1112</v>
      </c>
      <c r="G1238" s="288"/>
      <c r="H1238" s="291">
        <v>68.25</v>
      </c>
      <c r="I1238" s="292"/>
      <c r="J1238" s="288"/>
      <c r="K1238" s="288"/>
      <c r="L1238" s="293"/>
      <c r="M1238" s="294"/>
      <c r="N1238" s="295"/>
      <c r="O1238" s="295"/>
      <c r="P1238" s="295"/>
      <c r="Q1238" s="295"/>
      <c r="R1238" s="295"/>
      <c r="S1238" s="295"/>
      <c r="T1238" s="29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T1238" s="297" t="s">
        <v>294</v>
      </c>
      <c r="AU1238" s="297" t="s">
        <v>86</v>
      </c>
      <c r="AV1238" s="16" t="s">
        <v>106</v>
      </c>
      <c r="AW1238" s="16" t="s">
        <v>32</v>
      </c>
      <c r="AX1238" s="16" t="s">
        <v>77</v>
      </c>
      <c r="AY1238" s="297" t="s">
        <v>171</v>
      </c>
    </row>
    <row r="1239" s="13" customFormat="1">
      <c r="A1239" s="13"/>
      <c r="B1239" s="252"/>
      <c r="C1239" s="253"/>
      <c r="D1239" s="241" t="s">
        <v>294</v>
      </c>
      <c r="E1239" s="254" t="s">
        <v>1</v>
      </c>
      <c r="F1239" s="255" t="s">
        <v>2051</v>
      </c>
      <c r="G1239" s="253"/>
      <c r="H1239" s="256">
        <v>30.625</v>
      </c>
      <c r="I1239" s="257"/>
      <c r="J1239" s="253"/>
      <c r="K1239" s="253"/>
      <c r="L1239" s="258"/>
      <c r="M1239" s="259"/>
      <c r="N1239" s="260"/>
      <c r="O1239" s="260"/>
      <c r="P1239" s="260"/>
      <c r="Q1239" s="260"/>
      <c r="R1239" s="260"/>
      <c r="S1239" s="260"/>
      <c r="T1239" s="26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62" t="s">
        <v>294</v>
      </c>
      <c r="AU1239" s="262" t="s">
        <v>86</v>
      </c>
      <c r="AV1239" s="13" t="s">
        <v>86</v>
      </c>
      <c r="AW1239" s="13" t="s">
        <v>32</v>
      </c>
      <c r="AX1239" s="13" t="s">
        <v>77</v>
      </c>
      <c r="AY1239" s="262" t="s">
        <v>171</v>
      </c>
    </row>
    <row r="1240" s="16" customFormat="1">
      <c r="A1240" s="16"/>
      <c r="B1240" s="287"/>
      <c r="C1240" s="288"/>
      <c r="D1240" s="241" t="s">
        <v>294</v>
      </c>
      <c r="E1240" s="289" t="s">
        <v>1</v>
      </c>
      <c r="F1240" s="290" t="s">
        <v>1112</v>
      </c>
      <c r="G1240" s="288"/>
      <c r="H1240" s="291">
        <v>30.625</v>
      </c>
      <c r="I1240" s="292"/>
      <c r="J1240" s="288"/>
      <c r="K1240" s="288"/>
      <c r="L1240" s="293"/>
      <c r="M1240" s="294"/>
      <c r="N1240" s="295"/>
      <c r="O1240" s="295"/>
      <c r="P1240" s="295"/>
      <c r="Q1240" s="295"/>
      <c r="R1240" s="295"/>
      <c r="S1240" s="295"/>
      <c r="T1240" s="29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T1240" s="297" t="s">
        <v>294</v>
      </c>
      <c r="AU1240" s="297" t="s">
        <v>86</v>
      </c>
      <c r="AV1240" s="16" t="s">
        <v>106</v>
      </c>
      <c r="AW1240" s="16" t="s">
        <v>32</v>
      </c>
      <c r="AX1240" s="16" t="s">
        <v>77</v>
      </c>
      <c r="AY1240" s="297" t="s">
        <v>171</v>
      </c>
    </row>
    <row r="1241" s="14" customFormat="1">
      <c r="A1241" s="14"/>
      <c r="B1241" s="263"/>
      <c r="C1241" s="264"/>
      <c r="D1241" s="241" t="s">
        <v>294</v>
      </c>
      <c r="E1241" s="265" t="s">
        <v>1</v>
      </c>
      <c r="F1241" s="266" t="s">
        <v>298</v>
      </c>
      <c r="G1241" s="264"/>
      <c r="H1241" s="267">
        <v>98.875</v>
      </c>
      <c r="I1241" s="268"/>
      <c r="J1241" s="264"/>
      <c r="K1241" s="264"/>
      <c r="L1241" s="269"/>
      <c r="M1241" s="270"/>
      <c r="N1241" s="271"/>
      <c r="O1241" s="271"/>
      <c r="P1241" s="271"/>
      <c r="Q1241" s="271"/>
      <c r="R1241" s="271"/>
      <c r="S1241" s="271"/>
      <c r="T1241" s="27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3" t="s">
        <v>294</v>
      </c>
      <c r="AU1241" s="273" t="s">
        <v>86</v>
      </c>
      <c r="AV1241" s="14" t="s">
        <v>192</v>
      </c>
      <c r="AW1241" s="14" t="s">
        <v>32</v>
      </c>
      <c r="AX1241" s="14" t="s">
        <v>84</v>
      </c>
      <c r="AY1241" s="273" t="s">
        <v>171</v>
      </c>
    </row>
    <row r="1242" s="2" customFormat="1" ht="24.15" customHeight="1">
      <c r="A1242" s="39"/>
      <c r="B1242" s="40"/>
      <c r="C1242" s="298" t="s">
        <v>2221</v>
      </c>
      <c r="D1242" s="298" t="s">
        <v>1309</v>
      </c>
      <c r="E1242" s="299" t="s">
        <v>2222</v>
      </c>
      <c r="F1242" s="300" t="s">
        <v>2223</v>
      </c>
      <c r="G1242" s="301" t="s">
        <v>206</v>
      </c>
      <c r="H1242" s="302">
        <v>71.662999999999997</v>
      </c>
      <c r="I1242" s="303"/>
      <c r="J1242" s="304">
        <f>ROUND(I1242*H1242,2)</f>
        <v>0</v>
      </c>
      <c r="K1242" s="300" t="s">
        <v>178</v>
      </c>
      <c r="L1242" s="305"/>
      <c r="M1242" s="306" t="s">
        <v>1</v>
      </c>
      <c r="N1242" s="307" t="s">
        <v>42</v>
      </c>
      <c r="O1242" s="92"/>
      <c r="P1242" s="237">
        <f>O1242*H1242</f>
        <v>0</v>
      </c>
      <c r="Q1242" s="237">
        <v>0.0030000000000000001</v>
      </c>
      <c r="R1242" s="237">
        <f>Q1242*H1242</f>
        <v>0.21498899999999999</v>
      </c>
      <c r="S1242" s="237">
        <v>0</v>
      </c>
      <c r="T1242" s="238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9" t="s">
        <v>355</v>
      </c>
      <c r="AT1242" s="239" t="s">
        <v>1309</v>
      </c>
      <c r="AU1242" s="239" t="s">
        <v>86</v>
      </c>
      <c r="AY1242" s="18" t="s">
        <v>171</v>
      </c>
      <c r="BE1242" s="240">
        <f>IF(N1242="základní",J1242,0)</f>
        <v>0</v>
      </c>
      <c r="BF1242" s="240">
        <f>IF(N1242="snížená",J1242,0)</f>
        <v>0</v>
      </c>
      <c r="BG1242" s="240">
        <f>IF(N1242="zákl. přenesená",J1242,0)</f>
        <v>0</v>
      </c>
      <c r="BH1242" s="240">
        <f>IF(N1242="sníž. přenesená",J1242,0)</f>
        <v>0</v>
      </c>
      <c r="BI1242" s="240">
        <f>IF(N1242="nulová",J1242,0)</f>
        <v>0</v>
      </c>
      <c r="BJ1242" s="18" t="s">
        <v>84</v>
      </c>
      <c r="BK1242" s="240">
        <f>ROUND(I1242*H1242,2)</f>
        <v>0</v>
      </c>
      <c r="BL1242" s="18" t="s">
        <v>440</v>
      </c>
      <c r="BM1242" s="239" t="s">
        <v>2224</v>
      </c>
    </row>
    <row r="1243" s="13" customFormat="1">
      <c r="A1243" s="13"/>
      <c r="B1243" s="252"/>
      <c r="C1243" s="253"/>
      <c r="D1243" s="241" t="s">
        <v>294</v>
      </c>
      <c r="E1243" s="254" t="s">
        <v>1</v>
      </c>
      <c r="F1243" s="255" t="s">
        <v>2225</v>
      </c>
      <c r="G1243" s="253"/>
      <c r="H1243" s="256">
        <v>71.662999999999997</v>
      </c>
      <c r="I1243" s="257"/>
      <c r="J1243" s="253"/>
      <c r="K1243" s="253"/>
      <c r="L1243" s="258"/>
      <c r="M1243" s="259"/>
      <c r="N1243" s="260"/>
      <c r="O1243" s="260"/>
      <c r="P1243" s="260"/>
      <c r="Q1243" s="260"/>
      <c r="R1243" s="260"/>
      <c r="S1243" s="260"/>
      <c r="T1243" s="261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2" t="s">
        <v>294</v>
      </c>
      <c r="AU1243" s="262" t="s">
        <v>86</v>
      </c>
      <c r="AV1243" s="13" t="s">
        <v>86</v>
      </c>
      <c r="AW1243" s="13" t="s">
        <v>32</v>
      </c>
      <c r="AX1243" s="13" t="s">
        <v>84</v>
      </c>
      <c r="AY1243" s="262" t="s">
        <v>171</v>
      </c>
    </row>
    <row r="1244" s="2" customFormat="1" ht="24.15" customHeight="1">
      <c r="A1244" s="39"/>
      <c r="B1244" s="40"/>
      <c r="C1244" s="298" t="s">
        <v>2226</v>
      </c>
      <c r="D1244" s="298" t="s">
        <v>1309</v>
      </c>
      <c r="E1244" s="299" t="s">
        <v>2227</v>
      </c>
      <c r="F1244" s="300" t="s">
        <v>2228</v>
      </c>
      <c r="G1244" s="301" t="s">
        <v>206</v>
      </c>
      <c r="H1244" s="302">
        <v>32.155999999999999</v>
      </c>
      <c r="I1244" s="303"/>
      <c r="J1244" s="304">
        <f>ROUND(I1244*H1244,2)</f>
        <v>0</v>
      </c>
      <c r="K1244" s="300" t="s">
        <v>178</v>
      </c>
      <c r="L1244" s="305"/>
      <c r="M1244" s="306" t="s">
        <v>1</v>
      </c>
      <c r="N1244" s="307" t="s">
        <v>42</v>
      </c>
      <c r="O1244" s="92"/>
      <c r="P1244" s="237">
        <f>O1244*H1244</f>
        <v>0</v>
      </c>
      <c r="Q1244" s="237">
        <v>0.0035999999999999999</v>
      </c>
      <c r="R1244" s="237">
        <f>Q1244*H1244</f>
        <v>0.11576159999999999</v>
      </c>
      <c r="S1244" s="237">
        <v>0</v>
      </c>
      <c r="T1244" s="238">
        <f>S1244*H1244</f>
        <v>0</v>
      </c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R1244" s="239" t="s">
        <v>355</v>
      </c>
      <c r="AT1244" s="239" t="s">
        <v>1309</v>
      </c>
      <c r="AU1244" s="239" t="s">
        <v>86</v>
      </c>
      <c r="AY1244" s="18" t="s">
        <v>171</v>
      </c>
      <c r="BE1244" s="240">
        <f>IF(N1244="základní",J1244,0)</f>
        <v>0</v>
      </c>
      <c r="BF1244" s="240">
        <f>IF(N1244="snížená",J1244,0)</f>
        <v>0</v>
      </c>
      <c r="BG1244" s="240">
        <f>IF(N1244="zákl. přenesená",J1244,0)</f>
        <v>0</v>
      </c>
      <c r="BH1244" s="240">
        <f>IF(N1244="sníž. přenesená",J1244,0)</f>
        <v>0</v>
      </c>
      <c r="BI1244" s="240">
        <f>IF(N1244="nulová",J1244,0)</f>
        <v>0</v>
      </c>
      <c r="BJ1244" s="18" t="s">
        <v>84</v>
      </c>
      <c r="BK1244" s="240">
        <f>ROUND(I1244*H1244,2)</f>
        <v>0</v>
      </c>
      <c r="BL1244" s="18" t="s">
        <v>440</v>
      </c>
      <c r="BM1244" s="239" t="s">
        <v>2229</v>
      </c>
    </row>
    <row r="1245" s="13" customFormat="1">
      <c r="A1245" s="13"/>
      <c r="B1245" s="252"/>
      <c r="C1245" s="253"/>
      <c r="D1245" s="241" t="s">
        <v>294</v>
      </c>
      <c r="E1245" s="254" t="s">
        <v>1</v>
      </c>
      <c r="F1245" s="255" t="s">
        <v>2230</v>
      </c>
      <c r="G1245" s="253"/>
      <c r="H1245" s="256">
        <v>32.155999999999999</v>
      </c>
      <c r="I1245" s="257"/>
      <c r="J1245" s="253"/>
      <c r="K1245" s="253"/>
      <c r="L1245" s="258"/>
      <c r="M1245" s="259"/>
      <c r="N1245" s="260"/>
      <c r="O1245" s="260"/>
      <c r="P1245" s="260"/>
      <c r="Q1245" s="260"/>
      <c r="R1245" s="260"/>
      <c r="S1245" s="260"/>
      <c r="T1245" s="261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2" t="s">
        <v>294</v>
      </c>
      <c r="AU1245" s="262" t="s">
        <v>86</v>
      </c>
      <c r="AV1245" s="13" t="s">
        <v>86</v>
      </c>
      <c r="AW1245" s="13" t="s">
        <v>32</v>
      </c>
      <c r="AX1245" s="13" t="s">
        <v>84</v>
      </c>
      <c r="AY1245" s="262" t="s">
        <v>171</v>
      </c>
    </row>
    <row r="1246" s="2" customFormat="1" ht="24.15" customHeight="1">
      <c r="A1246" s="39"/>
      <c r="B1246" s="40"/>
      <c r="C1246" s="228" t="s">
        <v>2231</v>
      </c>
      <c r="D1246" s="228" t="s">
        <v>174</v>
      </c>
      <c r="E1246" s="229" t="s">
        <v>2232</v>
      </c>
      <c r="F1246" s="230" t="s">
        <v>2233</v>
      </c>
      <c r="G1246" s="231" t="s">
        <v>206</v>
      </c>
      <c r="H1246" s="232">
        <v>5.5</v>
      </c>
      <c r="I1246" s="233"/>
      <c r="J1246" s="234">
        <f>ROUND(I1246*H1246,2)</f>
        <v>0</v>
      </c>
      <c r="K1246" s="230" t="s">
        <v>178</v>
      </c>
      <c r="L1246" s="45"/>
      <c r="M1246" s="235" t="s">
        <v>1</v>
      </c>
      <c r="N1246" s="236" t="s">
        <v>42</v>
      </c>
      <c r="O1246" s="92"/>
      <c r="P1246" s="237">
        <f>O1246*H1246</f>
        <v>0</v>
      </c>
      <c r="Q1246" s="237">
        <v>0</v>
      </c>
      <c r="R1246" s="237">
        <f>Q1246*H1246</f>
        <v>0</v>
      </c>
      <c r="S1246" s="237">
        <v>0</v>
      </c>
      <c r="T1246" s="238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39" t="s">
        <v>440</v>
      </c>
      <c r="AT1246" s="239" t="s">
        <v>174</v>
      </c>
      <c r="AU1246" s="239" t="s">
        <v>86</v>
      </c>
      <c r="AY1246" s="18" t="s">
        <v>171</v>
      </c>
      <c r="BE1246" s="240">
        <f>IF(N1246="základní",J1246,0)</f>
        <v>0</v>
      </c>
      <c r="BF1246" s="240">
        <f>IF(N1246="snížená",J1246,0)</f>
        <v>0</v>
      </c>
      <c r="BG1246" s="240">
        <f>IF(N1246="zákl. přenesená",J1246,0)</f>
        <v>0</v>
      </c>
      <c r="BH1246" s="240">
        <f>IF(N1246="sníž. přenesená",J1246,0)</f>
        <v>0</v>
      </c>
      <c r="BI1246" s="240">
        <f>IF(N1246="nulová",J1246,0)</f>
        <v>0</v>
      </c>
      <c r="BJ1246" s="18" t="s">
        <v>84</v>
      </c>
      <c r="BK1246" s="240">
        <f>ROUND(I1246*H1246,2)</f>
        <v>0</v>
      </c>
      <c r="BL1246" s="18" t="s">
        <v>440</v>
      </c>
      <c r="BM1246" s="239" t="s">
        <v>2234</v>
      </c>
    </row>
    <row r="1247" s="13" customFormat="1">
      <c r="A1247" s="13"/>
      <c r="B1247" s="252"/>
      <c r="C1247" s="253"/>
      <c r="D1247" s="241" t="s">
        <v>294</v>
      </c>
      <c r="E1247" s="254" t="s">
        <v>1</v>
      </c>
      <c r="F1247" s="255" t="s">
        <v>905</v>
      </c>
      <c r="G1247" s="253"/>
      <c r="H1247" s="256">
        <v>5.5</v>
      </c>
      <c r="I1247" s="257"/>
      <c r="J1247" s="253"/>
      <c r="K1247" s="253"/>
      <c r="L1247" s="258"/>
      <c r="M1247" s="259"/>
      <c r="N1247" s="260"/>
      <c r="O1247" s="260"/>
      <c r="P1247" s="260"/>
      <c r="Q1247" s="260"/>
      <c r="R1247" s="260"/>
      <c r="S1247" s="260"/>
      <c r="T1247" s="261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2" t="s">
        <v>294</v>
      </c>
      <c r="AU1247" s="262" t="s">
        <v>86</v>
      </c>
      <c r="AV1247" s="13" t="s">
        <v>86</v>
      </c>
      <c r="AW1247" s="13" t="s">
        <v>32</v>
      </c>
      <c r="AX1247" s="13" t="s">
        <v>84</v>
      </c>
      <c r="AY1247" s="262" t="s">
        <v>171</v>
      </c>
    </row>
    <row r="1248" s="2" customFormat="1" ht="24.15" customHeight="1">
      <c r="A1248" s="39"/>
      <c r="B1248" s="40"/>
      <c r="C1248" s="298" t="s">
        <v>2235</v>
      </c>
      <c r="D1248" s="298" t="s">
        <v>1309</v>
      </c>
      <c r="E1248" s="299" t="s">
        <v>2236</v>
      </c>
      <c r="F1248" s="300" t="s">
        <v>2237</v>
      </c>
      <c r="G1248" s="301" t="s">
        <v>206</v>
      </c>
      <c r="H1248" s="302">
        <v>5.6100000000000003</v>
      </c>
      <c r="I1248" s="303"/>
      <c r="J1248" s="304">
        <f>ROUND(I1248*H1248,2)</f>
        <v>0</v>
      </c>
      <c r="K1248" s="300" t="s">
        <v>178</v>
      </c>
      <c r="L1248" s="305"/>
      <c r="M1248" s="306" t="s">
        <v>1</v>
      </c>
      <c r="N1248" s="307" t="s">
        <v>42</v>
      </c>
      <c r="O1248" s="92"/>
      <c r="P1248" s="237">
        <f>O1248*H1248</f>
        <v>0</v>
      </c>
      <c r="Q1248" s="237">
        <v>0.0047999999999999996</v>
      </c>
      <c r="R1248" s="237">
        <f>Q1248*H1248</f>
        <v>0.026928000000000001</v>
      </c>
      <c r="S1248" s="237">
        <v>0</v>
      </c>
      <c r="T1248" s="238">
        <f>S1248*H1248</f>
        <v>0</v>
      </c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R1248" s="239" t="s">
        <v>355</v>
      </c>
      <c r="AT1248" s="239" t="s">
        <v>1309</v>
      </c>
      <c r="AU1248" s="239" t="s">
        <v>86</v>
      </c>
      <c r="AY1248" s="18" t="s">
        <v>171</v>
      </c>
      <c r="BE1248" s="240">
        <f>IF(N1248="základní",J1248,0)</f>
        <v>0</v>
      </c>
      <c r="BF1248" s="240">
        <f>IF(N1248="snížená",J1248,0)</f>
        <v>0</v>
      </c>
      <c r="BG1248" s="240">
        <f>IF(N1248="zákl. přenesená",J1248,0)</f>
        <v>0</v>
      </c>
      <c r="BH1248" s="240">
        <f>IF(N1248="sníž. přenesená",J1248,0)</f>
        <v>0</v>
      </c>
      <c r="BI1248" s="240">
        <f>IF(N1248="nulová",J1248,0)</f>
        <v>0</v>
      </c>
      <c r="BJ1248" s="18" t="s">
        <v>84</v>
      </c>
      <c r="BK1248" s="240">
        <f>ROUND(I1248*H1248,2)</f>
        <v>0</v>
      </c>
      <c r="BL1248" s="18" t="s">
        <v>440</v>
      </c>
      <c r="BM1248" s="239" t="s">
        <v>2238</v>
      </c>
    </row>
    <row r="1249" s="13" customFormat="1">
      <c r="A1249" s="13"/>
      <c r="B1249" s="252"/>
      <c r="C1249" s="253"/>
      <c r="D1249" s="241" t="s">
        <v>294</v>
      </c>
      <c r="E1249" s="254" t="s">
        <v>1</v>
      </c>
      <c r="F1249" s="255" t="s">
        <v>2239</v>
      </c>
      <c r="G1249" s="253"/>
      <c r="H1249" s="256">
        <v>5.6100000000000003</v>
      </c>
      <c r="I1249" s="257"/>
      <c r="J1249" s="253"/>
      <c r="K1249" s="253"/>
      <c r="L1249" s="258"/>
      <c r="M1249" s="259"/>
      <c r="N1249" s="260"/>
      <c r="O1249" s="260"/>
      <c r="P1249" s="260"/>
      <c r="Q1249" s="260"/>
      <c r="R1249" s="260"/>
      <c r="S1249" s="260"/>
      <c r="T1249" s="26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2" t="s">
        <v>294</v>
      </c>
      <c r="AU1249" s="262" t="s">
        <v>86</v>
      </c>
      <c r="AV1249" s="13" t="s">
        <v>86</v>
      </c>
      <c r="AW1249" s="13" t="s">
        <v>32</v>
      </c>
      <c r="AX1249" s="13" t="s">
        <v>84</v>
      </c>
      <c r="AY1249" s="262" t="s">
        <v>171</v>
      </c>
    </row>
    <row r="1250" s="2" customFormat="1" ht="24.15" customHeight="1">
      <c r="A1250" s="39"/>
      <c r="B1250" s="40"/>
      <c r="C1250" s="228" t="s">
        <v>2240</v>
      </c>
      <c r="D1250" s="228" t="s">
        <v>174</v>
      </c>
      <c r="E1250" s="229" t="s">
        <v>2241</v>
      </c>
      <c r="F1250" s="230" t="s">
        <v>2242</v>
      </c>
      <c r="G1250" s="231" t="s">
        <v>2107</v>
      </c>
      <c r="H1250" s="308"/>
      <c r="I1250" s="233"/>
      <c r="J1250" s="234">
        <f>ROUND(I1250*H1250,2)</f>
        <v>0</v>
      </c>
      <c r="K1250" s="230" t="s">
        <v>178</v>
      </c>
      <c r="L1250" s="45"/>
      <c r="M1250" s="235" t="s">
        <v>1</v>
      </c>
      <c r="N1250" s="236" t="s">
        <v>42</v>
      </c>
      <c r="O1250" s="92"/>
      <c r="P1250" s="237">
        <f>O1250*H1250</f>
        <v>0</v>
      </c>
      <c r="Q1250" s="237">
        <v>0</v>
      </c>
      <c r="R1250" s="237">
        <f>Q1250*H1250</f>
        <v>0</v>
      </c>
      <c r="S1250" s="237">
        <v>0</v>
      </c>
      <c r="T1250" s="238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9" t="s">
        <v>440</v>
      </c>
      <c r="AT1250" s="239" t="s">
        <v>174</v>
      </c>
      <c r="AU1250" s="239" t="s">
        <v>86</v>
      </c>
      <c r="AY1250" s="18" t="s">
        <v>171</v>
      </c>
      <c r="BE1250" s="240">
        <f>IF(N1250="základní",J1250,0)</f>
        <v>0</v>
      </c>
      <c r="BF1250" s="240">
        <f>IF(N1250="snížená",J1250,0)</f>
        <v>0</v>
      </c>
      <c r="BG1250" s="240">
        <f>IF(N1250="zákl. přenesená",J1250,0)</f>
        <v>0</v>
      </c>
      <c r="BH1250" s="240">
        <f>IF(N1250="sníž. přenesená",J1250,0)</f>
        <v>0</v>
      </c>
      <c r="BI1250" s="240">
        <f>IF(N1250="nulová",J1250,0)</f>
        <v>0</v>
      </c>
      <c r="BJ1250" s="18" t="s">
        <v>84</v>
      </c>
      <c r="BK1250" s="240">
        <f>ROUND(I1250*H1250,2)</f>
        <v>0</v>
      </c>
      <c r="BL1250" s="18" t="s">
        <v>440</v>
      </c>
      <c r="BM1250" s="239" t="s">
        <v>2243</v>
      </c>
    </row>
    <row r="1251" s="12" customFormat="1" ht="22.8" customHeight="1">
      <c r="A1251" s="12"/>
      <c r="B1251" s="212"/>
      <c r="C1251" s="213"/>
      <c r="D1251" s="214" t="s">
        <v>76</v>
      </c>
      <c r="E1251" s="226" t="s">
        <v>706</v>
      </c>
      <c r="F1251" s="226" t="s">
        <v>707</v>
      </c>
      <c r="G1251" s="213"/>
      <c r="H1251" s="213"/>
      <c r="I1251" s="216"/>
      <c r="J1251" s="227">
        <f>BK1251</f>
        <v>0</v>
      </c>
      <c r="K1251" s="213"/>
      <c r="L1251" s="218"/>
      <c r="M1251" s="219"/>
      <c r="N1251" s="220"/>
      <c r="O1251" s="220"/>
      <c r="P1251" s="221">
        <f>SUM(P1252:P1297)</f>
        <v>0</v>
      </c>
      <c r="Q1251" s="220"/>
      <c r="R1251" s="221">
        <f>SUM(R1252:R1297)</f>
        <v>3.1345865499999999</v>
      </c>
      <c r="S1251" s="220"/>
      <c r="T1251" s="222">
        <f>SUM(T1252:T1297)</f>
        <v>1.7185000000000001</v>
      </c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R1251" s="223" t="s">
        <v>86</v>
      </c>
      <c r="AT1251" s="224" t="s">
        <v>76</v>
      </c>
      <c r="AU1251" s="224" t="s">
        <v>84</v>
      </c>
      <c r="AY1251" s="223" t="s">
        <v>171</v>
      </c>
      <c r="BK1251" s="225">
        <f>SUM(BK1252:BK1297)</f>
        <v>0</v>
      </c>
    </row>
    <row r="1252" s="2" customFormat="1" ht="21.75" customHeight="1">
      <c r="A1252" s="39"/>
      <c r="B1252" s="40"/>
      <c r="C1252" s="228" t="s">
        <v>2244</v>
      </c>
      <c r="D1252" s="228" t="s">
        <v>174</v>
      </c>
      <c r="E1252" s="229" t="s">
        <v>2245</v>
      </c>
      <c r="F1252" s="230" t="s">
        <v>2246</v>
      </c>
      <c r="G1252" s="231" t="s">
        <v>801</v>
      </c>
      <c r="H1252" s="232">
        <v>45</v>
      </c>
      <c r="I1252" s="233"/>
      <c r="J1252" s="234">
        <f>ROUND(I1252*H1252,2)</f>
        <v>0</v>
      </c>
      <c r="K1252" s="230" t="s">
        <v>178</v>
      </c>
      <c r="L1252" s="45"/>
      <c r="M1252" s="235" t="s">
        <v>1</v>
      </c>
      <c r="N1252" s="236" t="s">
        <v>42</v>
      </c>
      <c r="O1252" s="92"/>
      <c r="P1252" s="237">
        <f>O1252*H1252</f>
        <v>0</v>
      </c>
      <c r="Q1252" s="237">
        <v>0</v>
      </c>
      <c r="R1252" s="237">
        <f>Q1252*H1252</f>
        <v>0</v>
      </c>
      <c r="S1252" s="237">
        <v>0</v>
      </c>
      <c r="T1252" s="238">
        <f>S1252*H1252</f>
        <v>0</v>
      </c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R1252" s="239" t="s">
        <v>440</v>
      </c>
      <c r="AT1252" s="239" t="s">
        <v>174</v>
      </c>
      <c r="AU1252" s="239" t="s">
        <v>86</v>
      </c>
      <c r="AY1252" s="18" t="s">
        <v>171</v>
      </c>
      <c r="BE1252" s="240">
        <f>IF(N1252="základní",J1252,0)</f>
        <v>0</v>
      </c>
      <c r="BF1252" s="240">
        <f>IF(N1252="snížená",J1252,0)</f>
        <v>0</v>
      </c>
      <c r="BG1252" s="240">
        <f>IF(N1252="zákl. přenesená",J1252,0)</f>
        <v>0</v>
      </c>
      <c r="BH1252" s="240">
        <f>IF(N1252="sníž. přenesená",J1252,0)</f>
        <v>0</v>
      </c>
      <c r="BI1252" s="240">
        <f>IF(N1252="nulová",J1252,0)</f>
        <v>0</v>
      </c>
      <c r="BJ1252" s="18" t="s">
        <v>84</v>
      </c>
      <c r="BK1252" s="240">
        <f>ROUND(I1252*H1252,2)</f>
        <v>0</v>
      </c>
      <c r="BL1252" s="18" t="s">
        <v>440</v>
      </c>
      <c r="BM1252" s="239" t="s">
        <v>2247</v>
      </c>
    </row>
    <row r="1253" s="13" customFormat="1">
      <c r="A1253" s="13"/>
      <c r="B1253" s="252"/>
      <c r="C1253" s="253"/>
      <c r="D1253" s="241" t="s">
        <v>294</v>
      </c>
      <c r="E1253" s="254" t="s">
        <v>1</v>
      </c>
      <c r="F1253" s="255" t="s">
        <v>2248</v>
      </c>
      <c r="G1253" s="253"/>
      <c r="H1253" s="256">
        <v>45</v>
      </c>
      <c r="I1253" s="257"/>
      <c r="J1253" s="253"/>
      <c r="K1253" s="253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2" t="s">
        <v>294</v>
      </c>
      <c r="AU1253" s="262" t="s">
        <v>86</v>
      </c>
      <c r="AV1253" s="13" t="s">
        <v>86</v>
      </c>
      <c r="AW1253" s="13" t="s">
        <v>32</v>
      </c>
      <c r="AX1253" s="13" t="s">
        <v>84</v>
      </c>
      <c r="AY1253" s="262" t="s">
        <v>171</v>
      </c>
    </row>
    <row r="1254" s="2" customFormat="1" ht="16.5" customHeight="1">
      <c r="A1254" s="39"/>
      <c r="B1254" s="40"/>
      <c r="C1254" s="298" t="s">
        <v>2249</v>
      </c>
      <c r="D1254" s="298" t="s">
        <v>1309</v>
      </c>
      <c r="E1254" s="299" t="s">
        <v>2250</v>
      </c>
      <c r="F1254" s="300" t="s">
        <v>2251</v>
      </c>
      <c r="G1254" s="301" t="s">
        <v>1936</v>
      </c>
      <c r="H1254" s="302">
        <v>45</v>
      </c>
      <c r="I1254" s="303"/>
      <c r="J1254" s="304">
        <f>ROUND(I1254*H1254,2)</f>
        <v>0</v>
      </c>
      <c r="K1254" s="300" t="s">
        <v>1</v>
      </c>
      <c r="L1254" s="305"/>
      <c r="M1254" s="306" t="s">
        <v>1</v>
      </c>
      <c r="N1254" s="307" t="s">
        <v>42</v>
      </c>
      <c r="O1254" s="92"/>
      <c r="P1254" s="237">
        <f>O1254*H1254</f>
        <v>0</v>
      </c>
      <c r="Q1254" s="237">
        <v>0</v>
      </c>
      <c r="R1254" s="237">
        <f>Q1254*H1254</f>
        <v>0</v>
      </c>
      <c r="S1254" s="237">
        <v>0</v>
      </c>
      <c r="T1254" s="238">
        <f>S1254*H1254</f>
        <v>0</v>
      </c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R1254" s="239" t="s">
        <v>355</v>
      </c>
      <c r="AT1254" s="239" t="s">
        <v>1309</v>
      </c>
      <c r="AU1254" s="239" t="s">
        <v>86</v>
      </c>
      <c r="AY1254" s="18" t="s">
        <v>171</v>
      </c>
      <c r="BE1254" s="240">
        <f>IF(N1254="základní",J1254,0)</f>
        <v>0</v>
      </c>
      <c r="BF1254" s="240">
        <f>IF(N1254="snížená",J1254,0)</f>
        <v>0</v>
      </c>
      <c r="BG1254" s="240">
        <f>IF(N1254="zákl. přenesená",J1254,0)</f>
        <v>0</v>
      </c>
      <c r="BH1254" s="240">
        <f>IF(N1254="sníž. přenesená",J1254,0)</f>
        <v>0</v>
      </c>
      <c r="BI1254" s="240">
        <f>IF(N1254="nulová",J1254,0)</f>
        <v>0</v>
      </c>
      <c r="BJ1254" s="18" t="s">
        <v>84</v>
      </c>
      <c r="BK1254" s="240">
        <f>ROUND(I1254*H1254,2)</f>
        <v>0</v>
      </c>
      <c r="BL1254" s="18" t="s">
        <v>440</v>
      </c>
      <c r="BM1254" s="239" t="s">
        <v>2252</v>
      </c>
    </row>
    <row r="1255" s="2" customFormat="1" ht="24.15" customHeight="1">
      <c r="A1255" s="39"/>
      <c r="B1255" s="40"/>
      <c r="C1255" s="228" t="s">
        <v>2253</v>
      </c>
      <c r="D1255" s="228" t="s">
        <v>174</v>
      </c>
      <c r="E1255" s="229" t="s">
        <v>2254</v>
      </c>
      <c r="F1255" s="230" t="s">
        <v>2255</v>
      </c>
      <c r="G1255" s="231" t="s">
        <v>419</v>
      </c>
      <c r="H1255" s="232">
        <v>20</v>
      </c>
      <c r="I1255" s="233"/>
      <c r="J1255" s="234">
        <f>ROUND(I1255*H1255,2)</f>
        <v>0</v>
      </c>
      <c r="K1255" s="230" t="s">
        <v>178</v>
      </c>
      <c r="L1255" s="45"/>
      <c r="M1255" s="235" t="s">
        <v>1</v>
      </c>
      <c r="N1255" s="236" t="s">
        <v>42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0.012319999999999999</v>
      </c>
      <c r="T1255" s="238">
        <f>S1255*H1255</f>
        <v>0.24639999999999998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440</v>
      </c>
      <c r="AT1255" s="239" t="s">
        <v>174</v>
      </c>
      <c r="AU1255" s="239" t="s">
        <v>86</v>
      </c>
      <c r="AY1255" s="18" t="s">
        <v>171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84</v>
      </c>
      <c r="BK1255" s="240">
        <f>ROUND(I1255*H1255,2)</f>
        <v>0</v>
      </c>
      <c r="BL1255" s="18" t="s">
        <v>440</v>
      </c>
      <c r="BM1255" s="239" t="s">
        <v>2256</v>
      </c>
    </row>
    <row r="1256" s="13" customFormat="1">
      <c r="A1256" s="13"/>
      <c r="B1256" s="252"/>
      <c r="C1256" s="253"/>
      <c r="D1256" s="241" t="s">
        <v>294</v>
      </c>
      <c r="E1256" s="254" t="s">
        <v>1</v>
      </c>
      <c r="F1256" s="255" t="s">
        <v>2257</v>
      </c>
      <c r="G1256" s="253"/>
      <c r="H1256" s="256">
        <v>20</v>
      </c>
      <c r="I1256" s="257"/>
      <c r="J1256" s="253"/>
      <c r="K1256" s="253"/>
      <c r="L1256" s="258"/>
      <c r="M1256" s="259"/>
      <c r="N1256" s="260"/>
      <c r="O1256" s="260"/>
      <c r="P1256" s="260"/>
      <c r="Q1256" s="260"/>
      <c r="R1256" s="260"/>
      <c r="S1256" s="260"/>
      <c r="T1256" s="261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62" t="s">
        <v>294</v>
      </c>
      <c r="AU1256" s="262" t="s">
        <v>86</v>
      </c>
      <c r="AV1256" s="13" t="s">
        <v>86</v>
      </c>
      <c r="AW1256" s="13" t="s">
        <v>32</v>
      </c>
      <c r="AX1256" s="13" t="s">
        <v>84</v>
      </c>
      <c r="AY1256" s="262" t="s">
        <v>171</v>
      </c>
    </row>
    <row r="1257" s="2" customFormat="1" ht="24.15" customHeight="1">
      <c r="A1257" s="39"/>
      <c r="B1257" s="40"/>
      <c r="C1257" s="228" t="s">
        <v>2258</v>
      </c>
      <c r="D1257" s="228" t="s">
        <v>174</v>
      </c>
      <c r="E1257" s="229" t="s">
        <v>2259</v>
      </c>
      <c r="F1257" s="230" t="s">
        <v>2260</v>
      </c>
      <c r="G1257" s="231" t="s">
        <v>419</v>
      </c>
      <c r="H1257" s="232">
        <v>50</v>
      </c>
      <c r="I1257" s="233"/>
      <c r="J1257" s="234">
        <f>ROUND(I1257*H1257,2)</f>
        <v>0</v>
      </c>
      <c r="K1257" s="230" t="s">
        <v>178</v>
      </c>
      <c r="L1257" s="45"/>
      <c r="M1257" s="235" t="s">
        <v>1</v>
      </c>
      <c r="N1257" s="236" t="s">
        <v>42</v>
      </c>
      <c r="O1257" s="92"/>
      <c r="P1257" s="237">
        <f>O1257*H1257</f>
        <v>0</v>
      </c>
      <c r="Q1257" s="237">
        <v>0</v>
      </c>
      <c r="R1257" s="237">
        <f>Q1257*H1257</f>
        <v>0</v>
      </c>
      <c r="S1257" s="237">
        <v>0.024750000000000001</v>
      </c>
      <c r="T1257" s="238">
        <f>S1257*H1257</f>
        <v>1.2375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9" t="s">
        <v>440</v>
      </c>
      <c r="AT1257" s="239" t="s">
        <v>174</v>
      </c>
      <c r="AU1257" s="239" t="s">
        <v>86</v>
      </c>
      <c r="AY1257" s="18" t="s">
        <v>171</v>
      </c>
      <c r="BE1257" s="240">
        <f>IF(N1257="základní",J1257,0)</f>
        <v>0</v>
      </c>
      <c r="BF1257" s="240">
        <f>IF(N1257="snížená",J1257,0)</f>
        <v>0</v>
      </c>
      <c r="BG1257" s="240">
        <f>IF(N1257="zákl. přenesená",J1257,0)</f>
        <v>0</v>
      </c>
      <c r="BH1257" s="240">
        <f>IF(N1257="sníž. přenesená",J1257,0)</f>
        <v>0</v>
      </c>
      <c r="BI1257" s="240">
        <f>IF(N1257="nulová",J1257,0)</f>
        <v>0</v>
      </c>
      <c r="BJ1257" s="18" t="s">
        <v>84</v>
      </c>
      <c r="BK1257" s="240">
        <f>ROUND(I1257*H1257,2)</f>
        <v>0</v>
      </c>
      <c r="BL1257" s="18" t="s">
        <v>440</v>
      </c>
      <c r="BM1257" s="239" t="s">
        <v>2261</v>
      </c>
    </row>
    <row r="1258" s="15" customFormat="1">
      <c r="A1258" s="15"/>
      <c r="B1258" s="274"/>
      <c r="C1258" s="275"/>
      <c r="D1258" s="241" t="s">
        <v>294</v>
      </c>
      <c r="E1258" s="276" t="s">
        <v>1</v>
      </c>
      <c r="F1258" s="277" t="s">
        <v>2262</v>
      </c>
      <c r="G1258" s="275"/>
      <c r="H1258" s="276" t="s">
        <v>1</v>
      </c>
      <c r="I1258" s="278"/>
      <c r="J1258" s="275"/>
      <c r="K1258" s="275"/>
      <c r="L1258" s="279"/>
      <c r="M1258" s="280"/>
      <c r="N1258" s="281"/>
      <c r="O1258" s="281"/>
      <c r="P1258" s="281"/>
      <c r="Q1258" s="281"/>
      <c r="R1258" s="281"/>
      <c r="S1258" s="281"/>
      <c r="T1258" s="282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T1258" s="283" t="s">
        <v>294</v>
      </c>
      <c r="AU1258" s="283" t="s">
        <v>86</v>
      </c>
      <c r="AV1258" s="15" t="s">
        <v>84</v>
      </c>
      <c r="AW1258" s="15" t="s">
        <v>32</v>
      </c>
      <c r="AX1258" s="15" t="s">
        <v>77</v>
      </c>
      <c r="AY1258" s="283" t="s">
        <v>171</v>
      </c>
    </row>
    <row r="1259" s="13" customFormat="1">
      <c r="A1259" s="13"/>
      <c r="B1259" s="252"/>
      <c r="C1259" s="253"/>
      <c r="D1259" s="241" t="s">
        <v>294</v>
      </c>
      <c r="E1259" s="254" t="s">
        <v>1</v>
      </c>
      <c r="F1259" s="255" t="s">
        <v>2263</v>
      </c>
      <c r="G1259" s="253"/>
      <c r="H1259" s="256">
        <v>50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2" t="s">
        <v>294</v>
      </c>
      <c r="AU1259" s="262" t="s">
        <v>86</v>
      </c>
      <c r="AV1259" s="13" t="s">
        <v>86</v>
      </c>
      <c r="AW1259" s="13" t="s">
        <v>32</v>
      </c>
      <c r="AX1259" s="13" t="s">
        <v>84</v>
      </c>
      <c r="AY1259" s="262" t="s">
        <v>171</v>
      </c>
    </row>
    <row r="1260" s="2" customFormat="1" ht="33" customHeight="1">
      <c r="A1260" s="39"/>
      <c r="B1260" s="40"/>
      <c r="C1260" s="228" t="s">
        <v>2264</v>
      </c>
      <c r="D1260" s="228" t="s">
        <v>174</v>
      </c>
      <c r="E1260" s="229" t="s">
        <v>2265</v>
      </c>
      <c r="F1260" s="230" t="s">
        <v>2266</v>
      </c>
      <c r="G1260" s="231" t="s">
        <v>419</v>
      </c>
      <c r="H1260" s="232">
        <v>11.9</v>
      </c>
      <c r="I1260" s="233"/>
      <c r="J1260" s="234">
        <f>ROUND(I1260*H1260,2)</f>
        <v>0</v>
      </c>
      <c r="K1260" s="230" t="s">
        <v>178</v>
      </c>
      <c r="L1260" s="45"/>
      <c r="M1260" s="235" t="s">
        <v>1</v>
      </c>
      <c r="N1260" s="236" t="s">
        <v>42</v>
      </c>
      <c r="O1260" s="92"/>
      <c r="P1260" s="237">
        <f>O1260*H1260</f>
        <v>0</v>
      </c>
      <c r="Q1260" s="237">
        <v>0</v>
      </c>
      <c r="R1260" s="237">
        <f>Q1260*H1260</f>
        <v>0</v>
      </c>
      <c r="S1260" s="237">
        <v>0</v>
      </c>
      <c r="T1260" s="238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39" t="s">
        <v>440</v>
      </c>
      <c r="AT1260" s="239" t="s">
        <v>174</v>
      </c>
      <c r="AU1260" s="239" t="s">
        <v>86</v>
      </c>
      <c r="AY1260" s="18" t="s">
        <v>171</v>
      </c>
      <c r="BE1260" s="240">
        <f>IF(N1260="základní",J1260,0)</f>
        <v>0</v>
      </c>
      <c r="BF1260" s="240">
        <f>IF(N1260="snížená",J1260,0)</f>
        <v>0</v>
      </c>
      <c r="BG1260" s="240">
        <f>IF(N1260="zákl. přenesená",J1260,0)</f>
        <v>0</v>
      </c>
      <c r="BH1260" s="240">
        <f>IF(N1260="sníž. přenesená",J1260,0)</f>
        <v>0</v>
      </c>
      <c r="BI1260" s="240">
        <f>IF(N1260="nulová",J1260,0)</f>
        <v>0</v>
      </c>
      <c r="BJ1260" s="18" t="s">
        <v>84</v>
      </c>
      <c r="BK1260" s="240">
        <f>ROUND(I1260*H1260,2)</f>
        <v>0</v>
      </c>
      <c r="BL1260" s="18" t="s">
        <v>440</v>
      </c>
      <c r="BM1260" s="239" t="s">
        <v>2267</v>
      </c>
    </row>
    <row r="1261" s="13" customFormat="1">
      <c r="A1261" s="13"/>
      <c r="B1261" s="252"/>
      <c r="C1261" s="253"/>
      <c r="D1261" s="241" t="s">
        <v>294</v>
      </c>
      <c r="E1261" s="254" t="s">
        <v>1</v>
      </c>
      <c r="F1261" s="255" t="s">
        <v>2268</v>
      </c>
      <c r="G1261" s="253"/>
      <c r="H1261" s="256">
        <v>7.5</v>
      </c>
      <c r="I1261" s="257"/>
      <c r="J1261" s="253"/>
      <c r="K1261" s="253"/>
      <c r="L1261" s="258"/>
      <c r="M1261" s="259"/>
      <c r="N1261" s="260"/>
      <c r="O1261" s="260"/>
      <c r="P1261" s="260"/>
      <c r="Q1261" s="260"/>
      <c r="R1261" s="260"/>
      <c r="S1261" s="260"/>
      <c r="T1261" s="261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2" t="s">
        <v>294</v>
      </c>
      <c r="AU1261" s="262" t="s">
        <v>86</v>
      </c>
      <c r="AV1261" s="13" t="s">
        <v>86</v>
      </c>
      <c r="AW1261" s="13" t="s">
        <v>32</v>
      </c>
      <c r="AX1261" s="13" t="s">
        <v>77</v>
      </c>
      <c r="AY1261" s="262" t="s">
        <v>171</v>
      </c>
    </row>
    <row r="1262" s="13" customFormat="1">
      <c r="A1262" s="13"/>
      <c r="B1262" s="252"/>
      <c r="C1262" s="253"/>
      <c r="D1262" s="241" t="s">
        <v>294</v>
      </c>
      <c r="E1262" s="254" t="s">
        <v>1</v>
      </c>
      <c r="F1262" s="255" t="s">
        <v>2269</v>
      </c>
      <c r="G1262" s="253"/>
      <c r="H1262" s="256">
        <v>4.4000000000000004</v>
      </c>
      <c r="I1262" s="257"/>
      <c r="J1262" s="253"/>
      <c r="K1262" s="253"/>
      <c r="L1262" s="258"/>
      <c r="M1262" s="259"/>
      <c r="N1262" s="260"/>
      <c r="O1262" s="260"/>
      <c r="P1262" s="260"/>
      <c r="Q1262" s="260"/>
      <c r="R1262" s="260"/>
      <c r="S1262" s="260"/>
      <c r="T1262" s="26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2" t="s">
        <v>294</v>
      </c>
      <c r="AU1262" s="262" t="s">
        <v>86</v>
      </c>
      <c r="AV1262" s="13" t="s">
        <v>86</v>
      </c>
      <c r="AW1262" s="13" t="s">
        <v>32</v>
      </c>
      <c r="AX1262" s="13" t="s">
        <v>77</v>
      </c>
      <c r="AY1262" s="262" t="s">
        <v>171</v>
      </c>
    </row>
    <row r="1263" s="14" customFormat="1">
      <c r="A1263" s="14"/>
      <c r="B1263" s="263"/>
      <c r="C1263" s="264"/>
      <c r="D1263" s="241" t="s">
        <v>294</v>
      </c>
      <c r="E1263" s="265" t="s">
        <v>1</v>
      </c>
      <c r="F1263" s="266" t="s">
        <v>298</v>
      </c>
      <c r="G1263" s="264"/>
      <c r="H1263" s="267">
        <v>11.9</v>
      </c>
      <c r="I1263" s="268"/>
      <c r="J1263" s="264"/>
      <c r="K1263" s="264"/>
      <c r="L1263" s="269"/>
      <c r="M1263" s="270"/>
      <c r="N1263" s="271"/>
      <c r="O1263" s="271"/>
      <c r="P1263" s="271"/>
      <c r="Q1263" s="271"/>
      <c r="R1263" s="271"/>
      <c r="S1263" s="271"/>
      <c r="T1263" s="27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3" t="s">
        <v>294</v>
      </c>
      <c r="AU1263" s="273" t="s">
        <v>86</v>
      </c>
      <c r="AV1263" s="14" t="s">
        <v>192</v>
      </c>
      <c r="AW1263" s="14" t="s">
        <v>32</v>
      </c>
      <c r="AX1263" s="14" t="s">
        <v>84</v>
      </c>
      <c r="AY1263" s="273" t="s">
        <v>171</v>
      </c>
    </row>
    <row r="1264" s="2" customFormat="1" ht="21.75" customHeight="1">
      <c r="A1264" s="39"/>
      <c r="B1264" s="40"/>
      <c r="C1264" s="298" t="s">
        <v>2270</v>
      </c>
      <c r="D1264" s="298" t="s">
        <v>1309</v>
      </c>
      <c r="E1264" s="299" t="s">
        <v>2271</v>
      </c>
      <c r="F1264" s="300" t="s">
        <v>2272</v>
      </c>
      <c r="G1264" s="301" t="s">
        <v>292</v>
      </c>
      <c r="H1264" s="302">
        <v>0.23499999999999999</v>
      </c>
      <c r="I1264" s="303"/>
      <c r="J1264" s="304">
        <f>ROUND(I1264*H1264,2)</f>
        <v>0</v>
      </c>
      <c r="K1264" s="300" t="s">
        <v>178</v>
      </c>
      <c r="L1264" s="305"/>
      <c r="M1264" s="306" t="s">
        <v>1</v>
      </c>
      <c r="N1264" s="307" t="s">
        <v>42</v>
      </c>
      <c r="O1264" s="92"/>
      <c r="P1264" s="237">
        <f>O1264*H1264</f>
        <v>0</v>
      </c>
      <c r="Q1264" s="237">
        <v>0.55000000000000004</v>
      </c>
      <c r="R1264" s="237">
        <f>Q1264*H1264</f>
        <v>0.12925</v>
      </c>
      <c r="S1264" s="237">
        <v>0</v>
      </c>
      <c r="T1264" s="238">
        <f>S1264*H1264</f>
        <v>0</v>
      </c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R1264" s="239" t="s">
        <v>355</v>
      </c>
      <c r="AT1264" s="239" t="s">
        <v>1309</v>
      </c>
      <c r="AU1264" s="239" t="s">
        <v>86</v>
      </c>
      <c r="AY1264" s="18" t="s">
        <v>171</v>
      </c>
      <c r="BE1264" s="240">
        <f>IF(N1264="základní",J1264,0)</f>
        <v>0</v>
      </c>
      <c r="BF1264" s="240">
        <f>IF(N1264="snížená",J1264,0)</f>
        <v>0</v>
      </c>
      <c r="BG1264" s="240">
        <f>IF(N1264="zákl. přenesená",J1264,0)</f>
        <v>0</v>
      </c>
      <c r="BH1264" s="240">
        <f>IF(N1264="sníž. přenesená",J1264,0)</f>
        <v>0</v>
      </c>
      <c r="BI1264" s="240">
        <f>IF(N1264="nulová",J1264,0)</f>
        <v>0</v>
      </c>
      <c r="BJ1264" s="18" t="s">
        <v>84</v>
      </c>
      <c r="BK1264" s="240">
        <f>ROUND(I1264*H1264,2)</f>
        <v>0</v>
      </c>
      <c r="BL1264" s="18" t="s">
        <v>440</v>
      </c>
      <c r="BM1264" s="239" t="s">
        <v>2273</v>
      </c>
    </row>
    <row r="1265" s="13" customFormat="1">
      <c r="A1265" s="13"/>
      <c r="B1265" s="252"/>
      <c r="C1265" s="253"/>
      <c r="D1265" s="241" t="s">
        <v>294</v>
      </c>
      <c r="E1265" s="254" t="s">
        <v>1</v>
      </c>
      <c r="F1265" s="255" t="s">
        <v>2274</v>
      </c>
      <c r="G1265" s="253"/>
      <c r="H1265" s="256">
        <v>0.14399999999999999</v>
      </c>
      <c r="I1265" s="257"/>
      <c r="J1265" s="253"/>
      <c r="K1265" s="253"/>
      <c r="L1265" s="258"/>
      <c r="M1265" s="259"/>
      <c r="N1265" s="260"/>
      <c r="O1265" s="260"/>
      <c r="P1265" s="260"/>
      <c r="Q1265" s="260"/>
      <c r="R1265" s="260"/>
      <c r="S1265" s="260"/>
      <c r="T1265" s="261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62" t="s">
        <v>294</v>
      </c>
      <c r="AU1265" s="262" t="s">
        <v>86</v>
      </c>
      <c r="AV1265" s="13" t="s">
        <v>86</v>
      </c>
      <c r="AW1265" s="13" t="s">
        <v>32</v>
      </c>
      <c r="AX1265" s="13" t="s">
        <v>77</v>
      </c>
      <c r="AY1265" s="262" t="s">
        <v>171</v>
      </c>
    </row>
    <row r="1266" s="13" customFormat="1">
      <c r="A1266" s="13"/>
      <c r="B1266" s="252"/>
      <c r="C1266" s="253"/>
      <c r="D1266" s="241" t="s">
        <v>294</v>
      </c>
      <c r="E1266" s="254" t="s">
        <v>1</v>
      </c>
      <c r="F1266" s="255" t="s">
        <v>2275</v>
      </c>
      <c r="G1266" s="253"/>
      <c r="H1266" s="256">
        <v>0.070000000000000007</v>
      </c>
      <c r="I1266" s="257"/>
      <c r="J1266" s="253"/>
      <c r="K1266" s="253"/>
      <c r="L1266" s="258"/>
      <c r="M1266" s="259"/>
      <c r="N1266" s="260"/>
      <c r="O1266" s="260"/>
      <c r="P1266" s="260"/>
      <c r="Q1266" s="260"/>
      <c r="R1266" s="260"/>
      <c r="S1266" s="260"/>
      <c r="T1266" s="26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2" t="s">
        <v>294</v>
      </c>
      <c r="AU1266" s="262" t="s">
        <v>86</v>
      </c>
      <c r="AV1266" s="13" t="s">
        <v>86</v>
      </c>
      <c r="AW1266" s="13" t="s">
        <v>32</v>
      </c>
      <c r="AX1266" s="13" t="s">
        <v>77</v>
      </c>
      <c r="AY1266" s="262" t="s">
        <v>171</v>
      </c>
    </row>
    <row r="1267" s="14" customFormat="1">
      <c r="A1267" s="14"/>
      <c r="B1267" s="263"/>
      <c r="C1267" s="264"/>
      <c r="D1267" s="241" t="s">
        <v>294</v>
      </c>
      <c r="E1267" s="265" t="s">
        <v>903</v>
      </c>
      <c r="F1267" s="266" t="s">
        <v>298</v>
      </c>
      <c r="G1267" s="264"/>
      <c r="H1267" s="267">
        <v>0.214</v>
      </c>
      <c r="I1267" s="268"/>
      <c r="J1267" s="264"/>
      <c r="K1267" s="264"/>
      <c r="L1267" s="269"/>
      <c r="M1267" s="270"/>
      <c r="N1267" s="271"/>
      <c r="O1267" s="271"/>
      <c r="P1267" s="271"/>
      <c r="Q1267" s="271"/>
      <c r="R1267" s="271"/>
      <c r="S1267" s="271"/>
      <c r="T1267" s="27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73" t="s">
        <v>294</v>
      </c>
      <c r="AU1267" s="273" t="s">
        <v>86</v>
      </c>
      <c r="AV1267" s="14" t="s">
        <v>192</v>
      </c>
      <c r="AW1267" s="14" t="s">
        <v>32</v>
      </c>
      <c r="AX1267" s="14" t="s">
        <v>77</v>
      </c>
      <c r="AY1267" s="273" t="s">
        <v>171</v>
      </c>
    </row>
    <row r="1268" s="13" customFormat="1">
      <c r="A1268" s="13"/>
      <c r="B1268" s="252"/>
      <c r="C1268" s="253"/>
      <c r="D1268" s="241" t="s">
        <v>294</v>
      </c>
      <c r="E1268" s="254" t="s">
        <v>1</v>
      </c>
      <c r="F1268" s="255" t="s">
        <v>2276</v>
      </c>
      <c r="G1268" s="253"/>
      <c r="H1268" s="256">
        <v>0.23499999999999999</v>
      </c>
      <c r="I1268" s="257"/>
      <c r="J1268" s="253"/>
      <c r="K1268" s="253"/>
      <c r="L1268" s="258"/>
      <c r="M1268" s="259"/>
      <c r="N1268" s="260"/>
      <c r="O1268" s="260"/>
      <c r="P1268" s="260"/>
      <c r="Q1268" s="260"/>
      <c r="R1268" s="260"/>
      <c r="S1268" s="260"/>
      <c r="T1268" s="26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2" t="s">
        <v>294</v>
      </c>
      <c r="AU1268" s="262" t="s">
        <v>86</v>
      </c>
      <c r="AV1268" s="13" t="s">
        <v>86</v>
      </c>
      <c r="AW1268" s="13" t="s">
        <v>32</v>
      </c>
      <c r="AX1268" s="13" t="s">
        <v>84</v>
      </c>
      <c r="AY1268" s="262" t="s">
        <v>171</v>
      </c>
    </row>
    <row r="1269" s="2" customFormat="1" ht="24.15" customHeight="1">
      <c r="A1269" s="39"/>
      <c r="B1269" s="40"/>
      <c r="C1269" s="228" t="s">
        <v>2277</v>
      </c>
      <c r="D1269" s="228" t="s">
        <v>174</v>
      </c>
      <c r="E1269" s="229" t="s">
        <v>2278</v>
      </c>
      <c r="F1269" s="230" t="s">
        <v>2279</v>
      </c>
      <c r="G1269" s="231" t="s">
        <v>419</v>
      </c>
      <c r="H1269" s="232">
        <v>35</v>
      </c>
      <c r="I1269" s="233"/>
      <c r="J1269" s="234">
        <f>ROUND(I1269*H1269,2)</f>
        <v>0</v>
      </c>
      <c r="K1269" s="230" t="s">
        <v>178</v>
      </c>
      <c r="L1269" s="45"/>
      <c r="M1269" s="235" t="s">
        <v>1</v>
      </c>
      <c r="N1269" s="236" t="s">
        <v>42</v>
      </c>
      <c r="O1269" s="92"/>
      <c r="P1269" s="237">
        <f>O1269*H1269</f>
        <v>0</v>
      </c>
      <c r="Q1269" s="237">
        <v>0.0073200000000000001</v>
      </c>
      <c r="R1269" s="237">
        <f>Q1269*H1269</f>
        <v>0.25619999999999998</v>
      </c>
      <c r="S1269" s="237">
        <v>0</v>
      </c>
      <c r="T1269" s="238">
        <f>S1269*H1269</f>
        <v>0</v>
      </c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R1269" s="239" t="s">
        <v>440</v>
      </c>
      <c r="AT1269" s="239" t="s">
        <v>174</v>
      </c>
      <c r="AU1269" s="239" t="s">
        <v>86</v>
      </c>
      <c r="AY1269" s="18" t="s">
        <v>171</v>
      </c>
      <c r="BE1269" s="240">
        <f>IF(N1269="základní",J1269,0)</f>
        <v>0</v>
      </c>
      <c r="BF1269" s="240">
        <f>IF(N1269="snížená",J1269,0)</f>
        <v>0</v>
      </c>
      <c r="BG1269" s="240">
        <f>IF(N1269="zákl. přenesená",J1269,0)</f>
        <v>0</v>
      </c>
      <c r="BH1269" s="240">
        <f>IF(N1269="sníž. přenesená",J1269,0)</f>
        <v>0</v>
      </c>
      <c r="BI1269" s="240">
        <f>IF(N1269="nulová",J1269,0)</f>
        <v>0</v>
      </c>
      <c r="BJ1269" s="18" t="s">
        <v>84</v>
      </c>
      <c r="BK1269" s="240">
        <f>ROUND(I1269*H1269,2)</f>
        <v>0</v>
      </c>
      <c r="BL1269" s="18" t="s">
        <v>440</v>
      </c>
      <c r="BM1269" s="239" t="s">
        <v>2280</v>
      </c>
    </row>
    <row r="1270" s="15" customFormat="1">
      <c r="A1270" s="15"/>
      <c r="B1270" s="274"/>
      <c r="C1270" s="275"/>
      <c r="D1270" s="241" t="s">
        <v>294</v>
      </c>
      <c r="E1270" s="276" t="s">
        <v>1</v>
      </c>
      <c r="F1270" s="277" t="s">
        <v>2281</v>
      </c>
      <c r="G1270" s="275"/>
      <c r="H1270" s="276" t="s">
        <v>1</v>
      </c>
      <c r="I1270" s="278"/>
      <c r="J1270" s="275"/>
      <c r="K1270" s="275"/>
      <c r="L1270" s="279"/>
      <c r="M1270" s="280"/>
      <c r="N1270" s="281"/>
      <c r="O1270" s="281"/>
      <c r="P1270" s="281"/>
      <c r="Q1270" s="281"/>
      <c r="R1270" s="281"/>
      <c r="S1270" s="281"/>
      <c r="T1270" s="282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83" t="s">
        <v>294</v>
      </c>
      <c r="AU1270" s="283" t="s">
        <v>86</v>
      </c>
      <c r="AV1270" s="15" t="s">
        <v>84</v>
      </c>
      <c r="AW1270" s="15" t="s">
        <v>32</v>
      </c>
      <c r="AX1270" s="15" t="s">
        <v>77</v>
      </c>
      <c r="AY1270" s="283" t="s">
        <v>171</v>
      </c>
    </row>
    <row r="1271" s="13" customFormat="1">
      <c r="A1271" s="13"/>
      <c r="B1271" s="252"/>
      <c r="C1271" s="253"/>
      <c r="D1271" s="241" t="s">
        <v>294</v>
      </c>
      <c r="E1271" s="254" t="s">
        <v>1</v>
      </c>
      <c r="F1271" s="255" t="s">
        <v>2282</v>
      </c>
      <c r="G1271" s="253"/>
      <c r="H1271" s="256">
        <v>35</v>
      </c>
      <c r="I1271" s="257"/>
      <c r="J1271" s="253"/>
      <c r="K1271" s="253"/>
      <c r="L1271" s="258"/>
      <c r="M1271" s="259"/>
      <c r="N1271" s="260"/>
      <c r="O1271" s="260"/>
      <c r="P1271" s="260"/>
      <c r="Q1271" s="260"/>
      <c r="R1271" s="260"/>
      <c r="S1271" s="260"/>
      <c r="T1271" s="26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2" t="s">
        <v>294</v>
      </c>
      <c r="AU1271" s="262" t="s">
        <v>86</v>
      </c>
      <c r="AV1271" s="13" t="s">
        <v>86</v>
      </c>
      <c r="AW1271" s="13" t="s">
        <v>32</v>
      </c>
      <c r="AX1271" s="13" t="s">
        <v>84</v>
      </c>
      <c r="AY1271" s="262" t="s">
        <v>171</v>
      </c>
    </row>
    <row r="1272" s="2" customFormat="1" ht="24.15" customHeight="1">
      <c r="A1272" s="39"/>
      <c r="B1272" s="40"/>
      <c r="C1272" s="228" t="s">
        <v>2283</v>
      </c>
      <c r="D1272" s="228" t="s">
        <v>174</v>
      </c>
      <c r="E1272" s="229" t="s">
        <v>2284</v>
      </c>
      <c r="F1272" s="230" t="s">
        <v>2285</v>
      </c>
      <c r="G1272" s="231" t="s">
        <v>419</v>
      </c>
      <c r="H1272" s="232">
        <v>33.25</v>
      </c>
      <c r="I1272" s="233"/>
      <c r="J1272" s="234">
        <f>ROUND(I1272*H1272,2)</f>
        <v>0</v>
      </c>
      <c r="K1272" s="230" t="s">
        <v>178</v>
      </c>
      <c r="L1272" s="45"/>
      <c r="M1272" s="235" t="s">
        <v>1</v>
      </c>
      <c r="N1272" s="236" t="s">
        <v>42</v>
      </c>
      <c r="O1272" s="92"/>
      <c r="P1272" s="237">
        <f>O1272*H1272</f>
        <v>0</v>
      </c>
      <c r="Q1272" s="237">
        <v>0.01363</v>
      </c>
      <c r="R1272" s="237">
        <f>Q1272*H1272</f>
        <v>0.45319749999999998</v>
      </c>
      <c r="S1272" s="237">
        <v>0</v>
      </c>
      <c r="T1272" s="238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39" t="s">
        <v>440</v>
      </c>
      <c r="AT1272" s="239" t="s">
        <v>174</v>
      </c>
      <c r="AU1272" s="239" t="s">
        <v>86</v>
      </c>
      <c r="AY1272" s="18" t="s">
        <v>171</v>
      </c>
      <c r="BE1272" s="240">
        <f>IF(N1272="základní",J1272,0)</f>
        <v>0</v>
      </c>
      <c r="BF1272" s="240">
        <f>IF(N1272="snížená",J1272,0)</f>
        <v>0</v>
      </c>
      <c r="BG1272" s="240">
        <f>IF(N1272="zákl. přenesená",J1272,0)</f>
        <v>0</v>
      </c>
      <c r="BH1272" s="240">
        <f>IF(N1272="sníž. přenesená",J1272,0)</f>
        <v>0</v>
      </c>
      <c r="BI1272" s="240">
        <f>IF(N1272="nulová",J1272,0)</f>
        <v>0</v>
      </c>
      <c r="BJ1272" s="18" t="s">
        <v>84</v>
      </c>
      <c r="BK1272" s="240">
        <f>ROUND(I1272*H1272,2)</f>
        <v>0</v>
      </c>
      <c r="BL1272" s="18" t="s">
        <v>440</v>
      </c>
      <c r="BM1272" s="239" t="s">
        <v>2286</v>
      </c>
    </row>
    <row r="1273" s="15" customFormat="1">
      <c r="A1273" s="15"/>
      <c r="B1273" s="274"/>
      <c r="C1273" s="275"/>
      <c r="D1273" s="241" t="s">
        <v>294</v>
      </c>
      <c r="E1273" s="276" t="s">
        <v>1</v>
      </c>
      <c r="F1273" s="277" t="s">
        <v>2281</v>
      </c>
      <c r="G1273" s="275"/>
      <c r="H1273" s="276" t="s">
        <v>1</v>
      </c>
      <c r="I1273" s="278"/>
      <c r="J1273" s="275"/>
      <c r="K1273" s="275"/>
      <c r="L1273" s="279"/>
      <c r="M1273" s="280"/>
      <c r="N1273" s="281"/>
      <c r="O1273" s="281"/>
      <c r="P1273" s="281"/>
      <c r="Q1273" s="281"/>
      <c r="R1273" s="281"/>
      <c r="S1273" s="281"/>
      <c r="T1273" s="282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83" t="s">
        <v>294</v>
      </c>
      <c r="AU1273" s="283" t="s">
        <v>86</v>
      </c>
      <c r="AV1273" s="15" t="s">
        <v>84</v>
      </c>
      <c r="AW1273" s="15" t="s">
        <v>32</v>
      </c>
      <c r="AX1273" s="15" t="s">
        <v>77</v>
      </c>
      <c r="AY1273" s="283" t="s">
        <v>171</v>
      </c>
    </row>
    <row r="1274" s="13" customFormat="1">
      <c r="A1274" s="13"/>
      <c r="B1274" s="252"/>
      <c r="C1274" s="253"/>
      <c r="D1274" s="241" t="s">
        <v>294</v>
      </c>
      <c r="E1274" s="254" t="s">
        <v>1</v>
      </c>
      <c r="F1274" s="255" t="s">
        <v>2287</v>
      </c>
      <c r="G1274" s="253"/>
      <c r="H1274" s="256">
        <v>13.25</v>
      </c>
      <c r="I1274" s="257"/>
      <c r="J1274" s="253"/>
      <c r="K1274" s="253"/>
      <c r="L1274" s="258"/>
      <c r="M1274" s="259"/>
      <c r="N1274" s="260"/>
      <c r="O1274" s="260"/>
      <c r="P1274" s="260"/>
      <c r="Q1274" s="260"/>
      <c r="R1274" s="260"/>
      <c r="S1274" s="260"/>
      <c r="T1274" s="261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62" t="s">
        <v>294</v>
      </c>
      <c r="AU1274" s="262" t="s">
        <v>86</v>
      </c>
      <c r="AV1274" s="13" t="s">
        <v>86</v>
      </c>
      <c r="AW1274" s="13" t="s">
        <v>32</v>
      </c>
      <c r="AX1274" s="13" t="s">
        <v>77</v>
      </c>
      <c r="AY1274" s="262" t="s">
        <v>171</v>
      </c>
    </row>
    <row r="1275" s="13" customFormat="1">
      <c r="A1275" s="13"/>
      <c r="B1275" s="252"/>
      <c r="C1275" s="253"/>
      <c r="D1275" s="241" t="s">
        <v>294</v>
      </c>
      <c r="E1275" s="254" t="s">
        <v>1</v>
      </c>
      <c r="F1275" s="255" t="s">
        <v>2257</v>
      </c>
      <c r="G1275" s="253"/>
      <c r="H1275" s="256">
        <v>20</v>
      </c>
      <c r="I1275" s="257"/>
      <c r="J1275" s="253"/>
      <c r="K1275" s="253"/>
      <c r="L1275" s="258"/>
      <c r="M1275" s="259"/>
      <c r="N1275" s="260"/>
      <c r="O1275" s="260"/>
      <c r="P1275" s="260"/>
      <c r="Q1275" s="260"/>
      <c r="R1275" s="260"/>
      <c r="S1275" s="260"/>
      <c r="T1275" s="26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2" t="s">
        <v>294</v>
      </c>
      <c r="AU1275" s="262" t="s">
        <v>86</v>
      </c>
      <c r="AV1275" s="13" t="s">
        <v>86</v>
      </c>
      <c r="AW1275" s="13" t="s">
        <v>32</v>
      </c>
      <c r="AX1275" s="13" t="s">
        <v>77</v>
      </c>
      <c r="AY1275" s="262" t="s">
        <v>171</v>
      </c>
    </row>
    <row r="1276" s="14" customFormat="1">
      <c r="A1276" s="14"/>
      <c r="B1276" s="263"/>
      <c r="C1276" s="264"/>
      <c r="D1276" s="241" t="s">
        <v>294</v>
      </c>
      <c r="E1276" s="265" t="s">
        <v>1</v>
      </c>
      <c r="F1276" s="266" t="s">
        <v>298</v>
      </c>
      <c r="G1276" s="264"/>
      <c r="H1276" s="267">
        <v>33.25</v>
      </c>
      <c r="I1276" s="268"/>
      <c r="J1276" s="264"/>
      <c r="K1276" s="264"/>
      <c r="L1276" s="269"/>
      <c r="M1276" s="270"/>
      <c r="N1276" s="271"/>
      <c r="O1276" s="271"/>
      <c r="P1276" s="271"/>
      <c r="Q1276" s="271"/>
      <c r="R1276" s="271"/>
      <c r="S1276" s="271"/>
      <c r="T1276" s="27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3" t="s">
        <v>294</v>
      </c>
      <c r="AU1276" s="273" t="s">
        <v>86</v>
      </c>
      <c r="AV1276" s="14" t="s">
        <v>192</v>
      </c>
      <c r="AW1276" s="14" t="s">
        <v>32</v>
      </c>
      <c r="AX1276" s="14" t="s">
        <v>84</v>
      </c>
      <c r="AY1276" s="273" t="s">
        <v>171</v>
      </c>
    </row>
    <row r="1277" s="2" customFormat="1" ht="24.15" customHeight="1">
      <c r="A1277" s="39"/>
      <c r="B1277" s="40"/>
      <c r="C1277" s="228" t="s">
        <v>2288</v>
      </c>
      <c r="D1277" s="228" t="s">
        <v>174</v>
      </c>
      <c r="E1277" s="229" t="s">
        <v>2289</v>
      </c>
      <c r="F1277" s="230" t="s">
        <v>2290</v>
      </c>
      <c r="G1277" s="231" t="s">
        <v>419</v>
      </c>
      <c r="H1277" s="232">
        <v>50</v>
      </c>
      <c r="I1277" s="233"/>
      <c r="J1277" s="234">
        <f>ROUND(I1277*H1277,2)</f>
        <v>0</v>
      </c>
      <c r="K1277" s="230" t="s">
        <v>178</v>
      </c>
      <c r="L1277" s="45"/>
      <c r="M1277" s="235" t="s">
        <v>1</v>
      </c>
      <c r="N1277" s="236" t="s">
        <v>42</v>
      </c>
      <c r="O1277" s="92"/>
      <c r="P1277" s="237">
        <f>O1277*H1277</f>
        <v>0</v>
      </c>
      <c r="Q1277" s="237">
        <v>0.02733</v>
      </c>
      <c r="R1277" s="237">
        <f>Q1277*H1277</f>
        <v>1.3665000000000001</v>
      </c>
      <c r="S1277" s="237">
        <v>0</v>
      </c>
      <c r="T1277" s="238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9" t="s">
        <v>440</v>
      </c>
      <c r="AT1277" s="239" t="s">
        <v>174</v>
      </c>
      <c r="AU1277" s="239" t="s">
        <v>86</v>
      </c>
      <c r="AY1277" s="18" t="s">
        <v>171</v>
      </c>
      <c r="BE1277" s="240">
        <f>IF(N1277="základní",J1277,0)</f>
        <v>0</v>
      </c>
      <c r="BF1277" s="240">
        <f>IF(N1277="snížená",J1277,0)</f>
        <v>0</v>
      </c>
      <c r="BG1277" s="240">
        <f>IF(N1277="zákl. přenesená",J1277,0)</f>
        <v>0</v>
      </c>
      <c r="BH1277" s="240">
        <f>IF(N1277="sníž. přenesená",J1277,0)</f>
        <v>0</v>
      </c>
      <c r="BI1277" s="240">
        <f>IF(N1277="nulová",J1277,0)</f>
        <v>0</v>
      </c>
      <c r="BJ1277" s="18" t="s">
        <v>84</v>
      </c>
      <c r="BK1277" s="240">
        <f>ROUND(I1277*H1277,2)</f>
        <v>0</v>
      </c>
      <c r="BL1277" s="18" t="s">
        <v>440</v>
      </c>
      <c r="BM1277" s="239" t="s">
        <v>2291</v>
      </c>
    </row>
    <row r="1278" s="15" customFormat="1">
      <c r="A1278" s="15"/>
      <c r="B1278" s="274"/>
      <c r="C1278" s="275"/>
      <c r="D1278" s="241" t="s">
        <v>294</v>
      </c>
      <c r="E1278" s="276" t="s">
        <v>1</v>
      </c>
      <c r="F1278" s="277" t="s">
        <v>2292</v>
      </c>
      <c r="G1278" s="275"/>
      <c r="H1278" s="276" t="s">
        <v>1</v>
      </c>
      <c r="I1278" s="278"/>
      <c r="J1278" s="275"/>
      <c r="K1278" s="275"/>
      <c r="L1278" s="279"/>
      <c r="M1278" s="280"/>
      <c r="N1278" s="281"/>
      <c r="O1278" s="281"/>
      <c r="P1278" s="281"/>
      <c r="Q1278" s="281"/>
      <c r="R1278" s="281"/>
      <c r="S1278" s="281"/>
      <c r="T1278" s="282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83" t="s">
        <v>294</v>
      </c>
      <c r="AU1278" s="283" t="s">
        <v>86</v>
      </c>
      <c r="AV1278" s="15" t="s">
        <v>84</v>
      </c>
      <c r="AW1278" s="15" t="s">
        <v>32</v>
      </c>
      <c r="AX1278" s="15" t="s">
        <v>77</v>
      </c>
      <c r="AY1278" s="283" t="s">
        <v>171</v>
      </c>
    </row>
    <row r="1279" s="13" customFormat="1">
      <c r="A1279" s="13"/>
      <c r="B1279" s="252"/>
      <c r="C1279" s="253"/>
      <c r="D1279" s="241" t="s">
        <v>294</v>
      </c>
      <c r="E1279" s="254" t="s">
        <v>1</v>
      </c>
      <c r="F1279" s="255" t="s">
        <v>2263</v>
      </c>
      <c r="G1279" s="253"/>
      <c r="H1279" s="256">
        <v>50</v>
      </c>
      <c r="I1279" s="257"/>
      <c r="J1279" s="253"/>
      <c r="K1279" s="253"/>
      <c r="L1279" s="258"/>
      <c r="M1279" s="259"/>
      <c r="N1279" s="260"/>
      <c r="O1279" s="260"/>
      <c r="P1279" s="260"/>
      <c r="Q1279" s="260"/>
      <c r="R1279" s="260"/>
      <c r="S1279" s="260"/>
      <c r="T1279" s="261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2" t="s">
        <v>294</v>
      </c>
      <c r="AU1279" s="262" t="s">
        <v>86</v>
      </c>
      <c r="AV1279" s="13" t="s">
        <v>86</v>
      </c>
      <c r="AW1279" s="13" t="s">
        <v>32</v>
      </c>
      <c r="AX1279" s="13" t="s">
        <v>84</v>
      </c>
      <c r="AY1279" s="262" t="s">
        <v>171</v>
      </c>
    </row>
    <row r="1280" s="2" customFormat="1" ht="33" customHeight="1">
      <c r="A1280" s="39"/>
      <c r="B1280" s="40"/>
      <c r="C1280" s="228" t="s">
        <v>2293</v>
      </c>
      <c r="D1280" s="228" t="s">
        <v>174</v>
      </c>
      <c r="E1280" s="229" t="s">
        <v>2294</v>
      </c>
      <c r="F1280" s="230" t="s">
        <v>2295</v>
      </c>
      <c r="G1280" s="231" t="s">
        <v>206</v>
      </c>
      <c r="H1280" s="232">
        <v>38.700000000000003</v>
      </c>
      <c r="I1280" s="233"/>
      <c r="J1280" s="234">
        <f>ROUND(I1280*H1280,2)</f>
        <v>0</v>
      </c>
      <c r="K1280" s="230" t="s">
        <v>178</v>
      </c>
      <c r="L1280" s="45"/>
      <c r="M1280" s="235" t="s">
        <v>1</v>
      </c>
      <c r="N1280" s="236" t="s">
        <v>42</v>
      </c>
      <c r="O1280" s="92"/>
      <c r="P1280" s="237">
        <f>O1280*H1280</f>
        <v>0</v>
      </c>
      <c r="Q1280" s="237">
        <v>0</v>
      </c>
      <c r="R1280" s="237">
        <f>Q1280*H1280</f>
        <v>0</v>
      </c>
      <c r="S1280" s="237">
        <v>0</v>
      </c>
      <c r="T1280" s="238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39" t="s">
        <v>440</v>
      </c>
      <c r="AT1280" s="239" t="s">
        <v>174</v>
      </c>
      <c r="AU1280" s="239" t="s">
        <v>86</v>
      </c>
      <c r="AY1280" s="18" t="s">
        <v>171</v>
      </c>
      <c r="BE1280" s="240">
        <f>IF(N1280="základní",J1280,0)</f>
        <v>0</v>
      </c>
      <c r="BF1280" s="240">
        <f>IF(N1280="snížená",J1280,0)</f>
        <v>0</v>
      </c>
      <c r="BG1280" s="240">
        <f>IF(N1280="zákl. přenesená",J1280,0)</f>
        <v>0</v>
      </c>
      <c r="BH1280" s="240">
        <f>IF(N1280="sníž. přenesená",J1280,0)</f>
        <v>0</v>
      </c>
      <c r="BI1280" s="240">
        <f>IF(N1280="nulová",J1280,0)</f>
        <v>0</v>
      </c>
      <c r="BJ1280" s="18" t="s">
        <v>84</v>
      </c>
      <c r="BK1280" s="240">
        <f>ROUND(I1280*H1280,2)</f>
        <v>0</v>
      </c>
      <c r="BL1280" s="18" t="s">
        <v>440</v>
      </c>
      <c r="BM1280" s="239" t="s">
        <v>2296</v>
      </c>
    </row>
    <row r="1281" s="13" customFormat="1">
      <c r="A1281" s="13"/>
      <c r="B1281" s="252"/>
      <c r="C1281" s="253"/>
      <c r="D1281" s="241" t="s">
        <v>294</v>
      </c>
      <c r="E1281" s="254" t="s">
        <v>1</v>
      </c>
      <c r="F1281" s="255" t="s">
        <v>2114</v>
      </c>
      <c r="G1281" s="253"/>
      <c r="H1281" s="256">
        <v>25.199999999999999</v>
      </c>
      <c r="I1281" s="257"/>
      <c r="J1281" s="253"/>
      <c r="K1281" s="253"/>
      <c r="L1281" s="258"/>
      <c r="M1281" s="259"/>
      <c r="N1281" s="260"/>
      <c r="O1281" s="260"/>
      <c r="P1281" s="260"/>
      <c r="Q1281" s="260"/>
      <c r="R1281" s="260"/>
      <c r="S1281" s="260"/>
      <c r="T1281" s="261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2" t="s">
        <v>294</v>
      </c>
      <c r="AU1281" s="262" t="s">
        <v>86</v>
      </c>
      <c r="AV1281" s="13" t="s">
        <v>86</v>
      </c>
      <c r="AW1281" s="13" t="s">
        <v>32</v>
      </c>
      <c r="AX1281" s="13" t="s">
        <v>77</v>
      </c>
      <c r="AY1281" s="262" t="s">
        <v>171</v>
      </c>
    </row>
    <row r="1282" s="13" customFormat="1">
      <c r="A1282" s="13"/>
      <c r="B1282" s="252"/>
      <c r="C1282" s="253"/>
      <c r="D1282" s="241" t="s">
        <v>294</v>
      </c>
      <c r="E1282" s="254" t="s">
        <v>1</v>
      </c>
      <c r="F1282" s="255" t="s">
        <v>2297</v>
      </c>
      <c r="G1282" s="253"/>
      <c r="H1282" s="256">
        <v>8</v>
      </c>
      <c r="I1282" s="257"/>
      <c r="J1282" s="253"/>
      <c r="K1282" s="253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2" t="s">
        <v>294</v>
      </c>
      <c r="AU1282" s="262" t="s">
        <v>86</v>
      </c>
      <c r="AV1282" s="13" t="s">
        <v>86</v>
      </c>
      <c r="AW1282" s="13" t="s">
        <v>32</v>
      </c>
      <c r="AX1282" s="13" t="s">
        <v>77</v>
      </c>
      <c r="AY1282" s="262" t="s">
        <v>171</v>
      </c>
    </row>
    <row r="1283" s="13" customFormat="1">
      <c r="A1283" s="13"/>
      <c r="B1283" s="252"/>
      <c r="C1283" s="253"/>
      <c r="D1283" s="241" t="s">
        <v>294</v>
      </c>
      <c r="E1283" s="254" t="s">
        <v>1</v>
      </c>
      <c r="F1283" s="255" t="s">
        <v>2298</v>
      </c>
      <c r="G1283" s="253"/>
      <c r="H1283" s="256">
        <v>5.5</v>
      </c>
      <c r="I1283" s="257"/>
      <c r="J1283" s="253"/>
      <c r="K1283" s="253"/>
      <c r="L1283" s="258"/>
      <c r="M1283" s="259"/>
      <c r="N1283" s="260"/>
      <c r="O1283" s="260"/>
      <c r="P1283" s="260"/>
      <c r="Q1283" s="260"/>
      <c r="R1283" s="260"/>
      <c r="S1283" s="260"/>
      <c r="T1283" s="26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2" t="s">
        <v>294</v>
      </c>
      <c r="AU1283" s="262" t="s">
        <v>86</v>
      </c>
      <c r="AV1283" s="13" t="s">
        <v>86</v>
      </c>
      <c r="AW1283" s="13" t="s">
        <v>32</v>
      </c>
      <c r="AX1283" s="13" t="s">
        <v>77</v>
      </c>
      <c r="AY1283" s="262" t="s">
        <v>171</v>
      </c>
    </row>
    <row r="1284" s="14" customFormat="1">
      <c r="A1284" s="14"/>
      <c r="B1284" s="263"/>
      <c r="C1284" s="264"/>
      <c r="D1284" s="241" t="s">
        <v>294</v>
      </c>
      <c r="E1284" s="265" t="s">
        <v>846</v>
      </c>
      <c r="F1284" s="266" t="s">
        <v>298</v>
      </c>
      <c r="G1284" s="264"/>
      <c r="H1284" s="267">
        <v>38.700000000000003</v>
      </c>
      <c r="I1284" s="268"/>
      <c r="J1284" s="264"/>
      <c r="K1284" s="264"/>
      <c r="L1284" s="269"/>
      <c r="M1284" s="270"/>
      <c r="N1284" s="271"/>
      <c r="O1284" s="271"/>
      <c r="P1284" s="271"/>
      <c r="Q1284" s="271"/>
      <c r="R1284" s="271"/>
      <c r="S1284" s="271"/>
      <c r="T1284" s="27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3" t="s">
        <v>294</v>
      </c>
      <c r="AU1284" s="273" t="s">
        <v>86</v>
      </c>
      <c r="AV1284" s="14" t="s">
        <v>192</v>
      </c>
      <c r="AW1284" s="14" t="s">
        <v>32</v>
      </c>
      <c r="AX1284" s="14" t="s">
        <v>84</v>
      </c>
      <c r="AY1284" s="273" t="s">
        <v>171</v>
      </c>
    </row>
    <row r="1285" s="2" customFormat="1" ht="16.5" customHeight="1">
      <c r="A1285" s="39"/>
      <c r="B1285" s="40"/>
      <c r="C1285" s="298" t="s">
        <v>2299</v>
      </c>
      <c r="D1285" s="298" t="s">
        <v>1309</v>
      </c>
      <c r="E1285" s="299" t="s">
        <v>2300</v>
      </c>
      <c r="F1285" s="300" t="s">
        <v>2301</v>
      </c>
      <c r="G1285" s="301" t="s">
        <v>292</v>
      </c>
      <c r="H1285" s="302">
        <v>0.93700000000000006</v>
      </c>
      <c r="I1285" s="303"/>
      <c r="J1285" s="304">
        <f>ROUND(I1285*H1285,2)</f>
        <v>0</v>
      </c>
      <c r="K1285" s="300" t="s">
        <v>178</v>
      </c>
      <c r="L1285" s="305"/>
      <c r="M1285" s="306" t="s">
        <v>1</v>
      </c>
      <c r="N1285" s="307" t="s">
        <v>42</v>
      </c>
      <c r="O1285" s="92"/>
      <c r="P1285" s="237">
        <f>O1285*H1285</f>
        <v>0</v>
      </c>
      <c r="Q1285" s="237">
        <v>0.55000000000000004</v>
      </c>
      <c r="R1285" s="237">
        <f>Q1285*H1285</f>
        <v>0.51535000000000009</v>
      </c>
      <c r="S1285" s="237">
        <v>0</v>
      </c>
      <c r="T1285" s="238">
        <f>S1285*H1285</f>
        <v>0</v>
      </c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R1285" s="239" t="s">
        <v>355</v>
      </c>
      <c r="AT1285" s="239" t="s">
        <v>1309</v>
      </c>
      <c r="AU1285" s="239" t="s">
        <v>86</v>
      </c>
      <c r="AY1285" s="18" t="s">
        <v>171</v>
      </c>
      <c r="BE1285" s="240">
        <f>IF(N1285="základní",J1285,0)</f>
        <v>0</v>
      </c>
      <c r="BF1285" s="240">
        <f>IF(N1285="snížená",J1285,0)</f>
        <v>0</v>
      </c>
      <c r="BG1285" s="240">
        <f>IF(N1285="zákl. přenesená",J1285,0)</f>
        <v>0</v>
      </c>
      <c r="BH1285" s="240">
        <f>IF(N1285="sníž. přenesená",J1285,0)</f>
        <v>0</v>
      </c>
      <c r="BI1285" s="240">
        <f>IF(N1285="nulová",J1285,0)</f>
        <v>0</v>
      </c>
      <c r="BJ1285" s="18" t="s">
        <v>84</v>
      </c>
      <c r="BK1285" s="240">
        <f>ROUND(I1285*H1285,2)</f>
        <v>0</v>
      </c>
      <c r="BL1285" s="18" t="s">
        <v>440</v>
      </c>
      <c r="BM1285" s="239" t="s">
        <v>2302</v>
      </c>
    </row>
    <row r="1286" s="13" customFormat="1">
      <c r="A1286" s="13"/>
      <c r="B1286" s="252"/>
      <c r="C1286" s="253"/>
      <c r="D1286" s="241" t="s">
        <v>294</v>
      </c>
      <c r="E1286" s="254" t="s">
        <v>1</v>
      </c>
      <c r="F1286" s="255" t="s">
        <v>2303</v>
      </c>
      <c r="G1286" s="253"/>
      <c r="H1286" s="256">
        <v>0.93700000000000006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62" t="s">
        <v>294</v>
      </c>
      <c r="AU1286" s="262" t="s">
        <v>86</v>
      </c>
      <c r="AV1286" s="13" t="s">
        <v>86</v>
      </c>
      <c r="AW1286" s="13" t="s">
        <v>32</v>
      </c>
      <c r="AX1286" s="13" t="s">
        <v>84</v>
      </c>
      <c r="AY1286" s="262" t="s">
        <v>171</v>
      </c>
    </row>
    <row r="1287" s="2" customFormat="1" ht="24.15" customHeight="1">
      <c r="A1287" s="39"/>
      <c r="B1287" s="40"/>
      <c r="C1287" s="228" t="s">
        <v>2304</v>
      </c>
      <c r="D1287" s="228" t="s">
        <v>174</v>
      </c>
      <c r="E1287" s="229" t="s">
        <v>2305</v>
      </c>
      <c r="F1287" s="230" t="s">
        <v>2306</v>
      </c>
      <c r="G1287" s="231" t="s">
        <v>419</v>
      </c>
      <c r="H1287" s="232">
        <v>20</v>
      </c>
      <c r="I1287" s="233"/>
      <c r="J1287" s="234">
        <f>ROUND(I1287*H1287,2)</f>
        <v>0</v>
      </c>
      <c r="K1287" s="230" t="s">
        <v>178</v>
      </c>
      <c r="L1287" s="45"/>
      <c r="M1287" s="235" t="s">
        <v>1</v>
      </c>
      <c r="N1287" s="236" t="s">
        <v>42</v>
      </c>
      <c r="O1287" s="92"/>
      <c r="P1287" s="237">
        <f>O1287*H1287</f>
        <v>0</v>
      </c>
      <c r="Q1287" s="237">
        <v>0</v>
      </c>
      <c r="R1287" s="237">
        <f>Q1287*H1287</f>
        <v>0</v>
      </c>
      <c r="S1287" s="237">
        <v>0.011730000000000001</v>
      </c>
      <c r="T1287" s="238">
        <f>S1287*H1287</f>
        <v>0.23460000000000003</v>
      </c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R1287" s="239" t="s">
        <v>440</v>
      </c>
      <c r="AT1287" s="239" t="s">
        <v>174</v>
      </c>
      <c r="AU1287" s="239" t="s">
        <v>86</v>
      </c>
      <c r="AY1287" s="18" t="s">
        <v>171</v>
      </c>
      <c r="BE1287" s="240">
        <f>IF(N1287="základní",J1287,0)</f>
        <v>0</v>
      </c>
      <c r="BF1287" s="240">
        <f>IF(N1287="snížená",J1287,0)</f>
        <v>0</v>
      </c>
      <c r="BG1287" s="240">
        <f>IF(N1287="zákl. přenesená",J1287,0)</f>
        <v>0</v>
      </c>
      <c r="BH1287" s="240">
        <f>IF(N1287="sníž. přenesená",J1287,0)</f>
        <v>0</v>
      </c>
      <c r="BI1287" s="240">
        <f>IF(N1287="nulová",J1287,0)</f>
        <v>0</v>
      </c>
      <c r="BJ1287" s="18" t="s">
        <v>84</v>
      </c>
      <c r="BK1287" s="240">
        <f>ROUND(I1287*H1287,2)</f>
        <v>0</v>
      </c>
      <c r="BL1287" s="18" t="s">
        <v>440</v>
      </c>
      <c r="BM1287" s="239" t="s">
        <v>2307</v>
      </c>
    </row>
    <row r="1288" s="15" customFormat="1">
      <c r="A1288" s="15"/>
      <c r="B1288" s="274"/>
      <c r="C1288" s="275"/>
      <c r="D1288" s="241" t="s">
        <v>294</v>
      </c>
      <c r="E1288" s="276" t="s">
        <v>1</v>
      </c>
      <c r="F1288" s="277" t="s">
        <v>2308</v>
      </c>
      <c r="G1288" s="275"/>
      <c r="H1288" s="276" t="s">
        <v>1</v>
      </c>
      <c r="I1288" s="278"/>
      <c r="J1288" s="275"/>
      <c r="K1288" s="275"/>
      <c r="L1288" s="279"/>
      <c r="M1288" s="280"/>
      <c r="N1288" s="281"/>
      <c r="O1288" s="281"/>
      <c r="P1288" s="281"/>
      <c r="Q1288" s="281"/>
      <c r="R1288" s="281"/>
      <c r="S1288" s="281"/>
      <c r="T1288" s="282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83" t="s">
        <v>294</v>
      </c>
      <c r="AU1288" s="283" t="s">
        <v>86</v>
      </c>
      <c r="AV1288" s="15" t="s">
        <v>84</v>
      </c>
      <c r="AW1288" s="15" t="s">
        <v>32</v>
      </c>
      <c r="AX1288" s="15" t="s">
        <v>77</v>
      </c>
      <c r="AY1288" s="283" t="s">
        <v>171</v>
      </c>
    </row>
    <row r="1289" s="13" customFormat="1">
      <c r="A1289" s="13"/>
      <c r="B1289" s="252"/>
      <c r="C1289" s="253"/>
      <c r="D1289" s="241" t="s">
        <v>294</v>
      </c>
      <c r="E1289" s="254" t="s">
        <v>1</v>
      </c>
      <c r="F1289" s="255" t="s">
        <v>471</v>
      </c>
      <c r="G1289" s="253"/>
      <c r="H1289" s="256">
        <v>20</v>
      </c>
      <c r="I1289" s="257"/>
      <c r="J1289" s="253"/>
      <c r="K1289" s="253"/>
      <c r="L1289" s="258"/>
      <c r="M1289" s="259"/>
      <c r="N1289" s="260"/>
      <c r="O1289" s="260"/>
      <c r="P1289" s="260"/>
      <c r="Q1289" s="260"/>
      <c r="R1289" s="260"/>
      <c r="S1289" s="260"/>
      <c r="T1289" s="261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2" t="s">
        <v>294</v>
      </c>
      <c r="AU1289" s="262" t="s">
        <v>86</v>
      </c>
      <c r="AV1289" s="13" t="s">
        <v>86</v>
      </c>
      <c r="AW1289" s="13" t="s">
        <v>32</v>
      </c>
      <c r="AX1289" s="13" t="s">
        <v>84</v>
      </c>
      <c r="AY1289" s="262" t="s">
        <v>171</v>
      </c>
    </row>
    <row r="1290" s="2" customFormat="1" ht="24.15" customHeight="1">
      <c r="A1290" s="39"/>
      <c r="B1290" s="40"/>
      <c r="C1290" s="228" t="s">
        <v>2309</v>
      </c>
      <c r="D1290" s="228" t="s">
        <v>174</v>
      </c>
      <c r="E1290" s="229" t="s">
        <v>2310</v>
      </c>
      <c r="F1290" s="230" t="s">
        <v>2311</v>
      </c>
      <c r="G1290" s="231" t="s">
        <v>206</v>
      </c>
      <c r="H1290" s="232">
        <v>20</v>
      </c>
      <c r="I1290" s="233"/>
      <c r="J1290" s="234">
        <f>ROUND(I1290*H1290,2)</f>
        <v>0</v>
      </c>
      <c r="K1290" s="230" t="s">
        <v>178</v>
      </c>
      <c r="L1290" s="45"/>
      <c r="M1290" s="235" t="s">
        <v>1</v>
      </c>
      <c r="N1290" s="236" t="s">
        <v>42</v>
      </c>
      <c r="O1290" s="92"/>
      <c r="P1290" s="237">
        <f>O1290*H1290</f>
        <v>0</v>
      </c>
      <c r="Q1290" s="237">
        <v>0.019460000000000002</v>
      </c>
      <c r="R1290" s="237">
        <f>Q1290*H1290</f>
        <v>0.38920000000000005</v>
      </c>
      <c r="S1290" s="237">
        <v>0</v>
      </c>
      <c r="T1290" s="238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9" t="s">
        <v>440</v>
      </c>
      <c r="AT1290" s="239" t="s">
        <v>174</v>
      </c>
      <c r="AU1290" s="239" t="s">
        <v>86</v>
      </c>
      <c r="AY1290" s="18" t="s">
        <v>171</v>
      </c>
      <c r="BE1290" s="240">
        <f>IF(N1290="základní",J1290,0)</f>
        <v>0</v>
      </c>
      <c r="BF1290" s="240">
        <f>IF(N1290="snížená",J1290,0)</f>
        <v>0</v>
      </c>
      <c r="BG1290" s="240">
        <f>IF(N1290="zákl. přenesená",J1290,0)</f>
        <v>0</v>
      </c>
      <c r="BH1290" s="240">
        <f>IF(N1290="sníž. přenesená",J1290,0)</f>
        <v>0</v>
      </c>
      <c r="BI1290" s="240">
        <f>IF(N1290="nulová",J1290,0)</f>
        <v>0</v>
      </c>
      <c r="BJ1290" s="18" t="s">
        <v>84</v>
      </c>
      <c r="BK1290" s="240">
        <f>ROUND(I1290*H1290,2)</f>
        <v>0</v>
      </c>
      <c r="BL1290" s="18" t="s">
        <v>440</v>
      </c>
      <c r="BM1290" s="239" t="s">
        <v>2312</v>
      </c>
    </row>
    <row r="1291" s="15" customFormat="1">
      <c r="A1291" s="15"/>
      <c r="B1291" s="274"/>
      <c r="C1291" s="275"/>
      <c r="D1291" s="241" t="s">
        <v>294</v>
      </c>
      <c r="E1291" s="276" t="s">
        <v>1</v>
      </c>
      <c r="F1291" s="277" t="s">
        <v>2308</v>
      </c>
      <c r="G1291" s="275"/>
      <c r="H1291" s="276" t="s">
        <v>1</v>
      </c>
      <c r="I1291" s="278"/>
      <c r="J1291" s="275"/>
      <c r="K1291" s="275"/>
      <c r="L1291" s="279"/>
      <c r="M1291" s="280"/>
      <c r="N1291" s="281"/>
      <c r="O1291" s="281"/>
      <c r="P1291" s="281"/>
      <c r="Q1291" s="281"/>
      <c r="R1291" s="281"/>
      <c r="S1291" s="281"/>
      <c r="T1291" s="282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83" t="s">
        <v>294</v>
      </c>
      <c r="AU1291" s="283" t="s">
        <v>86</v>
      </c>
      <c r="AV1291" s="15" t="s">
        <v>84</v>
      </c>
      <c r="AW1291" s="15" t="s">
        <v>32</v>
      </c>
      <c r="AX1291" s="15" t="s">
        <v>77</v>
      </c>
      <c r="AY1291" s="283" t="s">
        <v>171</v>
      </c>
    </row>
    <row r="1292" s="13" customFormat="1">
      <c r="A1292" s="13"/>
      <c r="B1292" s="252"/>
      <c r="C1292" s="253"/>
      <c r="D1292" s="241" t="s">
        <v>294</v>
      </c>
      <c r="E1292" s="254" t="s">
        <v>1</v>
      </c>
      <c r="F1292" s="255" t="s">
        <v>471</v>
      </c>
      <c r="G1292" s="253"/>
      <c r="H1292" s="256">
        <v>20</v>
      </c>
      <c r="I1292" s="257"/>
      <c r="J1292" s="253"/>
      <c r="K1292" s="253"/>
      <c r="L1292" s="258"/>
      <c r="M1292" s="259"/>
      <c r="N1292" s="260"/>
      <c r="O1292" s="260"/>
      <c r="P1292" s="260"/>
      <c r="Q1292" s="260"/>
      <c r="R1292" s="260"/>
      <c r="S1292" s="260"/>
      <c r="T1292" s="26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2" t="s">
        <v>294</v>
      </c>
      <c r="AU1292" s="262" t="s">
        <v>86</v>
      </c>
      <c r="AV1292" s="13" t="s">
        <v>86</v>
      </c>
      <c r="AW1292" s="13" t="s">
        <v>32</v>
      </c>
      <c r="AX1292" s="13" t="s">
        <v>84</v>
      </c>
      <c r="AY1292" s="262" t="s">
        <v>171</v>
      </c>
    </row>
    <row r="1293" s="2" customFormat="1" ht="24.15" customHeight="1">
      <c r="A1293" s="39"/>
      <c r="B1293" s="40"/>
      <c r="C1293" s="228" t="s">
        <v>2313</v>
      </c>
      <c r="D1293" s="228" t="s">
        <v>174</v>
      </c>
      <c r="E1293" s="229" t="s">
        <v>2314</v>
      </c>
      <c r="F1293" s="230" t="s">
        <v>2315</v>
      </c>
      <c r="G1293" s="231" t="s">
        <v>292</v>
      </c>
      <c r="H1293" s="232">
        <v>1.065</v>
      </c>
      <c r="I1293" s="233"/>
      <c r="J1293" s="234">
        <f>ROUND(I1293*H1293,2)</f>
        <v>0</v>
      </c>
      <c r="K1293" s="230" t="s">
        <v>178</v>
      </c>
      <c r="L1293" s="45"/>
      <c r="M1293" s="235" t="s">
        <v>1</v>
      </c>
      <c r="N1293" s="236" t="s">
        <v>42</v>
      </c>
      <c r="O1293" s="92"/>
      <c r="P1293" s="237">
        <f>O1293*H1293</f>
        <v>0</v>
      </c>
      <c r="Q1293" s="237">
        <v>0.023369999999999998</v>
      </c>
      <c r="R1293" s="237">
        <f>Q1293*H1293</f>
        <v>0.024889049999999996</v>
      </c>
      <c r="S1293" s="237">
        <v>0</v>
      </c>
      <c r="T1293" s="238">
        <f>S1293*H1293</f>
        <v>0</v>
      </c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R1293" s="239" t="s">
        <v>440</v>
      </c>
      <c r="AT1293" s="239" t="s">
        <v>174</v>
      </c>
      <c r="AU1293" s="239" t="s">
        <v>86</v>
      </c>
      <c r="AY1293" s="18" t="s">
        <v>171</v>
      </c>
      <c r="BE1293" s="240">
        <f>IF(N1293="základní",J1293,0)</f>
        <v>0</v>
      </c>
      <c r="BF1293" s="240">
        <f>IF(N1293="snížená",J1293,0)</f>
        <v>0</v>
      </c>
      <c r="BG1293" s="240">
        <f>IF(N1293="zákl. přenesená",J1293,0)</f>
        <v>0</v>
      </c>
      <c r="BH1293" s="240">
        <f>IF(N1293="sníž. přenesená",J1293,0)</f>
        <v>0</v>
      </c>
      <c r="BI1293" s="240">
        <f>IF(N1293="nulová",J1293,0)</f>
        <v>0</v>
      </c>
      <c r="BJ1293" s="18" t="s">
        <v>84</v>
      </c>
      <c r="BK1293" s="240">
        <f>ROUND(I1293*H1293,2)</f>
        <v>0</v>
      </c>
      <c r="BL1293" s="18" t="s">
        <v>440</v>
      </c>
      <c r="BM1293" s="239" t="s">
        <v>2316</v>
      </c>
    </row>
    <row r="1294" s="13" customFormat="1">
      <c r="A1294" s="13"/>
      <c r="B1294" s="252"/>
      <c r="C1294" s="253"/>
      <c r="D1294" s="241" t="s">
        <v>294</v>
      </c>
      <c r="E1294" s="254" t="s">
        <v>1</v>
      </c>
      <c r="F1294" s="255" t="s">
        <v>2317</v>
      </c>
      <c r="G1294" s="253"/>
      <c r="H1294" s="256">
        <v>0.85099999999999998</v>
      </c>
      <c r="I1294" s="257"/>
      <c r="J1294" s="253"/>
      <c r="K1294" s="253"/>
      <c r="L1294" s="258"/>
      <c r="M1294" s="259"/>
      <c r="N1294" s="260"/>
      <c r="O1294" s="260"/>
      <c r="P1294" s="260"/>
      <c r="Q1294" s="260"/>
      <c r="R1294" s="260"/>
      <c r="S1294" s="260"/>
      <c r="T1294" s="261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62" t="s">
        <v>294</v>
      </c>
      <c r="AU1294" s="262" t="s">
        <v>86</v>
      </c>
      <c r="AV1294" s="13" t="s">
        <v>86</v>
      </c>
      <c r="AW1294" s="13" t="s">
        <v>32</v>
      </c>
      <c r="AX1294" s="13" t="s">
        <v>77</v>
      </c>
      <c r="AY1294" s="262" t="s">
        <v>171</v>
      </c>
    </row>
    <row r="1295" s="13" customFormat="1">
      <c r="A1295" s="13"/>
      <c r="B1295" s="252"/>
      <c r="C1295" s="253"/>
      <c r="D1295" s="241" t="s">
        <v>294</v>
      </c>
      <c r="E1295" s="254" t="s">
        <v>1</v>
      </c>
      <c r="F1295" s="255" t="s">
        <v>903</v>
      </c>
      <c r="G1295" s="253"/>
      <c r="H1295" s="256">
        <v>0.214</v>
      </c>
      <c r="I1295" s="257"/>
      <c r="J1295" s="253"/>
      <c r="K1295" s="253"/>
      <c r="L1295" s="258"/>
      <c r="M1295" s="259"/>
      <c r="N1295" s="260"/>
      <c r="O1295" s="260"/>
      <c r="P1295" s="260"/>
      <c r="Q1295" s="260"/>
      <c r="R1295" s="260"/>
      <c r="S1295" s="260"/>
      <c r="T1295" s="26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2" t="s">
        <v>294</v>
      </c>
      <c r="AU1295" s="262" t="s">
        <v>86</v>
      </c>
      <c r="AV1295" s="13" t="s">
        <v>86</v>
      </c>
      <c r="AW1295" s="13" t="s">
        <v>32</v>
      </c>
      <c r="AX1295" s="13" t="s">
        <v>77</v>
      </c>
      <c r="AY1295" s="262" t="s">
        <v>171</v>
      </c>
    </row>
    <row r="1296" s="14" customFormat="1">
      <c r="A1296" s="14"/>
      <c r="B1296" s="263"/>
      <c r="C1296" s="264"/>
      <c r="D1296" s="241" t="s">
        <v>294</v>
      </c>
      <c r="E1296" s="265" t="s">
        <v>1</v>
      </c>
      <c r="F1296" s="266" t="s">
        <v>298</v>
      </c>
      <c r="G1296" s="264"/>
      <c r="H1296" s="267">
        <v>1.065</v>
      </c>
      <c r="I1296" s="268"/>
      <c r="J1296" s="264"/>
      <c r="K1296" s="264"/>
      <c r="L1296" s="269"/>
      <c r="M1296" s="270"/>
      <c r="N1296" s="271"/>
      <c r="O1296" s="271"/>
      <c r="P1296" s="271"/>
      <c r="Q1296" s="271"/>
      <c r="R1296" s="271"/>
      <c r="S1296" s="271"/>
      <c r="T1296" s="272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73" t="s">
        <v>294</v>
      </c>
      <c r="AU1296" s="273" t="s">
        <v>86</v>
      </c>
      <c r="AV1296" s="14" t="s">
        <v>192</v>
      </c>
      <c r="AW1296" s="14" t="s">
        <v>32</v>
      </c>
      <c r="AX1296" s="14" t="s">
        <v>84</v>
      </c>
      <c r="AY1296" s="273" t="s">
        <v>171</v>
      </c>
    </row>
    <row r="1297" s="2" customFormat="1" ht="24.15" customHeight="1">
      <c r="A1297" s="39"/>
      <c r="B1297" s="40"/>
      <c r="C1297" s="228" t="s">
        <v>2318</v>
      </c>
      <c r="D1297" s="228" t="s">
        <v>174</v>
      </c>
      <c r="E1297" s="229" t="s">
        <v>2319</v>
      </c>
      <c r="F1297" s="230" t="s">
        <v>2320</v>
      </c>
      <c r="G1297" s="231" t="s">
        <v>2107</v>
      </c>
      <c r="H1297" s="308"/>
      <c r="I1297" s="233"/>
      <c r="J1297" s="234">
        <f>ROUND(I1297*H1297,2)</f>
        <v>0</v>
      </c>
      <c r="K1297" s="230" t="s">
        <v>178</v>
      </c>
      <c r="L1297" s="45"/>
      <c r="M1297" s="235" t="s">
        <v>1</v>
      </c>
      <c r="N1297" s="236" t="s">
        <v>42</v>
      </c>
      <c r="O1297" s="92"/>
      <c r="P1297" s="237">
        <f>O1297*H1297</f>
        <v>0</v>
      </c>
      <c r="Q1297" s="237">
        <v>0</v>
      </c>
      <c r="R1297" s="237">
        <f>Q1297*H1297</f>
        <v>0</v>
      </c>
      <c r="S1297" s="237">
        <v>0</v>
      </c>
      <c r="T1297" s="238">
        <f>S1297*H1297</f>
        <v>0</v>
      </c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R1297" s="239" t="s">
        <v>440</v>
      </c>
      <c r="AT1297" s="239" t="s">
        <v>174</v>
      </c>
      <c r="AU1297" s="239" t="s">
        <v>86</v>
      </c>
      <c r="AY1297" s="18" t="s">
        <v>171</v>
      </c>
      <c r="BE1297" s="240">
        <f>IF(N1297="základní",J1297,0)</f>
        <v>0</v>
      </c>
      <c r="BF1297" s="240">
        <f>IF(N1297="snížená",J1297,0)</f>
        <v>0</v>
      </c>
      <c r="BG1297" s="240">
        <f>IF(N1297="zákl. přenesená",J1297,0)</f>
        <v>0</v>
      </c>
      <c r="BH1297" s="240">
        <f>IF(N1297="sníž. přenesená",J1297,0)</f>
        <v>0</v>
      </c>
      <c r="BI1297" s="240">
        <f>IF(N1297="nulová",J1297,0)</f>
        <v>0</v>
      </c>
      <c r="BJ1297" s="18" t="s">
        <v>84</v>
      </c>
      <c r="BK1297" s="240">
        <f>ROUND(I1297*H1297,2)</f>
        <v>0</v>
      </c>
      <c r="BL1297" s="18" t="s">
        <v>440</v>
      </c>
      <c r="BM1297" s="239" t="s">
        <v>2321</v>
      </c>
    </row>
    <row r="1298" s="12" customFormat="1" ht="22.8" customHeight="1">
      <c r="A1298" s="12"/>
      <c r="B1298" s="212"/>
      <c r="C1298" s="213"/>
      <c r="D1298" s="214" t="s">
        <v>76</v>
      </c>
      <c r="E1298" s="226" t="s">
        <v>748</v>
      </c>
      <c r="F1298" s="226" t="s">
        <v>749</v>
      </c>
      <c r="G1298" s="213"/>
      <c r="H1298" s="213"/>
      <c r="I1298" s="216"/>
      <c r="J1298" s="227">
        <f>BK1298</f>
        <v>0</v>
      </c>
      <c r="K1298" s="213"/>
      <c r="L1298" s="218"/>
      <c r="M1298" s="219"/>
      <c r="N1298" s="220"/>
      <c r="O1298" s="220"/>
      <c r="P1298" s="221">
        <f>SUM(P1299:P1381)</f>
        <v>0</v>
      </c>
      <c r="Q1298" s="220"/>
      <c r="R1298" s="221">
        <f>SUM(R1299:R1381)</f>
        <v>32.496778288800002</v>
      </c>
      <c r="S1298" s="220"/>
      <c r="T1298" s="222">
        <f>SUM(T1299:T1381)</f>
        <v>0</v>
      </c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R1298" s="223" t="s">
        <v>86</v>
      </c>
      <c r="AT1298" s="224" t="s">
        <v>76</v>
      </c>
      <c r="AU1298" s="224" t="s">
        <v>84</v>
      </c>
      <c r="AY1298" s="223" t="s">
        <v>171</v>
      </c>
      <c r="BK1298" s="225">
        <f>SUM(BK1299:BK1381)</f>
        <v>0</v>
      </c>
    </row>
    <row r="1299" s="2" customFormat="1" ht="16.5" customHeight="1">
      <c r="A1299" s="39"/>
      <c r="B1299" s="40"/>
      <c r="C1299" s="228" t="s">
        <v>2322</v>
      </c>
      <c r="D1299" s="228" t="s">
        <v>174</v>
      </c>
      <c r="E1299" s="229" t="s">
        <v>2323</v>
      </c>
      <c r="F1299" s="230" t="s">
        <v>2324</v>
      </c>
      <c r="G1299" s="231" t="s">
        <v>206</v>
      </c>
      <c r="H1299" s="232">
        <v>408.39400000000001</v>
      </c>
      <c r="I1299" s="233"/>
      <c r="J1299" s="234">
        <f>ROUND(I1299*H1299,2)</f>
        <v>0</v>
      </c>
      <c r="K1299" s="230" t="s">
        <v>1</v>
      </c>
      <c r="L1299" s="45"/>
      <c r="M1299" s="235" t="s">
        <v>1</v>
      </c>
      <c r="N1299" s="236" t="s">
        <v>42</v>
      </c>
      <c r="O1299" s="92"/>
      <c r="P1299" s="237">
        <f>O1299*H1299</f>
        <v>0</v>
      </c>
      <c r="Q1299" s="237">
        <v>0.046210000000000001</v>
      </c>
      <c r="R1299" s="237">
        <f>Q1299*H1299</f>
        <v>18.871886740000001</v>
      </c>
      <c r="S1299" s="237">
        <v>0</v>
      </c>
      <c r="T1299" s="238">
        <f>S1299*H1299</f>
        <v>0</v>
      </c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R1299" s="239" t="s">
        <v>440</v>
      </c>
      <c r="AT1299" s="239" t="s">
        <v>174</v>
      </c>
      <c r="AU1299" s="239" t="s">
        <v>86</v>
      </c>
      <c r="AY1299" s="18" t="s">
        <v>171</v>
      </c>
      <c r="BE1299" s="240">
        <f>IF(N1299="základní",J1299,0)</f>
        <v>0</v>
      </c>
      <c r="BF1299" s="240">
        <f>IF(N1299="snížená",J1299,0)</f>
        <v>0</v>
      </c>
      <c r="BG1299" s="240">
        <f>IF(N1299="zákl. přenesená",J1299,0)</f>
        <v>0</v>
      </c>
      <c r="BH1299" s="240">
        <f>IF(N1299="sníž. přenesená",J1299,0)</f>
        <v>0</v>
      </c>
      <c r="BI1299" s="240">
        <f>IF(N1299="nulová",J1299,0)</f>
        <v>0</v>
      </c>
      <c r="BJ1299" s="18" t="s">
        <v>84</v>
      </c>
      <c r="BK1299" s="240">
        <f>ROUND(I1299*H1299,2)</f>
        <v>0</v>
      </c>
      <c r="BL1299" s="18" t="s">
        <v>440</v>
      </c>
      <c r="BM1299" s="239" t="s">
        <v>2325</v>
      </c>
    </row>
    <row r="1300" s="2" customFormat="1">
      <c r="A1300" s="39"/>
      <c r="B1300" s="40"/>
      <c r="C1300" s="41"/>
      <c r="D1300" s="241" t="s">
        <v>181</v>
      </c>
      <c r="E1300" s="41"/>
      <c r="F1300" s="242" t="s">
        <v>2326</v>
      </c>
      <c r="G1300" s="41"/>
      <c r="H1300" s="41"/>
      <c r="I1300" s="243"/>
      <c r="J1300" s="41"/>
      <c r="K1300" s="41"/>
      <c r="L1300" s="45"/>
      <c r="M1300" s="244"/>
      <c r="N1300" s="245"/>
      <c r="O1300" s="92"/>
      <c r="P1300" s="92"/>
      <c r="Q1300" s="92"/>
      <c r="R1300" s="92"/>
      <c r="S1300" s="92"/>
      <c r="T1300" s="9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T1300" s="18" t="s">
        <v>181</v>
      </c>
      <c r="AU1300" s="18" t="s">
        <v>86</v>
      </c>
    </row>
    <row r="1301" s="15" customFormat="1">
      <c r="A1301" s="15"/>
      <c r="B1301" s="274"/>
      <c r="C1301" s="275"/>
      <c r="D1301" s="241" t="s">
        <v>294</v>
      </c>
      <c r="E1301" s="276" t="s">
        <v>1</v>
      </c>
      <c r="F1301" s="277" t="s">
        <v>1182</v>
      </c>
      <c r="G1301" s="275"/>
      <c r="H1301" s="276" t="s">
        <v>1</v>
      </c>
      <c r="I1301" s="278"/>
      <c r="J1301" s="275"/>
      <c r="K1301" s="275"/>
      <c r="L1301" s="279"/>
      <c r="M1301" s="280"/>
      <c r="N1301" s="281"/>
      <c r="O1301" s="281"/>
      <c r="P1301" s="281"/>
      <c r="Q1301" s="281"/>
      <c r="R1301" s="281"/>
      <c r="S1301" s="281"/>
      <c r="T1301" s="282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83" t="s">
        <v>294</v>
      </c>
      <c r="AU1301" s="283" t="s">
        <v>86</v>
      </c>
      <c r="AV1301" s="15" t="s">
        <v>84</v>
      </c>
      <c r="AW1301" s="15" t="s">
        <v>32</v>
      </c>
      <c r="AX1301" s="15" t="s">
        <v>77</v>
      </c>
      <c r="AY1301" s="283" t="s">
        <v>171</v>
      </c>
    </row>
    <row r="1302" s="15" customFormat="1">
      <c r="A1302" s="15"/>
      <c r="B1302" s="274"/>
      <c r="C1302" s="275"/>
      <c r="D1302" s="241" t="s">
        <v>294</v>
      </c>
      <c r="E1302" s="276" t="s">
        <v>1</v>
      </c>
      <c r="F1302" s="277" t="s">
        <v>2036</v>
      </c>
      <c r="G1302" s="275"/>
      <c r="H1302" s="276" t="s">
        <v>1</v>
      </c>
      <c r="I1302" s="278"/>
      <c r="J1302" s="275"/>
      <c r="K1302" s="275"/>
      <c r="L1302" s="279"/>
      <c r="M1302" s="280"/>
      <c r="N1302" s="281"/>
      <c r="O1302" s="281"/>
      <c r="P1302" s="281"/>
      <c r="Q1302" s="281"/>
      <c r="R1302" s="281"/>
      <c r="S1302" s="281"/>
      <c r="T1302" s="28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3" t="s">
        <v>294</v>
      </c>
      <c r="AU1302" s="283" t="s">
        <v>86</v>
      </c>
      <c r="AV1302" s="15" t="s">
        <v>84</v>
      </c>
      <c r="AW1302" s="15" t="s">
        <v>32</v>
      </c>
      <c r="AX1302" s="15" t="s">
        <v>77</v>
      </c>
      <c r="AY1302" s="283" t="s">
        <v>171</v>
      </c>
    </row>
    <row r="1303" s="13" customFormat="1">
      <c r="A1303" s="13"/>
      <c r="B1303" s="252"/>
      <c r="C1303" s="253"/>
      <c r="D1303" s="241" t="s">
        <v>294</v>
      </c>
      <c r="E1303" s="254" t="s">
        <v>1</v>
      </c>
      <c r="F1303" s="255" t="s">
        <v>2327</v>
      </c>
      <c r="G1303" s="253"/>
      <c r="H1303" s="256">
        <v>57.127000000000002</v>
      </c>
      <c r="I1303" s="257"/>
      <c r="J1303" s="253"/>
      <c r="K1303" s="253"/>
      <c r="L1303" s="258"/>
      <c r="M1303" s="259"/>
      <c r="N1303" s="260"/>
      <c r="O1303" s="260"/>
      <c r="P1303" s="260"/>
      <c r="Q1303" s="260"/>
      <c r="R1303" s="260"/>
      <c r="S1303" s="260"/>
      <c r="T1303" s="261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2" t="s">
        <v>294</v>
      </c>
      <c r="AU1303" s="262" t="s">
        <v>86</v>
      </c>
      <c r="AV1303" s="13" t="s">
        <v>86</v>
      </c>
      <c r="AW1303" s="13" t="s">
        <v>32</v>
      </c>
      <c r="AX1303" s="13" t="s">
        <v>77</v>
      </c>
      <c r="AY1303" s="262" t="s">
        <v>171</v>
      </c>
    </row>
    <row r="1304" s="13" customFormat="1">
      <c r="A1304" s="13"/>
      <c r="B1304" s="252"/>
      <c r="C1304" s="253"/>
      <c r="D1304" s="241" t="s">
        <v>294</v>
      </c>
      <c r="E1304" s="254" t="s">
        <v>1</v>
      </c>
      <c r="F1304" s="255" t="s">
        <v>2328</v>
      </c>
      <c r="G1304" s="253"/>
      <c r="H1304" s="256">
        <v>146.667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2" t="s">
        <v>294</v>
      </c>
      <c r="AU1304" s="262" t="s">
        <v>86</v>
      </c>
      <c r="AV1304" s="13" t="s">
        <v>86</v>
      </c>
      <c r="AW1304" s="13" t="s">
        <v>32</v>
      </c>
      <c r="AX1304" s="13" t="s">
        <v>77</v>
      </c>
      <c r="AY1304" s="262" t="s">
        <v>171</v>
      </c>
    </row>
    <row r="1305" s="13" customFormat="1">
      <c r="A1305" s="13"/>
      <c r="B1305" s="252"/>
      <c r="C1305" s="253"/>
      <c r="D1305" s="241" t="s">
        <v>294</v>
      </c>
      <c r="E1305" s="254" t="s">
        <v>1</v>
      </c>
      <c r="F1305" s="255" t="s">
        <v>2329</v>
      </c>
      <c r="G1305" s="253"/>
      <c r="H1305" s="256">
        <v>115.133</v>
      </c>
      <c r="I1305" s="257"/>
      <c r="J1305" s="253"/>
      <c r="K1305" s="253"/>
      <c r="L1305" s="258"/>
      <c r="M1305" s="259"/>
      <c r="N1305" s="260"/>
      <c r="O1305" s="260"/>
      <c r="P1305" s="260"/>
      <c r="Q1305" s="260"/>
      <c r="R1305" s="260"/>
      <c r="S1305" s="260"/>
      <c r="T1305" s="26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2" t="s">
        <v>294</v>
      </c>
      <c r="AU1305" s="262" t="s">
        <v>86</v>
      </c>
      <c r="AV1305" s="13" t="s">
        <v>86</v>
      </c>
      <c r="AW1305" s="13" t="s">
        <v>32</v>
      </c>
      <c r="AX1305" s="13" t="s">
        <v>77</v>
      </c>
      <c r="AY1305" s="262" t="s">
        <v>171</v>
      </c>
    </row>
    <row r="1306" s="15" customFormat="1">
      <c r="A1306" s="15"/>
      <c r="B1306" s="274"/>
      <c r="C1306" s="275"/>
      <c r="D1306" s="241" t="s">
        <v>294</v>
      </c>
      <c r="E1306" s="276" t="s">
        <v>1</v>
      </c>
      <c r="F1306" s="277" t="s">
        <v>1048</v>
      </c>
      <c r="G1306" s="275"/>
      <c r="H1306" s="276" t="s">
        <v>1</v>
      </c>
      <c r="I1306" s="278"/>
      <c r="J1306" s="275"/>
      <c r="K1306" s="275"/>
      <c r="L1306" s="279"/>
      <c r="M1306" s="280"/>
      <c r="N1306" s="281"/>
      <c r="O1306" s="281"/>
      <c r="P1306" s="281"/>
      <c r="Q1306" s="281"/>
      <c r="R1306" s="281"/>
      <c r="S1306" s="281"/>
      <c r="T1306" s="282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83" t="s">
        <v>294</v>
      </c>
      <c r="AU1306" s="283" t="s">
        <v>86</v>
      </c>
      <c r="AV1306" s="15" t="s">
        <v>84</v>
      </c>
      <c r="AW1306" s="15" t="s">
        <v>32</v>
      </c>
      <c r="AX1306" s="15" t="s">
        <v>77</v>
      </c>
      <c r="AY1306" s="283" t="s">
        <v>171</v>
      </c>
    </row>
    <row r="1307" s="13" customFormat="1">
      <c r="A1307" s="13"/>
      <c r="B1307" s="252"/>
      <c r="C1307" s="253"/>
      <c r="D1307" s="241" t="s">
        <v>294</v>
      </c>
      <c r="E1307" s="254" t="s">
        <v>1</v>
      </c>
      <c r="F1307" s="255" t="s">
        <v>2330</v>
      </c>
      <c r="G1307" s="253"/>
      <c r="H1307" s="256">
        <v>89.466999999999999</v>
      </c>
      <c r="I1307" s="257"/>
      <c r="J1307" s="253"/>
      <c r="K1307" s="253"/>
      <c r="L1307" s="258"/>
      <c r="M1307" s="259"/>
      <c r="N1307" s="260"/>
      <c r="O1307" s="260"/>
      <c r="P1307" s="260"/>
      <c r="Q1307" s="260"/>
      <c r="R1307" s="260"/>
      <c r="S1307" s="260"/>
      <c r="T1307" s="261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62" t="s">
        <v>294</v>
      </c>
      <c r="AU1307" s="262" t="s">
        <v>86</v>
      </c>
      <c r="AV1307" s="13" t="s">
        <v>86</v>
      </c>
      <c r="AW1307" s="13" t="s">
        <v>32</v>
      </c>
      <c r="AX1307" s="13" t="s">
        <v>77</v>
      </c>
      <c r="AY1307" s="262" t="s">
        <v>171</v>
      </c>
    </row>
    <row r="1308" s="14" customFormat="1">
      <c r="A1308" s="14"/>
      <c r="B1308" s="263"/>
      <c r="C1308" s="264"/>
      <c r="D1308" s="241" t="s">
        <v>294</v>
      </c>
      <c r="E1308" s="265" t="s">
        <v>1</v>
      </c>
      <c r="F1308" s="266" t="s">
        <v>298</v>
      </c>
      <c r="G1308" s="264"/>
      <c r="H1308" s="267">
        <v>408.39400000000001</v>
      </c>
      <c r="I1308" s="268"/>
      <c r="J1308" s="264"/>
      <c r="K1308" s="264"/>
      <c r="L1308" s="269"/>
      <c r="M1308" s="270"/>
      <c r="N1308" s="271"/>
      <c r="O1308" s="271"/>
      <c r="P1308" s="271"/>
      <c r="Q1308" s="271"/>
      <c r="R1308" s="271"/>
      <c r="S1308" s="271"/>
      <c r="T1308" s="27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3" t="s">
        <v>294</v>
      </c>
      <c r="AU1308" s="273" t="s">
        <v>86</v>
      </c>
      <c r="AV1308" s="14" t="s">
        <v>192</v>
      </c>
      <c r="AW1308" s="14" t="s">
        <v>32</v>
      </c>
      <c r="AX1308" s="14" t="s">
        <v>84</v>
      </c>
      <c r="AY1308" s="273" t="s">
        <v>171</v>
      </c>
    </row>
    <row r="1309" s="2" customFormat="1" ht="16.5" customHeight="1">
      <c r="A1309" s="39"/>
      <c r="B1309" s="40"/>
      <c r="C1309" s="228" t="s">
        <v>2331</v>
      </c>
      <c r="D1309" s="228" t="s">
        <v>174</v>
      </c>
      <c r="E1309" s="229" t="s">
        <v>2332</v>
      </c>
      <c r="F1309" s="230" t="s">
        <v>2333</v>
      </c>
      <c r="G1309" s="231" t="s">
        <v>206</v>
      </c>
      <c r="H1309" s="232">
        <v>119.768</v>
      </c>
      <c r="I1309" s="233"/>
      <c r="J1309" s="234">
        <f>ROUND(I1309*H1309,2)</f>
        <v>0</v>
      </c>
      <c r="K1309" s="230" t="s">
        <v>1</v>
      </c>
      <c r="L1309" s="45"/>
      <c r="M1309" s="235" t="s">
        <v>1</v>
      </c>
      <c r="N1309" s="236" t="s">
        <v>42</v>
      </c>
      <c r="O1309" s="92"/>
      <c r="P1309" s="237">
        <f>O1309*H1309</f>
        <v>0</v>
      </c>
      <c r="Q1309" s="237">
        <v>0.046289999999999998</v>
      </c>
      <c r="R1309" s="237">
        <f>Q1309*H1309</f>
        <v>5.5440607200000001</v>
      </c>
      <c r="S1309" s="237">
        <v>0</v>
      </c>
      <c r="T1309" s="238">
        <f>S1309*H1309</f>
        <v>0</v>
      </c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R1309" s="239" t="s">
        <v>440</v>
      </c>
      <c r="AT1309" s="239" t="s">
        <v>174</v>
      </c>
      <c r="AU1309" s="239" t="s">
        <v>86</v>
      </c>
      <c r="AY1309" s="18" t="s">
        <v>171</v>
      </c>
      <c r="BE1309" s="240">
        <f>IF(N1309="základní",J1309,0)</f>
        <v>0</v>
      </c>
      <c r="BF1309" s="240">
        <f>IF(N1309="snížená",J1309,0)</f>
        <v>0</v>
      </c>
      <c r="BG1309" s="240">
        <f>IF(N1309="zákl. přenesená",J1309,0)</f>
        <v>0</v>
      </c>
      <c r="BH1309" s="240">
        <f>IF(N1309="sníž. přenesená",J1309,0)</f>
        <v>0</v>
      </c>
      <c r="BI1309" s="240">
        <f>IF(N1309="nulová",J1309,0)</f>
        <v>0</v>
      </c>
      <c r="BJ1309" s="18" t="s">
        <v>84</v>
      </c>
      <c r="BK1309" s="240">
        <f>ROUND(I1309*H1309,2)</f>
        <v>0</v>
      </c>
      <c r="BL1309" s="18" t="s">
        <v>440</v>
      </c>
      <c r="BM1309" s="239" t="s">
        <v>2334</v>
      </c>
    </row>
    <row r="1310" s="2" customFormat="1">
      <c r="A1310" s="39"/>
      <c r="B1310" s="40"/>
      <c r="C1310" s="41"/>
      <c r="D1310" s="241" t="s">
        <v>181</v>
      </c>
      <c r="E1310" s="41"/>
      <c r="F1310" s="242" t="s">
        <v>2326</v>
      </c>
      <c r="G1310" s="41"/>
      <c r="H1310" s="41"/>
      <c r="I1310" s="243"/>
      <c r="J1310" s="41"/>
      <c r="K1310" s="41"/>
      <c r="L1310" s="45"/>
      <c r="M1310" s="244"/>
      <c r="N1310" s="245"/>
      <c r="O1310" s="92"/>
      <c r="P1310" s="92"/>
      <c r="Q1310" s="92"/>
      <c r="R1310" s="92"/>
      <c r="S1310" s="92"/>
      <c r="T1310" s="93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T1310" s="18" t="s">
        <v>181</v>
      </c>
      <c r="AU1310" s="18" t="s">
        <v>86</v>
      </c>
    </row>
    <row r="1311" s="15" customFormat="1">
      <c r="A1311" s="15"/>
      <c r="B1311" s="274"/>
      <c r="C1311" s="275"/>
      <c r="D1311" s="241" t="s">
        <v>294</v>
      </c>
      <c r="E1311" s="276" t="s">
        <v>1</v>
      </c>
      <c r="F1311" s="277" t="s">
        <v>1182</v>
      </c>
      <c r="G1311" s="275"/>
      <c r="H1311" s="276" t="s">
        <v>1</v>
      </c>
      <c r="I1311" s="278"/>
      <c r="J1311" s="275"/>
      <c r="K1311" s="275"/>
      <c r="L1311" s="279"/>
      <c r="M1311" s="280"/>
      <c r="N1311" s="281"/>
      <c r="O1311" s="281"/>
      <c r="P1311" s="281"/>
      <c r="Q1311" s="281"/>
      <c r="R1311" s="281"/>
      <c r="S1311" s="281"/>
      <c r="T1311" s="282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83" t="s">
        <v>294</v>
      </c>
      <c r="AU1311" s="283" t="s">
        <v>86</v>
      </c>
      <c r="AV1311" s="15" t="s">
        <v>84</v>
      </c>
      <c r="AW1311" s="15" t="s">
        <v>32</v>
      </c>
      <c r="AX1311" s="15" t="s">
        <v>77</v>
      </c>
      <c r="AY1311" s="283" t="s">
        <v>171</v>
      </c>
    </row>
    <row r="1312" s="15" customFormat="1">
      <c r="A1312" s="15"/>
      <c r="B1312" s="274"/>
      <c r="C1312" s="275"/>
      <c r="D1312" s="241" t="s">
        <v>294</v>
      </c>
      <c r="E1312" s="276" t="s">
        <v>1</v>
      </c>
      <c r="F1312" s="277" t="s">
        <v>414</v>
      </c>
      <c r="G1312" s="275"/>
      <c r="H1312" s="276" t="s">
        <v>1</v>
      </c>
      <c r="I1312" s="278"/>
      <c r="J1312" s="275"/>
      <c r="K1312" s="275"/>
      <c r="L1312" s="279"/>
      <c r="M1312" s="280"/>
      <c r="N1312" s="281"/>
      <c r="O1312" s="281"/>
      <c r="P1312" s="281"/>
      <c r="Q1312" s="281"/>
      <c r="R1312" s="281"/>
      <c r="S1312" s="281"/>
      <c r="T1312" s="282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83" t="s">
        <v>294</v>
      </c>
      <c r="AU1312" s="283" t="s">
        <v>86</v>
      </c>
      <c r="AV1312" s="15" t="s">
        <v>84</v>
      </c>
      <c r="AW1312" s="15" t="s">
        <v>32</v>
      </c>
      <c r="AX1312" s="15" t="s">
        <v>77</v>
      </c>
      <c r="AY1312" s="283" t="s">
        <v>171</v>
      </c>
    </row>
    <row r="1313" s="13" customFormat="1">
      <c r="A1313" s="13"/>
      <c r="B1313" s="252"/>
      <c r="C1313" s="253"/>
      <c r="D1313" s="241" t="s">
        <v>294</v>
      </c>
      <c r="E1313" s="254" t="s">
        <v>1</v>
      </c>
      <c r="F1313" s="255" t="s">
        <v>2335</v>
      </c>
      <c r="G1313" s="253"/>
      <c r="H1313" s="256">
        <v>40.567999999999998</v>
      </c>
      <c r="I1313" s="257"/>
      <c r="J1313" s="253"/>
      <c r="K1313" s="253"/>
      <c r="L1313" s="258"/>
      <c r="M1313" s="259"/>
      <c r="N1313" s="260"/>
      <c r="O1313" s="260"/>
      <c r="P1313" s="260"/>
      <c r="Q1313" s="260"/>
      <c r="R1313" s="260"/>
      <c r="S1313" s="260"/>
      <c r="T1313" s="26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2" t="s">
        <v>294</v>
      </c>
      <c r="AU1313" s="262" t="s">
        <v>86</v>
      </c>
      <c r="AV1313" s="13" t="s">
        <v>86</v>
      </c>
      <c r="AW1313" s="13" t="s">
        <v>32</v>
      </c>
      <c r="AX1313" s="13" t="s">
        <v>77</v>
      </c>
      <c r="AY1313" s="262" t="s">
        <v>171</v>
      </c>
    </row>
    <row r="1314" s="13" customFormat="1">
      <c r="A1314" s="13"/>
      <c r="B1314" s="252"/>
      <c r="C1314" s="253"/>
      <c r="D1314" s="241" t="s">
        <v>294</v>
      </c>
      <c r="E1314" s="254" t="s">
        <v>1</v>
      </c>
      <c r="F1314" s="255" t="s">
        <v>2336</v>
      </c>
      <c r="G1314" s="253"/>
      <c r="H1314" s="256">
        <v>41.359999999999999</v>
      </c>
      <c r="I1314" s="257"/>
      <c r="J1314" s="253"/>
      <c r="K1314" s="253"/>
      <c r="L1314" s="258"/>
      <c r="M1314" s="259"/>
      <c r="N1314" s="260"/>
      <c r="O1314" s="260"/>
      <c r="P1314" s="260"/>
      <c r="Q1314" s="260"/>
      <c r="R1314" s="260"/>
      <c r="S1314" s="260"/>
      <c r="T1314" s="26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2" t="s">
        <v>294</v>
      </c>
      <c r="AU1314" s="262" t="s">
        <v>86</v>
      </c>
      <c r="AV1314" s="13" t="s">
        <v>86</v>
      </c>
      <c r="AW1314" s="13" t="s">
        <v>32</v>
      </c>
      <c r="AX1314" s="13" t="s">
        <v>77</v>
      </c>
      <c r="AY1314" s="262" t="s">
        <v>171</v>
      </c>
    </row>
    <row r="1315" s="13" customFormat="1">
      <c r="A1315" s="13"/>
      <c r="B1315" s="252"/>
      <c r="C1315" s="253"/>
      <c r="D1315" s="241" t="s">
        <v>294</v>
      </c>
      <c r="E1315" s="254" t="s">
        <v>1</v>
      </c>
      <c r="F1315" s="255" t="s">
        <v>2337</v>
      </c>
      <c r="G1315" s="253"/>
      <c r="H1315" s="256">
        <v>37.840000000000003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2" t="s">
        <v>294</v>
      </c>
      <c r="AU1315" s="262" t="s">
        <v>86</v>
      </c>
      <c r="AV1315" s="13" t="s">
        <v>86</v>
      </c>
      <c r="AW1315" s="13" t="s">
        <v>32</v>
      </c>
      <c r="AX1315" s="13" t="s">
        <v>77</v>
      </c>
      <c r="AY1315" s="262" t="s">
        <v>171</v>
      </c>
    </row>
    <row r="1316" s="14" customFormat="1">
      <c r="A1316" s="14"/>
      <c r="B1316" s="263"/>
      <c r="C1316" s="264"/>
      <c r="D1316" s="241" t="s">
        <v>294</v>
      </c>
      <c r="E1316" s="265" t="s">
        <v>1</v>
      </c>
      <c r="F1316" s="266" t="s">
        <v>298</v>
      </c>
      <c r="G1316" s="264"/>
      <c r="H1316" s="267">
        <v>119.768</v>
      </c>
      <c r="I1316" s="268"/>
      <c r="J1316" s="264"/>
      <c r="K1316" s="264"/>
      <c r="L1316" s="269"/>
      <c r="M1316" s="270"/>
      <c r="N1316" s="271"/>
      <c r="O1316" s="271"/>
      <c r="P1316" s="271"/>
      <c r="Q1316" s="271"/>
      <c r="R1316" s="271"/>
      <c r="S1316" s="271"/>
      <c r="T1316" s="27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3" t="s">
        <v>294</v>
      </c>
      <c r="AU1316" s="273" t="s">
        <v>86</v>
      </c>
      <c r="AV1316" s="14" t="s">
        <v>192</v>
      </c>
      <c r="AW1316" s="14" t="s">
        <v>32</v>
      </c>
      <c r="AX1316" s="14" t="s">
        <v>84</v>
      </c>
      <c r="AY1316" s="273" t="s">
        <v>171</v>
      </c>
    </row>
    <row r="1317" s="2" customFormat="1" ht="16.5" customHeight="1">
      <c r="A1317" s="39"/>
      <c r="B1317" s="40"/>
      <c r="C1317" s="228" t="s">
        <v>2338</v>
      </c>
      <c r="D1317" s="228" t="s">
        <v>174</v>
      </c>
      <c r="E1317" s="229" t="s">
        <v>2339</v>
      </c>
      <c r="F1317" s="230" t="s">
        <v>2340</v>
      </c>
      <c r="G1317" s="231" t="s">
        <v>206</v>
      </c>
      <c r="H1317" s="232">
        <v>3.6299999999999999</v>
      </c>
      <c r="I1317" s="233"/>
      <c r="J1317" s="234">
        <f>ROUND(I1317*H1317,2)</f>
        <v>0</v>
      </c>
      <c r="K1317" s="230" t="s">
        <v>1</v>
      </c>
      <c r="L1317" s="45"/>
      <c r="M1317" s="235" t="s">
        <v>1</v>
      </c>
      <c r="N1317" s="236" t="s">
        <v>42</v>
      </c>
      <c r="O1317" s="92"/>
      <c r="P1317" s="237">
        <f>O1317*H1317</f>
        <v>0</v>
      </c>
      <c r="Q1317" s="237">
        <v>0.042483600000000003</v>
      </c>
      <c r="R1317" s="237">
        <f>Q1317*H1317</f>
        <v>0.15421546799999999</v>
      </c>
      <c r="S1317" s="237">
        <v>0</v>
      </c>
      <c r="T1317" s="238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39" t="s">
        <v>440</v>
      </c>
      <c r="AT1317" s="239" t="s">
        <v>174</v>
      </c>
      <c r="AU1317" s="239" t="s">
        <v>86</v>
      </c>
      <c r="AY1317" s="18" t="s">
        <v>171</v>
      </c>
      <c r="BE1317" s="240">
        <f>IF(N1317="základní",J1317,0)</f>
        <v>0</v>
      </c>
      <c r="BF1317" s="240">
        <f>IF(N1317="snížená",J1317,0)</f>
        <v>0</v>
      </c>
      <c r="BG1317" s="240">
        <f>IF(N1317="zákl. přenesená",J1317,0)</f>
        <v>0</v>
      </c>
      <c r="BH1317" s="240">
        <f>IF(N1317="sníž. přenesená",J1317,0)</f>
        <v>0</v>
      </c>
      <c r="BI1317" s="240">
        <f>IF(N1317="nulová",J1317,0)</f>
        <v>0</v>
      </c>
      <c r="BJ1317" s="18" t="s">
        <v>84</v>
      </c>
      <c r="BK1317" s="240">
        <f>ROUND(I1317*H1317,2)</f>
        <v>0</v>
      </c>
      <c r="BL1317" s="18" t="s">
        <v>440</v>
      </c>
      <c r="BM1317" s="239" t="s">
        <v>2341</v>
      </c>
    </row>
    <row r="1318" s="2" customFormat="1">
      <c r="A1318" s="39"/>
      <c r="B1318" s="40"/>
      <c r="C1318" s="41"/>
      <c r="D1318" s="241" t="s">
        <v>181</v>
      </c>
      <c r="E1318" s="41"/>
      <c r="F1318" s="242" t="s">
        <v>2326</v>
      </c>
      <c r="G1318" s="41"/>
      <c r="H1318" s="41"/>
      <c r="I1318" s="243"/>
      <c r="J1318" s="41"/>
      <c r="K1318" s="41"/>
      <c r="L1318" s="45"/>
      <c r="M1318" s="244"/>
      <c r="N1318" s="245"/>
      <c r="O1318" s="92"/>
      <c r="P1318" s="92"/>
      <c r="Q1318" s="92"/>
      <c r="R1318" s="92"/>
      <c r="S1318" s="92"/>
      <c r="T1318" s="93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T1318" s="18" t="s">
        <v>181</v>
      </c>
      <c r="AU1318" s="18" t="s">
        <v>86</v>
      </c>
    </row>
    <row r="1319" s="15" customFormat="1">
      <c r="A1319" s="15"/>
      <c r="B1319" s="274"/>
      <c r="C1319" s="275"/>
      <c r="D1319" s="241" t="s">
        <v>294</v>
      </c>
      <c r="E1319" s="276" t="s">
        <v>1</v>
      </c>
      <c r="F1319" s="277" t="s">
        <v>1182</v>
      </c>
      <c r="G1319" s="275"/>
      <c r="H1319" s="276" t="s">
        <v>1</v>
      </c>
      <c r="I1319" s="278"/>
      <c r="J1319" s="275"/>
      <c r="K1319" s="275"/>
      <c r="L1319" s="279"/>
      <c r="M1319" s="280"/>
      <c r="N1319" s="281"/>
      <c r="O1319" s="281"/>
      <c r="P1319" s="281"/>
      <c r="Q1319" s="281"/>
      <c r="R1319" s="281"/>
      <c r="S1319" s="281"/>
      <c r="T1319" s="282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83" t="s">
        <v>294</v>
      </c>
      <c r="AU1319" s="283" t="s">
        <v>86</v>
      </c>
      <c r="AV1319" s="15" t="s">
        <v>84</v>
      </c>
      <c r="AW1319" s="15" t="s">
        <v>32</v>
      </c>
      <c r="AX1319" s="15" t="s">
        <v>77</v>
      </c>
      <c r="AY1319" s="283" t="s">
        <v>171</v>
      </c>
    </row>
    <row r="1320" s="15" customFormat="1">
      <c r="A1320" s="15"/>
      <c r="B1320" s="274"/>
      <c r="C1320" s="275"/>
      <c r="D1320" s="241" t="s">
        <v>294</v>
      </c>
      <c r="E1320" s="276" t="s">
        <v>1</v>
      </c>
      <c r="F1320" s="277" t="s">
        <v>2036</v>
      </c>
      <c r="G1320" s="275"/>
      <c r="H1320" s="276" t="s">
        <v>1</v>
      </c>
      <c r="I1320" s="278"/>
      <c r="J1320" s="275"/>
      <c r="K1320" s="275"/>
      <c r="L1320" s="279"/>
      <c r="M1320" s="280"/>
      <c r="N1320" s="281"/>
      <c r="O1320" s="281"/>
      <c r="P1320" s="281"/>
      <c r="Q1320" s="281"/>
      <c r="R1320" s="281"/>
      <c r="S1320" s="281"/>
      <c r="T1320" s="282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3" t="s">
        <v>294</v>
      </c>
      <c r="AU1320" s="283" t="s">
        <v>86</v>
      </c>
      <c r="AV1320" s="15" t="s">
        <v>84</v>
      </c>
      <c r="AW1320" s="15" t="s">
        <v>32</v>
      </c>
      <c r="AX1320" s="15" t="s">
        <v>77</v>
      </c>
      <c r="AY1320" s="283" t="s">
        <v>171</v>
      </c>
    </row>
    <row r="1321" s="13" customFormat="1">
      <c r="A1321" s="13"/>
      <c r="B1321" s="252"/>
      <c r="C1321" s="253"/>
      <c r="D1321" s="241" t="s">
        <v>294</v>
      </c>
      <c r="E1321" s="254" t="s">
        <v>1</v>
      </c>
      <c r="F1321" s="255" t="s">
        <v>2342</v>
      </c>
      <c r="G1321" s="253"/>
      <c r="H1321" s="256">
        <v>0.66000000000000003</v>
      </c>
      <c r="I1321" s="257"/>
      <c r="J1321" s="253"/>
      <c r="K1321" s="253"/>
      <c r="L1321" s="258"/>
      <c r="M1321" s="259"/>
      <c r="N1321" s="260"/>
      <c r="O1321" s="260"/>
      <c r="P1321" s="260"/>
      <c r="Q1321" s="260"/>
      <c r="R1321" s="260"/>
      <c r="S1321" s="260"/>
      <c r="T1321" s="26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2" t="s">
        <v>294</v>
      </c>
      <c r="AU1321" s="262" t="s">
        <v>86</v>
      </c>
      <c r="AV1321" s="13" t="s">
        <v>86</v>
      </c>
      <c r="AW1321" s="13" t="s">
        <v>32</v>
      </c>
      <c r="AX1321" s="13" t="s">
        <v>77</v>
      </c>
      <c r="AY1321" s="262" t="s">
        <v>171</v>
      </c>
    </row>
    <row r="1322" s="13" customFormat="1">
      <c r="A1322" s="13"/>
      <c r="B1322" s="252"/>
      <c r="C1322" s="253"/>
      <c r="D1322" s="241" t="s">
        <v>294</v>
      </c>
      <c r="E1322" s="254" t="s">
        <v>1</v>
      </c>
      <c r="F1322" s="255" t="s">
        <v>2343</v>
      </c>
      <c r="G1322" s="253"/>
      <c r="H1322" s="256">
        <v>1.54</v>
      </c>
      <c r="I1322" s="257"/>
      <c r="J1322" s="253"/>
      <c r="K1322" s="253"/>
      <c r="L1322" s="258"/>
      <c r="M1322" s="259"/>
      <c r="N1322" s="260"/>
      <c r="O1322" s="260"/>
      <c r="P1322" s="260"/>
      <c r="Q1322" s="260"/>
      <c r="R1322" s="260"/>
      <c r="S1322" s="260"/>
      <c r="T1322" s="26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2" t="s">
        <v>294</v>
      </c>
      <c r="AU1322" s="262" t="s">
        <v>86</v>
      </c>
      <c r="AV1322" s="13" t="s">
        <v>86</v>
      </c>
      <c r="AW1322" s="13" t="s">
        <v>32</v>
      </c>
      <c r="AX1322" s="13" t="s">
        <v>77</v>
      </c>
      <c r="AY1322" s="262" t="s">
        <v>171</v>
      </c>
    </row>
    <row r="1323" s="13" customFormat="1">
      <c r="A1323" s="13"/>
      <c r="B1323" s="252"/>
      <c r="C1323" s="253"/>
      <c r="D1323" s="241" t="s">
        <v>294</v>
      </c>
      <c r="E1323" s="254" t="s">
        <v>1</v>
      </c>
      <c r="F1323" s="255" t="s">
        <v>2344</v>
      </c>
      <c r="G1323" s="253"/>
      <c r="H1323" s="256">
        <v>1.4299999999999999</v>
      </c>
      <c r="I1323" s="257"/>
      <c r="J1323" s="253"/>
      <c r="K1323" s="253"/>
      <c r="L1323" s="258"/>
      <c r="M1323" s="259"/>
      <c r="N1323" s="260"/>
      <c r="O1323" s="260"/>
      <c r="P1323" s="260"/>
      <c r="Q1323" s="260"/>
      <c r="R1323" s="260"/>
      <c r="S1323" s="260"/>
      <c r="T1323" s="26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2" t="s">
        <v>294</v>
      </c>
      <c r="AU1323" s="262" t="s">
        <v>86</v>
      </c>
      <c r="AV1323" s="13" t="s">
        <v>86</v>
      </c>
      <c r="AW1323" s="13" t="s">
        <v>32</v>
      </c>
      <c r="AX1323" s="13" t="s">
        <v>77</v>
      </c>
      <c r="AY1323" s="262" t="s">
        <v>171</v>
      </c>
    </row>
    <row r="1324" s="14" customFormat="1">
      <c r="A1324" s="14"/>
      <c r="B1324" s="263"/>
      <c r="C1324" s="264"/>
      <c r="D1324" s="241" t="s">
        <v>294</v>
      </c>
      <c r="E1324" s="265" t="s">
        <v>1</v>
      </c>
      <c r="F1324" s="266" t="s">
        <v>298</v>
      </c>
      <c r="G1324" s="264"/>
      <c r="H1324" s="267">
        <v>3.6299999999999999</v>
      </c>
      <c r="I1324" s="268"/>
      <c r="J1324" s="264"/>
      <c r="K1324" s="264"/>
      <c r="L1324" s="269"/>
      <c r="M1324" s="270"/>
      <c r="N1324" s="271"/>
      <c r="O1324" s="271"/>
      <c r="P1324" s="271"/>
      <c r="Q1324" s="271"/>
      <c r="R1324" s="271"/>
      <c r="S1324" s="271"/>
      <c r="T1324" s="27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73" t="s">
        <v>294</v>
      </c>
      <c r="AU1324" s="273" t="s">
        <v>86</v>
      </c>
      <c r="AV1324" s="14" t="s">
        <v>192</v>
      </c>
      <c r="AW1324" s="14" t="s">
        <v>32</v>
      </c>
      <c r="AX1324" s="14" t="s">
        <v>84</v>
      </c>
      <c r="AY1324" s="273" t="s">
        <v>171</v>
      </c>
    </row>
    <row r="1325" s="2" customFormat="1" ht="21.75" customHeight="1">
      <c r="A1325" s="39"/>
      <c r="B1325" s="40"/>
      <c r="C1325" s="228" t="s">
        <v>2345</v>
      </c>
      <c r="D1325" s="228" t="s">
        <v>174</v>
      </c>
      <c r="E1325" s="229" t="s">
        <v>2346</v>
      </c>
      <c r="F1325" s="230" t="s">
        <v>2347</v>
      </c>
      <c r="G1325" s="231" t="s">
        <v>206</v>
      </c>
      <c r="H1325" s="232">
        <v>531.79200000000003</v>
      </c>
      <c r="I1325" s="233"/>
      <c r="J1325" s="234">
        <f>ROUND(I1325*H1325,2)</f>
        <v>0</v>
      </c>
      <c r="K1325" s="230" t="s">
        <v>178</v>
      </c>
      <c r="L1325" s="45"/>
      <c r="M1325" s="235" t="s">
        <v>1</v>
      </c>
      <c r="N1325" s="236" t="s">
        <v>42</v>
      </c>
      <c r="O1325" s="92"/>
      <c r="P1325" s="237">
        <f>O1325*H1325</f>
        <v>0</v>
      </c>
      <c r="Q1325" s="237">
        <v>0.00020000000000000001</v>
      </c>
      <c r="R1325" s="237">
        <f>Q1325*H1325</f>
        <v>0.10635840000000001</v>
      </c>
      <c r="S1325" s="237">
        <v>0</v>
      </c>
      <c r="T1325" s="238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39" t="s">
        <v>440</v>
      </c>
      <c r="AT1325" s="239" t="s">
        <v>174</v>
      </c>
      <c r="AU1325" s="239" t="s">
        <v>86</v>
      </c>
      <c r="AY1325" s="18" t="s">
        <v>171</v>
      </c>
      <c r="BE1325" s="240">
        <f>IF(N1325="základní",J1325,0)</f>
        <v>0</v>
      </c>
      <c r="BF1325" s="240">
        <f>IF(N1325="snížená",J1325,0)</f>
        <v>0</v>
      </c>
      <c r="BG1325" s="240">
        <f>IF(N1325="zákl. přenesená",J1325,0)</f>
        <v>0</v>
      </c>
      <c r="BH1325" s="240">
        <f>IF(N1325="sníž. přenesená",J1325,0)</f>
        <v>0</v>
      </c>
      <c r="BI1325" s="240">
        <f>IF(N1325="nulová",J1325,0)</f>
        <v>0</v>
      </c>
      <c r="BJ1325" s="18" t="s">
        <v>84</v>
      </c>
      <c r="BK1325" s="240">
        <f>ROUND(I1325*H1325,2)</f>
        <v>0</v>
      </c>
      <c r="BL1325" s="18" t="s">
        <v>440</v>
      </c>
      <c r="BM1325" s="239" t="s">
        <v>2348</v>
      </c>
    </row>
    <row r="1326" s="13" customFormat="1">
      <c r="A1326" s="13"/>
      <c r="B1326" s="252"/>
      <c r="C1326" s="253"/>
      <c r="D1326" s="241" t="s">
        <v>294</v>
      </c>
      <c r="E1326" s="254" t="s">
        <v>1</v>
      </c>
      <c r="F1326" s="255" t="s">
        <v>2349</v>
      </c>
      <c r="G1326" s="253"/>
      <c r="H1326" s="256">
        <v>531.79200000000003</v>
      </c>
      <c r="I1326" s="257"/>
      <c r="J1326" s="253"/>
      <c r="K1326" s="253"/>
      <c r="L1326" s="258"/>
      <c r="M1326" s="259"/>
      <c r="N1326" s="260"/>
      <c r="O1326" s="260"/>
      <c r="P1326" s="260"/>
      <c r="Q1326" s="260"/>
      <c r="R1326" s="260"/>
      <c r="S1326" s="260"/>
      <c r="T1326" s="261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2" t="s">
        <v>294</v>
      </c>
      <c r="AU1326" s="262" t="s">
        <v>86</v>
      </c>
      <c r="AV1326" s="13" t="s">
        <v>86</v>
      </c>
      <c r="AW1326" s="13" t="s">
        <v>32</v>
      </c>
      <c r="AX1326" s="13" t="s">
        <v>84</v>
      </c>
      <c r="AY1326" s="262" t="s">
        <v>171</v>
      </c>
    </row>
    <row r="1327" s="2" customFormat="1" ht="16.5" customHeight="1">
      <c r="A1327" s="39"/>
      <c r="B1327" s="40"/>
      <c r="C1327" s="228" t="s">
        <v>2350</v>
      </c>
      <c r="D1327" s="228" t="s">
        <v>174</v>
      </c>
      <c r="E1327" s="229" t="s">
        <v>2351</v>
      </c>
      <c r="F1327" s="230" t="s">
        <v>2352</v>
      </c>
      <c r="G1327" s="231" t="s">
        <v>206</v>
      </c>
      <c r="H1327" s="232">
        <v>34.584000000000003</v>
      </c>
      <c r="I1327" s="233"/>
      <c r="J1327" s="234">
        <f>ROUND(I1327*H1327,2)</f>
        <v>0</v>
      </c>
      <c r="K1327" s="230" t="s">
        <v>1</v>
      </c>
      <c r="L1327" s="45"/>
      <c r="M1327" s="235" t="s">
        <v>1</v>
      </c>
      <c r="N1327" s="236" t="s">
        <v>42</v>
      </c>
      <c r="O1327" s="92"/>
      <c r="P1327" s="237">
        <f>O1327*H1327</f>
        <v>0</v>
      </c>
      <c r="Q1327" s="237">
        <v>0.031858600000000001</v>
      </c>
      <c r="R1327" s="237">
        <f>Q1327*H1327</f>
        <v>1.1017978224000002</v>
      </c>
      <c r="S1327" s="237">
        <v>0</v>
      </c>
      <c r="T1327" s="238">
        <f>S1327*H1327</f>
        <v>0</v>
      </c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R1327" s="239" t="s">
        <v>440</v>
      </c>
      <c r="AT1327" s="239" t="s">
        <v>174</v>
      </c>
      <c r="AU1327" s="239" t="s">
        <v>86</v>
      </c>
      <c r="AY1327" s="18" t="s">
        <v>171</v>
      </c>
      <c r="BE1327" s="240">
        <f>IF(N1327="základní",J1327,0)</f>
        <v>0</v>
      </c>
      <c r="BF1327" s="240">
        <f>IF(N1327="snížená",J1327,0)</f>
        <v>0</v>
      </c>
      <c r="BG1327" s="240">
        <f>IF(N1327="zákl. přenesená",J1327,0)</f>
        <v>0</v>
      </c>
      <c r="BH1327" s="240">
        <f>IF(N1327="sníž. přenesená",J1327,0)</f>
        <v>0</v>
      </c>
      <c r="BI1327" s="240">
        <f>IF(N1327="nulová",J1327,0)</f>
        <v>0</v>
      </c>
      <c r="BJ1327" s="18" t="s">
        <v>84</v>
      </c>
      <c r="BK1327" s="240">
        <f>ROUND(I1327*H1327,2)</f>
        <v>0</v>
      </c>
      <c r="BL1327" s="18" t="s">
        <v>440</v>
      </c>
      <c r="BM1327" s="239" t="s">
        <v>2353</v>
      </c>
    </row>
    <row r="1328" s="2" customFormat="1">
      <c r="A1328" s="39"/>
      <c r="B1328" s="40"/>
      <c r="C1328" s="41"/>
      <c r="D1328" s="241" t="s">
        <v>181</v>
      </c>
      <c r="E1328" s="41"/>
      <c r="F1328" s="242" t="s">
        <v>2354</v>
      </c>
      <c r="G1328" s="41"/>
      <c r="H1328" s="41"/>
      <c r="I1328" s="243"/>
      <c r="J1328" s="41"/>
      <c r="K1328" s="41"/>
      <c r="L1328" s="45"/>
      <c r="M1328" s="244"/>
      <c r="N1328" s="245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181</v>
      </c>
      <c r="AU1328" s="18" t="s">
        <v>86</v>
      </c>
    </row>
    <row r="1329" s="15" customFormat="1">
      <c r="A1329" s="15"/>
      <c r="B1329" s="274"/>
      <c r="C1329" s="275"/>
      <c r="D1329" s="241" t="s">
        <v>294</v>
      </c>
      <c r="E1329" s="276" t="s">
        <v>1</v>
      </c>
      <c r="F1329" s="277" t="s">
        <v>1182</v>
      </c>
      <c r="G1329" s="275"/>
      <c r="H1329" s="276" t="s">
        <v>1</v>
      </c>
      <c r="I1329" s="278"/>
      <c r="J1329" s="275"/>
      <c r="K1329" s="275"/>
      <c r="L1329" s="279"/>
      <c r="M1329" s="280"/>
      <c r="N1329" s="281"/>
      <c r="O1329" s="281"/>
      <c r="P1329" s="281"/>
      <c r="Q1329" s="281"/>
      <c r="R1329" s="281"/>
      <c r="S1329" s="281"/>
      <c r="T1329" s="282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83" t="s">
        <v>294</v>
      </c>
      <c r="AU1329" s="283" t="s">
        <v>86</v>
      </c>
      <c r="AV1329" s="15" t="s">
        <v>84</v>
      </c>
      <c r="AW1329" s="15" t="s">
        <v>32</v>
      </c>
      <c r="AX1329" s="15" t="s">
        <v>77</v>
      </c>
      <c r="AY1329" s="283" t="s">
        <v>171</v>
      </c>
    </row>
    <row r="1330" s="15" customFormat="1">
      <c r="A1330" s="15"/>
      <c r="B1330" s="274"/>
      <c r="C1330" s="275"/>
      <c r="D1330" s="241" t="s">
        <v>294</v>
      </c>
      <c r="E1330" s="276" t="s">
        <v>1</v>
      </c>
      <c r="F1330" s="277" t="s">
        <v>1428</v>
      </c>
      <c r="G1330" s="275"/>
      <c r="H1330" s="276" t="s">
        <v>1</v>
      </c>
      <c r="I1330" s="278"/>
      <c r="J1330" s="275"/>
      <c r="K1330" s="275"/>
      <c r="L1330" s="279"/>
      <c r="M1330" s="280"/>
      <c r="N1330" s="281"/>
      <c r="O1330" s="281"/>
      <c r="P1330" s="281"/>
      <c r="Q1330" s="281"/>
      <c r="R1330" s="281"/>
      <c r="S1330" s="281"/>
      <c r="T1330" s="282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83" t="s">
        <v>294</v>
      </c>
      <c r="AU1330" s="283" t="s">
        <v>86</v>
      </c>
      <c r="AV1330" s="15" t="s">
        <v>84</v>
      </c>
      <c r="AW1330" s="15" t="s">
        <v>32</v>
      </c>
      <c r="AX1330" s="15" t="s">
        <v>77</v>
      </c>
      <c r="AY1330" s="283" t="s">
        <v>171</v>
      </c>
    </row>
    <row r="1331" s="13" customFormat="1">
      <c r="A1331" s="13"/>
      <c r="B1331" s="252"/>
      <c r="C1331" s="253"/>
      <c r="D1331" s="241" t="s">
        <v>294</v>
      </c>
      <c r="E1331" s="254" t="s">
        <v>1</v>
      </c>
      <c r="F1331" s="255" t="s">
        <v>2355</v>
      </c>
      <c r="G1331" s="253"/>
      <c r="H1331" s="256">
        <v>7.9199999999999999</v>
      </c>
      <c r="I1331" s="257"/>
      <c r="J1331" s="253"/>
      <c r="K1331" s="253"/>
      <c r="L1331" s="258"/>
      <c r="M1331" s="259"/>
      <c r="N1331" s="260"/>
      <c r="O1331" s="260"/>
      <c r="P1331" s="260"/>
      <c r="Q1331" s="260"/>
      <c r="R1331" s="260"/>
      <c r="S1331" s="260"/>
      <c r="T1331" s="261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2" t="s">
        <v>294</v>
      </c>
      <c r="AU1331" s="262" t="s">
        <v>86</v>
      </c>
      <c r="AV1331" s="13" t="s">
        <v>86</v>
      </c>
      <c r="AW1331" s="13" t="s">
        <v>32</v>
      </c>
      <c r="AX1331" s="13" t="s">
        <v>77</v>
      </c>
      <c r="AY1331" s="262" t="s">
        <v>171</v>
      </c>
    </row>
    <row r="1332" s="13" customFormat="1">
      <c r="A1332" s="13"/>
      <c r="B1332" s="252"/>
      <c r="C1332" s="253"/>
      <c r="D1332" s="241" t="s">
        <v>294</v>
      </c>
      <c r="E1332" s="254" t="s">
        <v>1</v>
      </c>
      <c r="F1332" s="255" t="s">
        <v>2356</v>
      </c>
      <c r="G1332" s="253"/>
      <c r="H1332" s="256">
        <v>12.584</v>
      </c>
      <c r="I1332" s="257"/>
      <c r="J1332" s="253"/>
      <c r="K1332" s="253"/>
      <c r="L1332" s="258"/>
      <c r="M1332" s="259"/>
      <c r="N1332" s="260"/>
      <c r="O1332" s="260"/>
      <c r="P1332" s="260"/>
      <c r="Q1332" s="260"/>
      <c r="R1332" s="260"/>
      <c r="S1332" s="260"/>
      <c r="T1332" s="26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2" t="s">
        <v>294</v>
      </c>
      <c r="AU1332" s="262" t="s">
        <v>86</v>
      </c>
      <c r="AV1332" s="13" t="s">
        <v>86</v>
      </c>
      <c r="AW1332" s="13" t="s">
        <v>32</v>
      </c>
      <c r="AX1332" s="13" t="s">
        <v>77</v>
      </c>
      <c r="AY1332" s="262" t="s">
        <v>171</v>
      </c>
    </row>
    <row r="1333" s="13" customFormat="1">
      <c r="A1333" s="13"/>
      <c r="B1333" s="252"/>
      <c r="C1333" s="253"/>
      <c r="D1333" s="241" t="s">
        <v>294</v>
      </c>
      <c r="E1333" s="254" t="s">
        <v>1</v>
      </c>
      <c r="F1333" s="255" t="s">
        <v>2357</v>
      </c>
      <c r="G1333" s="253"/>
      <c r="H1333" s="256">
        <v>12.32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2" t="s">
        <v>294</v>
      </c>
      <c r="AU1333" s="262" t="s">
        <v>86</v>
      </c>
      <c r="AV1333" s="13" t="s">
        <v>86</v>
      </c>
      <c r="AW1333" s="13" t="s">
        <v>32</v>
      </c>
      <c r="AX1333" s="13" t="s">
        <v>77</v>
      </c>
      <c r="AY1333" s="262" t="s">
        <v>171</v>
      </c>
    </row>
    <row r="1334" s="15" customFormat="1">
      <c r="A1334" s="15"/>
      <c r="B1334" s="274"/>
      <c r="C1334" s="275"/>
      <c r="D1334" s="241" t="s">
        <v>294</v>
      </c>
      <c r="E1334" s="276" t="s">
        <v>1</v>
      </c>
      <c r="F1334" s="277" t="s">
        <v>1048</v>
      </c>
      <c r="G1334" s="275"/>
      <c r="H1334" s="276" t="s">
        <v>1</v>
      </c>
      <c r="I1334" s="278"/>
      <c r="J1334" s="275"/>
      <c r="K1334" s="275"/>
      <c r="L1334" s="279"/>
      <c r="M1334" s="280"/>
      <c r="N1334" s="281"/>
      <c r="O1334" s="281"/>
      <c r="P1334" s="281"/>
      <c r="Q1334" s="281"/>
      <c r="R1334" s="281"/>
      <c r="S1334" s="281"/>
      <c r="T1334" s="282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3" t="s">
        <v>294</v>
      </c>
      <c r="AU1334" s="283" t="s">
        <v>86</v>
      </c>
      <c r="AV1334" s="15" t="s">
        <v>84</v>
      </c>
      <c r="AW1334" s="15" t="s">
        <v>32</v>
      </c>
      <c r="AX1334" s="15" t="s">
        <v>77</v>
      </c>
      <c r="AY1334" s="283" t="s">
        <v>171</v>
      </c>
    </row>
    <row r="1335" s="13" customFormat="1">
      <c r="A1335" s="13"/>
      <c r="B1335" s="252"/>
      <c r="C1335" s="253"/>
      <c r="D1335" s="241" t="s">
        <v>294</v>
      </c>
      <c r="E1335" s="254" t="s">
        <v>1</v>
      </c>
      <c r="F1335" s="255" t="s">
        <v>2358</v>
      </c>
      <c r="G1335" s="253"/>
      <c r="H1335" s="256">
        <v>1.76</v>
      </c>
      <c r="I1335" s="257"/>
      <c r="J1335" s="253"/>
      <c r="K1335" s="253"/>
      <c r="L1335" s="258"/>
      <c r="M1335" s="259"/>
      <c r="N1335" s="260"/>
      <c r="O1335" s="260"/>
      <c r="P1335" s="260"/>
      <c r="Q1335" s="260"/>
      <c r="R1335" s="260"/>
      <c r="S1335" s="260"/>
      <c r="T1335" s="261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62" t="s">
        <v>294</v>
      </c>
      <c r="AU1335" s="262" t="s">
        <v>86</v>
      </c>
      <c r="AV1335" s="13" t="s">
        <v>86</v>
      </c>
      <c r="AW1335" s="13" t="s">
        <v>32</v>
      </c>
      <c r="AX1335" s="13" t="s">
        <v>77</v>
      </c>
      <c r="AY1335" s="262" t="s">
        <v>171</v>
      </c>
    </row>
    <row r="1336" s="14" customFormat="1">
      <c r="A1336" s="14"/>
      <c r="B1336" s="263"/>
      <c r="C1336" s="264"/>
      <c r="D1336" s="241" t="s">
        <v>294</v>
      </c>
      <c r="E1336" s="265" t="s">
        <v>1</v>
      </c>
      <c r="F1336" s="266" t="s">
        <v>298</v>
      </c>
      <c r="G1336" s="264"/>
      <c r="H1336" s="267">
        <v>34.584000000000003</v>
      </c>
      <c r="I1336" s="268"/>
      <c r="J1336" s="264"/>
      <c r="K1336" s="264"/>
      <c r="L1336" s="269"/>
      <c r="M1336" s="270"/>
      <c r="N1336" s="271"/>
      <c r="O1336" s="271"/>
      <c r="P1336" s="271"/>
      <c r="Q1336" s="271"/>
      <c r="R1336" s="271"/>
      <c r="S1336" s="271"/>
      <c r="T1336" s="272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73" t="s">
        <v>294</v>
      </c>
      <c r="AU1336" s="273" t="s">
        <v>86</v>
      </c>
      <c r="AV1336" s="14" t="s">
        <v>192</v>
      </c>
      <c r="AW1336" s="14" t="s">
        <v>32</v>
      </c>
      <c r="AX1336" s="14" t="s">
        <v>84</v>
      </c>
      <c r="AY1336" s="273" t="s">
        <v>171</v>
      </c>
    </row>
    <row r="1337" s="2" customFormat="1" ht="16.5" customHeight="1">
      <c r="A1337" s="39"/>
      <c r="B1337" s="40"/>
      <c r="C1337" s="228" t="s">
        <v>2359</v>
      </c>
      <c r="D1337" s="228" t="s">
        <v>174</v>
      </c>
      <c r="E1337" s="229" t="s">
        <v>2360</v>
      </c>
      <c r="F1337" s="230" t="s">
        <v>2361</v>
      </c>
      <c r="G1337" s="231" t="s">
        <v>206</v>
      </c>
      <c r="H1337" s="232">
        <v>5.4269999999999996</v>
      </c>
      <c r="I1337" s="233"/>
      <c r="J1337" s="234">
        <f>ROUND(I1337*H1337,2)</f>
        <v>0</v>
      </c>
      <c r="K1337" s="230" t="s">
        <v>1</v>
      </c>
      <c r="L1337" s="45"/>
      <c r="M1337" s="235" t="s">
        <v>1</v>
      </c>
      <c r="N1337" s="236" t="s">
        <v>42</v>
      </c>
      <c r="O1337" s="92"/>
      <c r="P1337" s="237">
        <f>O1337*H1337</f>
        <v>0</v>
      </c>
      <c r="Q1337" s="237">
        <v>0.0235392</v>
      </c>
      <c r="R1337" s="237">
        <f>Q1337*H1337</f>
        <v>0.12774723839999999</v>
      </c>
      <c r="S1337" s="237">
        <v>0</v>
      </c>
      <c r="T1337" s="238">
        <f>S1337*H1337</f>
        <v>0</v>
      </c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R1337" s="239" t="s">
        <v>440</v>
      </c>
      <c r="AT1337" s="239" t="s">
        <v>174</v>
      </c>
      <c r="AU1337" s="239" t="s">
        <v>86</v>
      </c>
      <c r="AY1337" s="18" t="s">
        <v>171</v>
      </c>
      <c r="BE1337" s="240">
        <f>IF(N1337="základní",J1337,0)</f>
        <v>0</v>
      </c>
      <c r="BF1337" s="240">
        <f>IF(N1337="snížená",J1337,0)</f>
        <v>0</v>
      </c>
      <c r="BG1337" s="240">
        <f>IF(N1337="zákl. přenesená",J1337,0)</f>
        <v>0</v>
      </c>
      <c r="BH1337" s="240">
        <f>IF(N1337="sníž. přenesená",J1337,0)</f>
        <v>0</v>
      </c>
      <c r="BI1337" s="240">
        <f>IF(N1337="nulová",J1337,0)</f>
        <v>0</v>
      </c>
      <c r="BJ1337" s="18" t="s">
        <v>84</v>
      </c>
      <c r="BK1337" s="240">
        <f>ROUND(I1337*H1337,2)</f>
        <v>0</v>
      </c>
      <c r="BL1337" s="18" t="s">
        <v>440</v>
      </c>
      <c r="BM1337" s="239" t="s">
        <v>2362</v>
      </c>
    </row>
    <row r="1338" s="2" customFormat="1">
      <c r="A1338" s="39"/>
      <c r="B1338" s="40"/>
      <c r="C1338" s="41"/>
      <c r="D1338" s="241" t="s">
        <v>181</v>
      </c>
      <c r="E1338" s="41"/>
      <c r="F1338" s="242" t="s">
        <v>2354</v>
      </c>
      <c r="G1338" s="41"/>
      <c r="H1338" s="41"/>
      <c r="I1338" s="243"/>
      <c r="J1338" s="41"/>
      <c r="K1338" s="41"/>
      <c r="L1338" s="45"/>
      <c r="M1338" s="244"/>
      <c r="N1338" s="245"/>
      <c r="O1338" s="92"/>
      <c r="P1338" s="92"/>
      <c r="Q1338" s="92"/>
      <c r="R1338" s="92"/>
      <c r="S1338" s="92"/>
      <c r="T1338" s="9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T1338" s="18" t="s">
        <v>181</v>
      </c>
      <c r="AU1338" s="18" t="s">
        <v>86</v>
      </c>
    </row>
    <row r="1339" s="15" customFormat="1">
      <c r="A1339" s="15"/>
      <c r="B1339" s="274"/>
      <c r="C1339" s="275"/>
      <c r="D1339" s="241" t="s">
        <v>294</v>
      </c>
      <c r="E1339" s="276" t="s">
        <v>1</v>
      </c>
      <c r="F1339" s="277" t="s">
        <v>1182</v>
      </c>
      <c r="G1339" s="275"/>
      <c r="H1339" s="276" t="s">
        <v>1</v>
      </c>
      <c r="I1339" s="278"/>
      <c r="J1339" s="275"/>
      <c r="K1339" s="275"/>
      <c r="L1339" s="279"/>
      <c r="M1339" s="280"/>
      <c r="N1339" s="281"/>
      <c r="O1339" s="281"/>
      <c r="P1339" s="281"/>
      <c r="Q1339" s="281"/>
      <c r="R1339" s="281"/>
      <c r="S1339" s="281"/>
      <c r="T1339" s="282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83" t="s">
        <v>294</v>
      </c>
      <c r="AU1339" s="283" t="s">
        <v>86</v>
      </c>
      <c r="AV1339" s="15" t="s">
        <v>84</v>
      </c>
      <c r="AW1339" s="15" t="s">
        <v>32</v>
      </c>
      <c r="AX1339" s="15" t="s">
        <v>77</v>
      </c>
      <c r="AY1339" s="283" t="s">
        <v>171</v>
      </c>
    </row>
    <row r="1340" s="15" customFormat="1">
      <c r="A1340" s="15"/>
      <c r="B1340" s="274"/>
      <c r="C1340" s="275"/>
      <c r="D1340" s="241" t="s">
        <v>294</v>
      </c>
      <c r="E1340" s="276" t="s">
        <v>1</v>
      </c>
      <c r="F1340" s="277" t="s">
        <v>414</v>
      </c>
      <c r="G1340" s="275"/>
      <c r="H1340" s="276" t="s">
        <v>1</v>
      </c>
      <c r="I1340" s="278"/>
      <c r="J1340" s="275"/>
      <c r="K1340" s="275"/>
      <c r="L1340" s="279"/>
      <c r="M1340" s="280"/>
      <c r="N1340" s="281"/>
      <c r="O1340" s="281"/>
      <c r="P1340" s="281"/>
      <c r="Q1340" s="281"/>
      <c r="R1340" s="281"/>
      <c r="S1340" s="281"/>
      <c r="T1340" s="282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83" t="s">
        <v>294</v>
      </c>
      <c r="AU1340" s="283" t="s">
        <v>86</v>
      </c>
      <c r="AV1340" s="15" t="s">
        <v>84</v>
      </c>
      <c r="AW1340" s="15" t="s">
        <v>32</v>
      </c>
      <c r="AX1340" s="15" t="s">
        <v>77</v>
      </c>
      <c r="AY1340" s="283" t="s">
        <v>171</v>
      </c>
    </row>
    <row r="1341" s="13" customFormat="1">
      <c r="A1341" s="13"/>
      <c r="B1341" s="252"/>
      <c r="C1341" s="253"/>
      <c r="D1341" s="241" t="s">
        <v>294</v>
      </c>
      <c r="E1341" s="254" t="s">
        <v>1</v>
      </c>
      <c r="F1341" s="255" t="s">
        <v>2363</v>
      </c>
      <c r="G1341" s="253"/>
      <c r="H1341" s="256">
        <v>4.4000000000000004</v>
      </c>
      <c r="I1341" s="257"/>
      <c r="J1341" s="253"/>
      <c r="K1341" s="253"/>
      <c r="L1341" s="258"/>
      <c r="M1341" s="259"/>
      <c r="N1341" s="260"/>
      <c r="O1341" s="260"/>
      <c r="P1341" s="260"/>
      <c r="Q1341" s="260"/>
      <c r="R1341" s="260"/>
      <c r="S1341" s="260"/>
      <c r="T1341" s="261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2" t="s">
        <v>294</v>
      </c>
      <c r="AU1341" s="262" t="s">
        <v>86</v>
      </c>
      <c r="AV1341" s="13" t="s">
        <v>86</v>
      </c>
      <c r="AW1341" s="13" t="s">
        <v>32</v>
      </c>
      <c r="AX1341" s="13" t="s">
        <v>77</v>
      </c>
      <c r="AY1341" s="262" t="s">
        <v>171</v>
      </c>
    </row>
    <row r="1342" s="13" customFormat="1">
      <c r="A1342" s="13"/>
      <c r="B1342" s="252"/>
      <c r="C1342" s="253"/>
      <c r="D1342" s="241" t="s">
        <v>294</v>
      </c>
      <c r="E1342" s="254" t="s">
        <v>1</v>
      </c>
      <c r="F1342" s="255" t="s">
        <v>2364</v>
      </c>
      <c r="G1342" s="253"/>
      <c r="H1342" s="256">
        <v>0.58699999999999997</v>
      </c>
      <c r="I1342" s="257"/>
      <c r="J1342" s="253"/>
      <c r="K1342" s="253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2" t="s">
        <v>294</v>
      </c>
      <c r="AU1342" s="262" t="s">
        <v>86</v>
      </c>
      <c r="AV1342" s="13" t="s">
        <v>86</v>
      </c>
      <c r="AW1342" s="13" t="s">
        <v>32</v>
      </c>
      <c r="AX1342" s="13" t="s">
        <v>77</v>
      </c>
      <c r="AY1342" s="262" t="s">
        <v>171</v>
      </c>
    </row>
    <row r="1343" s="13" customFormat="1">
      <c r="A1343" s="13"/>
      <c r="B1343" s="252"/>
      <c r="C1343" s="253"/>
      <c r="D1343" s="241" t="s">
        <v>294</v>
      </c>
      <c r="E1343" s="254" t="s">
        <v>1</v>
      </c>
      <c r="F1343" s="255" t="s">
        <v>2365</v>
      </c>
      <c r="G1343" s="253"/>
      <c r="H1343" s="256">
        <v>0.44</v>
      </c>
      <c r="I1343" s="257"/>
      <c r="J1343" s="253"/>
      <c r="K1343" s="253"/>
      <c r="L1343" s="258"/>
      <c r="M1343" s="259"/>
      <c r="N1343" s="260"/>
      <c r="O1343" s="260"/>
      <c r="P1343" s="260"/>
      <c r="Q1343" s="260"/>
      <c r="R1343" s="260"/>
      <c r="S1343" s="260"/>
      <c r="T1343" s="26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2" t="s">
        <v>294</v>
      </c>
      <c r="AU1343" s="262" t="s">
        <v>86</v>
      </c>
      <c r="AV1343" s="13" t="s">
        <v>86</v>
      </c>
      <c r="AW1343" s="13" t="s">
        <v>32</v>
      </c>
      <c r="AX1343" s="13" t="s">
        <v>77</v>
      </c>
      <c r="AY1343" s="262" t="s">
        <v>171</v>
      </c>
    </row>
    <row r="1344" s="14" customFormat="1">
      <c r="A1344" s="14"/>
      <c r="B1344" s="263"/>
      <c r="C1344" s="264"/>
      <c r="D1344" s="241" t="s">
        <v>294</v>
      </c>
      <c r="E1344" s="265" t="s">
        <v>1</v>
      </c>
      <c r="F1344" s="266" t="s">
        <v>298</v>
      </c>
      <c r="G1344" s="264"/>
      <c r="H1344" s="267">
        <v>5.4269999999999996</v>
      </c>
      <c r="I1344" s="268"/>
      <c r="J1344" s="264"/>
      <c r="K1344" s="264"/>
      <c r="L1344" s="269"/>
      <c r="M1344" s="270"/>
      <c r="N1344" s="271"/>
      <c r="O1344" s="271"/>
      <c r="P1344" s="271"/>
      <c r="Q1344" s="271"/>
      <c r="R1344" s="271"/>
      <c r="S1344" s="271"/>
      <c r="T1344" s="27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73" t="s">
        <v>294</v>
      </c>
      <c r="AU1344" s="273" t="s">
        <v>86</v>
      </c>
      <c r="AV1344" s="14" t="s">
        <v>192</v>
      </c>
      <c r="AW1344" s="14" t="s">
        <v>32</v>
      </c>
      <c r="AX1344" s="14" t="s">
        <v>84</v>
      </c>
      <c r="AY1344" s="273" t="s">
        <v>171</v>
      </c>
    </row>
    <row r="1345" s="2" customFormat="1" ht="16.5" customHeight="1">
      <c r="A1345" s="39"/>
      <c r="B1345" s="40"/>
      <c r="C1345" s="228" t="s">
        <v>2366</v>
      </c>
      <c r="D1345" s="228" t="s">
        <v>174</v>
      </c>
      <c r="E1345" s="229" t="s">
        <v>2367</v>
      </c>
      <c r="F1345" s="230" t="s">
        <v>2368</v>
      </c>
      <c r="G1345" s="231" t="s">
        <v>206</v>
      </c>
      <c r="H1345" s="232">
        <v>41.011000000000003</v>
      </c>
      <c r="I1345" s="233"/>
      <c r="J1345" s="234">
        <f>ROUND(I1345*H1345,2)</f>
        <v>0</v>
      </c>
      <c r="K1345" s="230" t="s">
        <v>178</v>
      </c>
      <c r="L1345" s="45"/>
      <c r="M1345" s="235" t="s">
        <v>1</v>
      </c>
      <c r="N1345" s="236" t="s">
        <v>42</v>
      </c>
      <c r="O1345" s="92"/>
      <c r="P1345" s="237">
        <f>O1345*H1345</f>
        <v>0</v>
      </c>
      <c r="Q1345" s="237">
        <v>0.00010000000000000001</v>
      </c>
      <c r="R1345" s="237">
        <f>Q1345*H1345</f>
        <v>0.0041011000000000008</v>
      </c>
      <c r="S1345" s="237">
        <v>0</v>
      </c>
      <c r="T1345" s="238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39" t="s">
        <v>440</v>
      </c>
      <c r="AT1345" s="239" t="s">
        <v>174</v>
      </c>
      <c r="AU1345" s="239" t="s">
        <v>86</v>
      </c>
      <c r="AY1345" s="18" t="s">
        <v>171</v>
      </c>
      <c r="BE1345" s="240">
        <f>IF(N1345="základní",J1345,0)</f>
        <v>0</v>
      </c>
      <c r="BF1345" s="240">
        <f>IF(N1345="snížená",J1345,0)</f>
        <v>0</v>
      </c>
      <c r="BG1345" s="240">
        <f>IF(N1345="zákl. přenesená",J1345,0)</f>
        <v>0</v>
      </c>
      <c r="BH1345" s="240">
        <f>IF(N1345="sníž. přenesená",J1345,0)</f>
        <v>0</v>
      </c>
      <c r="BI1345" s="240">
        <f>IF(N1345="nulová",J1345,0)</f>
        <v>0</v>
      </c>
      <c r="BJ1345" s="18" t="s">
        <v>84</v>
      </c>
      <c r="BK1345" s="240">
        <f>ROUND(I1345*H1345,2)</f>
        <v>0</v>
      </c>
      <c r="BL1345" s="18" t="s">
        <v>440</v>
      </c>
      <c r="BM1345" s="239" t="s">
        <v>2369</v>
      </c>
    </row>
    <row r="1346" s="13" customFormat="1">
      <c r="A1346" s="13"/>
      <c r="B1346" s="252"/>
      <c r="C1346" s="253"/>
      <c r="D1346" s="241" t="s">
        <v>294</v>
      </c>
      <c r="E1346" s="254" t="s">
        <v>1</v>
      </c>
      <c r="F1346" s="255" t="s">
        <v>2370</v>
      </c>
      <c r="G1346" s="253"/>
      <c r="H1346" s="256">
        <v>41.011000000000003</v>
      </c>
      <c r="I1346" s="257"/>
      <c r="J1346" s="253"/>
      <c r="K1346" s="253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2" t="s">
        <v>294</v>
      </c>
      <c r="AU1346" s="262" t="s">
        <v>86</v>
      </c>
      <c r="AV1346" s="13" t="s">
        <v>86</v>
      </c>
      <c r="AW1346" s="13" t="s">
        <v>32</v>
      </c>
      <c r="AX1346" s="13" t="s">
        <v>84</v>
      </c>
      <c r="AY1346" s="262" t="s">
        <v>171</v>
      </c>
    </row>
    <row r="1347" s="2" customFormat="1" ht="24.15" customHeight="1">
      <c r="A1347" s="39"/>
      <c r="B1347" s="40"/>
      <c r="C1347" s="228" t="s">
        <v>2371</v>
      </c>
      <c r="D1347" s="228" t="s">
        <v>174</v>
      </c>
      <c r="E1347" s="229" t="s">
        <v>2372</v>
      </c>
      <c r="F1347" s="230" t="s">
        <v>2373</v>
      </c>
      <c r="G1347" s="231" t="s">
        <v>206</v>
      </c>
      <c r="H1347" s="232">
        <v>143.55000000000001</v>
      </c>
      <c r="I1347" s="233"/>
      <c r="J1347" s="234">
        <f>ROUND(I1347*H1347,2)</f>
        <v>0</v>
      </c>
      <c r="K1347" s="230" t="s">
        <v>178</v>
      </c>
      <c r="L1347" s="45"/>
      <c r="M1347" s="235" t="s">
        <v>1</v>
      </c>
      <c r="N1347" s="236" t="s">
        <v>42</v>
      </c>
      <c r="O1347" s="92"/>
      <c r="P1347" s="237">
        <f>O1347*H1347</f>
        <v>0</v>
      </c>
      <c r="Q1347" s="237">
        <v>0.012200000000000001</v>
      </c>
      <c r="R1347" s="237">
        <f>Q1347*H1347</f>
        <v>1.7513100000000001</v>
      </c>
      <c r="S1347" s="237">
        <v>0</v>
      </c>
      <c r="T1347" s="238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39" t="s">
        <v>440</v>
      </c>
      <c r="AT1347" s="239" t="s">
        <v>174</v>
      </c>
      <c r="AU1347" s="239" t="s">
        <v>86</v>
      </c>
      <c r="AY1347" s="18" t="s">
        <v>171</v>
      </c>
      <c r="BE1347" s="240">
        <f>IF(N1347="základní",J1347,0)</f>
        <v>0</v>
      </c>
      <c r="BF1347" s="240">
        <f>IF(N1347="snížená",J1347,0)</f>
        <v>0</v>
      </c>
      <c r="BG1347" s="240">
        <f>IF(N1347="zákl. přenesená",J1347,0)</f>
        <v>0</v>
      </c>
      <c r="BH1347" s="240">
        <f>IF(N1347="sníž. přenesená",J1347,0)</f>
        <v>0</v>
      </c>
      <c r="BI1347" s="240">
        <f>IF(N1347="nulová",J1347,0)</f>
        <v>0</v>
      </c>
      <c r="BJ1347" s="18" t="s">
        <v>84</v>
      </c>
      <c r="BK1347" s="240">
        <f>ROUND(I1347*H1347,2)</f>
        <v>0</v>
      </c>
      <c r="BL1347" s="18" t="s">
        <v>440</v>
      </c>
      <c r="BM1347" s="239" t="s">
        <v>2374</v>
      </c>
    </row>
    <row r="1348" s="15" customFormat="1">
      <c r="A1348" s="15"/>
      <c r="B1348" s="274"/>
      <c r="C1348" s="275"/>
      <c r="D1348" s="241" t="s">
        <v>294</v>
      </c>
      <c r="E1348" s="276" t="s">
        <v>1</v>
      </c>
      <c r="F1348" s="277" t="s">
        <v>2375</v>
      </c>
      <c r="G1348" s="275"/>
      <c r="H1348" s="276" t="s">
        <v>1</v>
      </c>
      <c r="I1348" s="278"/>
      <c r="J1348" s="275"/>
      <c r="K1348" s="275"/>
      <c r="L1348" s="279"/>
      <c r="M1348" s="280"/>
      <c r="N1348" s="281"/>
      <c r="O1348" s="281"/>
      <c r="P1348" s="281"/>
      <c r="Q1348" s="281"/>
      <c r="R1348" s="281"/>
      <c r="S1348" s="281"/>
      <c r="T1348" s="282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83" t="s">
        <v>294</v>
      </c>
      <c r="AU1348" s="283" t="s">
        <v>86</v>
      </c>
      <c r="AV1348" s="15" t="s">
        <v>84</v>
      </c>
      <c r="AW1348" s="15" t="s">
        <v>32</v>
      </c>
      <c r="AX1348" s="15" t="s">
        <v>77</v>
      </c>
      <c r="AY1348" s="283" t="s">
        <v>171</v>
      </c>
    </row>
    <row r="1349" s="15" customFormat="1">
      <c r="A1349" s="15"/>
      <c r="B1349" s="274"/>
      <c r="C1349" s="275"/>
      <c r="D1349" s="241" t="s">
        <v>294</v>
      </c>
      <c r="E1349" s="276" t="s">
        <v>1</v>
      </c>
      <c r="F1349" s="277" t="s">
        <v>2376</v>
      </c>
      <c r="G1349" s="275"/>
      <c r="H1349" s="276" t="s">
        <v>1</v>
      </c>
      <c r="I1349" s="278"/>
      <c r="J1349" s="275"/>
      <c r="K1349" s="275"/>
      <c r="L1349" s="279"/>
      <c r="M1349" s="280"/>
      <c r="N1349" s="281"/>
      <c r="O1349" s="281"/>
      <c r="P1349" s="281"/>
      <c r="Q1349" s="281"/>
      <c r="R1349" s="281"/>
      <c r="S1349" s="281"/>
      <c r="T1349" s="282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83" t="s">
        <v>294</v>
      </c>
      <c r="AU1349" s="283" t="s">
        <v>86</v>
      </c>
      <c r="AV1349" s="15" t="s">
        <v>84</v>
      </c>
      <c r="AW1349" s="15" t="s">
        <v>32</v>
      </c>
      <c r="AX1349" s="15" t="s">
        <v>77</v>
      </c>
      <c r="AY1349" s="283" t="s">
        <v>171</v>
      </c>
    </row>
    <row r="1350" s="13" customFormat="1">
      <c r="A1350" s="13"/>
      <c r="B1350" s="252"/>
      <c r="C1350" s="253"/>
      <c r="D1350" s="241" t="s">
        <v>294</v>
      </c>
      <c r="E1350" s="254" t="s">
        <v>1</v>
      </c>
      <c r="F1350" s="255" t="s">
        <v>2377</v>
      </c>
      <c r="G1350" s="253"/>
      <c r="H1350" s="256">
        <v>143.55000000000001</v>
      </c>
      <c r="I1350" s="257"/>
      <c r="J1350" s="253"/>
      <c r="K1350" s="253"/>
      <c r="L1350" s="258"/>
      <c r="M1350" s="259"/>
      <c r="N1350" s="260"/>
      <c r="O1350" s="260"/>
      <c r="P1350" s="260"/>
      <c r="Q1350" s="260"/>
      <c r="R1350" s="260"/>
      <c r="S1350" s="260"/>
      <c r="T1350" s="261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2" t="s">
        <v>294</v>
      </c>
      <c r="AU1350" s="262" t="s">
        <v>86</v>
      </c>
      <c r="AV1350" s="13" t="s">
        <v>86</v>
      </c>
      <c r="AW1350" s="13" t="s">
        <v>32</v>
      </c>
      <c r="AX1350" s="13" t="s">
        <v>77</v>
      </c>
      <c r="AY1350" s="262" t="s">
        <v>171</v>
      </c>
    </row>
    <row r="1351" s="16" customFormat="1">
      <c r="A1351" s="16"/>
      <c r="B1351" s="287"/>
      <c r="C1351" s="288"/>
      <c r="D1351" s="241" t="s">
        <v>294</v>
      </c>
      <c r="E1351" s="289" t="s">
        <v>914</v>
      </c>
      <c r="F1351" s="290" t="s">
        <v>1112</v>
      </c>
      <c r="G1351" s="288"/>
      <c r="H1351" s="291">
        <v>143.55000000000001</v>
      </c>
      <c r="I1351" s="292"/>
      <c r="J1351" s="288"/>
      <c r="K1351" s="288"/>
      <c r="L1351" s="293"/>
      <c r="M1351" s="294"/>
      <c r="N1351" s="295"/>
      <c r="O1351" s="295"/>
      <c r="P1351" s="295"/>
      <c r="Q1351" s="295"/>
      <c r="R1351" s="295"/>
      <c r="S1351" s="295"/>
      <c r="T1351" s="29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T1351" s="297" t="s">
        <v>294</v>
      </c>
      <c r="AU1351" s="297" t="s">
        <v>86</v>
      </c>
      <c r="AV1351" s="16" t="s">
        <v>106</v>
      </c>
      <c r="AW1351" s="16" t="s">
        <v>32</v>
      </c>
      <c r="AX1351" s="16" t="s">
        <v>77</v>
      </c>
      <c r="AY1351" s="297" t="s">
        <v>171</v>
      </c>
    </row>
    <row r="1352" s="14" customFormat="1">
      <c r="A1352" s="14"/>
      <c r="B1352" s="263"/>
      <c r="C1352" s="264"/>
      <c r="D1352" s="241" t="s">
        <v>294</v>
      </c>
      <c r="E1352" s="265" t="s">
        <v>1</v>
      </c>
      <c r="F1352" s="266" t="s">
        <v>298</v>
      </c>
      <c r="G1352" s="264"/>
      <c r="H1352" s="267">
        <v>143.55000000000001</v>
      </c>
      <c r="I1352" s="268"/>
      <c r="J1352" s="264"/>
      <c r="K1352" s="264"/>
      <c r="L1352" s="269"/>
      <c r="M1352" s="270"/>
      <c r="N1352" s="271"/>
      <c r="O1352" s="271"/>
      <c r="P1352" s="271"/>
      <c r="Q1352" s="271"/>
      <c r="R1352" s="271"/>
      <c r="S1352" s="271"/>
      <c r="T1352" s="27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73" t="s">
        <v>294</v>
      </c>
      <c r="AU1352" s="273" t="s">
        <v>86</v>
      </c>
      <c r="AV1352" s="14" t="s">
        <v>192</v>
      </c>
      <c r="AW1352" s="14" t="s">
        <v>32</v>
      </c>
      <c r="AX1352" s="14" t="s">
        <v>84</v>
      </c>
      <c r="AY1352" s="273" t="s">
        <v>171</v>
      </c>
    </row>
    <row r="1353" s="2" customFormat="1" ht="24.15" customHeight="1">
      <c r="A1353" s="39"/>
      <c r="B1353" s="40"/>
      <c r="C1353" s="228" t="s">
        <v>2378</v>
      </c>
      <c r="D1353" s="228" t="s">
        <v>174</v>
      </c>
      <c r="E1353" s="229" t="s">
        <v>2379</v>
      </c>
      <c r="F1353" s="230" t="s">
        <v>2380</v>
      </c>
      <c r="G1353" s="231" t="s">
        <v>206</v>
      </c>
      <c r="H1353" s="232">
        <v>23.210000000000001</v>
      </c>
      <c r="I1353" s="233"/>
      <c r="J1353" s="234">
        <f>ROUND(I1353*H1353,2)</f>
        <v>0</v>
      </c>
      <c r="K1353" s="230" t="s">
        <v>178</v>
      </c>
      <c r="L1353" s="45"/>
      <c r="M1353" s="235" t="s">
        <v>1</v>
      </c>
      <c r="N1353" s="236" t="s">
        <v>42</v>
      </c>
      <c r="O1353" s="92"/>
      <c r="P1353" s="237">
        <f>O1353*H1353</f>
        <v>0</v>
      </c>
      <c r="Q1353" s="237">
        <v>0.02487</v>
      </c>
      <c r="R1353" s="237">
        <f>Q1353*H1353</f>
        <v>0.57723270000000004</v>
      </c>
      <c r="S1353" s="237">
        <v>0</v>
      </c>
      <c r="T1353" s="238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9" t="s">
        <v>440</v>
      </c>
      <c r="AT1353" s="239" t="s">
        <v>174</v>
      </c>
      <c r="AU1353" s="239" t="s">
        <v>86</v>
      </c>
      <c r="AY1353" s="18" t="s">
        <v>171</v>
      </c>
      <c r="BE1353" s="240">
        <f>IF(N1353="základní",J1353,0)</f>
        <v>0</v>
      </c>
      <c r="BF1353" s="240">
        <f>IF(N1353="snížená",J1353,0)</f>
        <v>0</v>
      </c>
      <c r="BG1353" s="240">
        <f>IF(N1353="zákl. přenesená",J1353,0)</f>
        <v>0</v>
      </c>
      <c r="BH1353" s="240">
        <f>IF(N1353="sníž. přenesená",J1353,0)</f>
        <v>0</v>
      </c>
      <c r="BI1353" s="240">
        <f>IF(N1353="nulová",J1353,0)</f>
        <v>0</v>
      </c>
      <c r="BJ1353" s="18" t="s">
        <v>84</v>
      </c>
      <c r="BK1353" s="240">
        <f>ROUND(I1353*H1353,2)</f>
        <v>0</v>
      </c>
      <c r="BL1353" s="18" t="s">
        <v>440</v>
      </c>
      <c r="BM1353" s="239" t="s">
        <v>2381</v>
      </c>
    </row>
    <row r="1354" s="15" customFormat="1">
      <c r="A1354" s="15"/>
      <c r="B1354" s="274"/>
      <c r="C1354" s="275"/>
      <c r="D1354" s="241" t="s">
        <v>294</v>
      </c>
      <c r="E1354" s="276" t="s">
        <v>1</v>
      </c>
      <c r="F1354" s="277" t="s">
        <v>1182</v>
      </c>
      <c r="G1354" s="275"/>
      <c r="H1354" s="276" t="s">
        <v>1</v>
      </c>
      <c r="I1354" s="278"/>
      <c r="J1354" s="275"/>
      <c r="K1354" s="275"/>
      <c r="L1354" s="279"/>
      <c r="M1354" s="280"/>
      <c r="N1354" s="281"/>
      <c r="O1354" s="281"/>
      <c r="P1354" s="281"/>
      <c r="Q1354" s="281"/>
      <c r="R1354" s="281"/>
      <c r="S1354" s="281"/>
      <c r="T1354" s="282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83" t="s">
        <v>294</v>
      </c>
      <c r="AU1354" s="283" t="s">
        <v>86</v>
      </c>
      <c r="AV1354" s="15" t="s">
        <v>84</v>
      </c>
      <c r="AW1354" s="15" t="s">
        <v>32</v>
      </c>
      <c r="AX1354" s="15" t="s">
        <v>77</v>
      </c>
      <c r="AY1354" s="283" t="s">
        <v>171</v>
      </c>
    </row>
    <row r="1355" s="15" customFormat="1">
      <c r="A1355" s="15"/>
      <c r="B1355" s="274"/>
      <c r="C1355" s="275"/>
      <c r="D1355" s="241" t="s">
        <v>294</v>
      </c>
      <c r="E1355" s="276" t="s">
        <v>1</v>
      </c>
      <c r="F1355" s="277" t="s">
        <v>2382</v>
      </c>
      <c r="G1355" s="275"/>
      <c r="H1355" s="276" t="s">
        <v>1</v>
      </c>
      <c r="I1355" s="278"/>
      <c r="J1355" s="275"/>
      <c r="K1355" s="275"/>
      <c r="L1355" s="279"/>
      <c r="M1355" s="280"/>
      <c r="N1355" s="281"/>
      <c r="O1355" s="281"/>
      <c r="P1355" s="281"/>
      <c r="Q1355" s="281"/>
      <c r="R1355" s="281"/>
      <c r="S1355" s="281"/>
      <c r="T1355" s="282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3" t="s">
        <v>294</v>
      </c>
      <c r="AU1355" s="283" t="s">
        <v>86</v>
      </c>
      <c r="AV1355" s="15" t="s">
        <v>84</v>
      </c>
      <c r="AW1355" s="15" t="s">
        <v>32</v>
      </c>
      <c r="AX1355" s="15" t="s">
        <v>77</v>
      </c>
      <c r="AY1355" s="283" t="s">
        <v>171</v>
      </c>
    </row>
    <row r="1356" s="13" customFormat="1">
      <c r="A1356" s="13"/>
      <c r="B1356" s="252"/>
      <c r="C1356" s="253"/>
      <c r="D1356" s="241" t="s">
        <v>294</v>
      </c>
      <c r="E1356" s="254" t="s">
        <v>1</v>
      </c>
      <c r="F1356" s="255" t="s">
        <v>2383</v>
      </c>
      <c r="G1356" s="253"/>
      <c r="H1356" s="256">
        <v>23.210000000000001</v>
      </c>
      <c r="I1356" s="257"/>
      <c r="J1356" s="253"/>
      <c r="K1356" s="253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2" t="s">
        <v>294</v>
      </c>
      <c r="AU1356" s="262" t="s">
        <v>86</v>
      </c>
      <c r="AV1356" s="13" t="s">
        <v>86</v>
      </c>
      <c r="AW1356" s="13" t="s">
        <v>32</v>
      </c>
      <c r="AX1356" s="13" t="s">
        <v>77</v>
      </c>
      <c r="AY1356" s="262" t="s">
        <v>171</v>
      </c>
    </row>
    <row r="1357" s="16" customFormat="1">
      <c r="A1357" s="16"/>
      <c r="B1357" s="287"/>
      <c r="C1357" s="288"/>
      <c r="D1357" s="241" t="s">
        <v>294</v>
      </c>
      <c r="E1357" s="289" t="s">
        <v>912</v>
      </c>
      <c r="F1357" s="290" t="s">
        <v>1112</v>
      </c>
      <c r="G1357" s="288"/>
      <c r="H1357" s="291">
        <v>23.210000000000001</v>
      </c>
      <c r="I1357" s="292"/>
      <c r="J1357" s="288"/>
      <c r="K1357" s="288"/>
      <c r="L1357" s="293"/>
      <c r="M1357" s="294"/>
      <c r="N1357" s="295"/>
      <c r="O1357" s="295"/>
      <c r="P1357" s="295"/>
      <c r="Q1357" s="295"/>
      <c r="R1357" s="295"/>
      <c r="S1357" s="295"/>
      <c r="T1357" s="29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97" t="s">
        <v>294</v>
      </c>
      <c r="AU1357" s="297" t="s">
        <v>86</v>
      </c>
      <c r="AV1357" s="16" t="s">
        <v>106</v>
      </c>
      <c r="AW1357" s="16" t="s">
        <v>32</v>
      </c>
      <c r="AX1357" s="16" t="s">
        <v>77</v>
      </c>
      <c r="AY1357" s="297" t="s">
        <v>171</v>
      </c>
    </row>
    <row r="1358" s="14" customFormat="1">
      <c r="A1358" s="14"/>
      <c r="B1358" s="263"/>
      <c r="C1358" s="264"/>
      <c r="D1358" s="241" t="s">
        <v>294</v>
      </c>
      <c r="E1358" s="265" t="s">
        <v>1</v>
      </c>
      <c r="F1358" s="266" t="s">
        <v>298</v>
      </c>
      <c r="G1358" s="264"/>
      <c r="H1358" s="267">
        <v>23.210000000000001</v>
      </c>
      <c r="I1358" s="268"/>
      <c r="J1358" s="264"/>
      <c r="K1358" s="264"/>
      <c r="L1358" s="269"/>
      <c r="M1358" s="270"/>
      <c r="N1358" s="271"/>
      <c r="O1358" s="271"/>
      <c r="P1358" s="271"/>
      <c r="Q1358" s="271"/>
      <c r="R1358" s="271"/>
      <c r="S1358" s="271"/>
      <c r="T1358" s="27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3" t="s">
        <v>294</v>
      </c>
      <c r="AU1358" s="273" t="s">
        <v>86</v>
      </c>
      <c r="AV1358" s="14" t="s">
        <v>192</v>
      </c>
      <c r="AW1358" s="14" t="s">
        <v>32</v>
      </c>
      <c r="AX1358" s="14" t="s">
        <v>84</v>
      </c>
      <c r="AY1358" s="273" t="s">
        <v>171</v>
      </c>
    </row>
    <row r="1359" s="2" customFormat="1" ht="24.15" customHeight="1">
      <c r="A1359" s="39"/>
      <c r="B1359" s="40"/>
      <c r="C1359" s="228" t="s">
        <v>2384</v>
      </c>
      <c r="D1359" s="228" t="s">
        <v>174</v>
      </c>
      <c r="E1359" s="229" t="s">
        <v>2385</v>
      </c>
      <c r="F1359" s="230" t="s">
        <v>2386</v>
      </c>
      <c r="G1359" s="231" t="s">
        <v>206</v>
      </c>
      <c r="H1359" s="232">
        <v>56.869999999999997</v>
      </c>
      <c r="I1359" s="233"/>
      <c r="J1359" s="234">
        <f>ROUND(I1359*H1359,2)</f>
        <v>0</v>
      </c>
      <c r="K1359" s="230" t="s">
        <v>178</v>
      </c>
      <c r="L1359" s="45"/>
      <c r="M1359" s="235" t="s">
        <v>1</v>
      </c>
      <c r="N1359" s="236" t="s">
        <v>42</v>
      </c>
      <c r="O1359" s="92"/>
      <c r="P1359" s="237">
        <f>O1359*H1359</f>
        <v>0</v>
      </c>
      <c r="Q1359" s="237">
        <v>0.012590000000000001</v>
      </c>
      <c r="R1359" s="237">
        <f>Q1359*H1359</f>
        <v>0.71599329999999994</v>
      </c>
      <c r="S1359" s="237">
        <v>0</v>
      </c>
      <c r="T1359" s="238">
        <f>S1359*H1359</f>
        <v>0</v>
      </c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R1359" s="239" t="s">
        <v>440</v>
      </c>
      <c r="AT1359" s="239" t="s">
        <v>174</v>
      </c>
      <c r="AU1359" s="239" t="s">
        <v>86</v>
      </c>
      <c r="AY1359" s="18" t="s">
        <v>171</v>
      </c>
      <c r="BE1359" s="240">
        <f>IF(N1359="základní",J1359,0)</f>
        <v>0</v>
      </c>
      <c r="BF1359" s="240">
        <f>IF(N1359="snížená",J1359,0)</f>
        <v>0</v>
      </c>
      <c r="BG1359" s="240">
        <f>IF(N1359="zákl. přenesená",J1359,0)</f>
        <v>0</v>
      </c>
      <c r="BH1359" s="240">
        <f>IF(N1359="sníž. přenesená",J1359,0)</f>
        <v>0</v>
      </c>
      <c r="BI1359" s="240">
        <f>IF(N1359="nulová",J1359,0)</f>
        <v>0</v>
      </c>
      <c r="BJ1359" s="18" t="s">
        <v>84</v>
      </c>
      <c r="BK1359" s="240">
        <f>ROUND(I1359*H1359,2)</f>
        <v>0</v>
      </c>
      <c r="BL1359" s="18" t="s">
        <v>440</v>
      </c>
      <c r="BM1359" s="239" t="s">
        <v>2387</v>
      </c>
    </row>
    <row r="1360" s="15" customFormat="1">
      <c r="A1360" s="15"/>
      <c r="B1360" s="274"/>
      <c r="C1360" s="275"/>
      <c r="D1360" s="241" t="s">
        <v>294</v>
      </c>
      <c r="E1360" s="276" t="s">
        <v>1</v>
      </c>
      <c r="F1360" s="277" t="s">
        <v>1182</v>
      </c>
      <c r="G1360" s="275"/>
      <c r="H1360" s="276" t="s">
        <v>1</v>
      </c>
      <c r="I1360" s="278"/>
      <c r="J1360" s="275"/>
      <c r="K1360" s="275"/>
      <c r="L1360" s="279"/>
      <c r="M1360" s="280"/>
      <c r="N1360" s="281"/>
      <c r="O1360" s="281"/>
      <c r="P1360" s="281"/>
      <c r="Q1360" s="281"/>
      <c r="R1360" s="281"/>
      <c r="S1360" s="281"/>
      <c r="T1360" s="282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83" t="s">
        <v>294</v>
      </c>
      <c r="AU1360" s="283" t="s">
        <v>86</v>
      </c>
      <c r="AV1360" s="15" t="s">
        <v>84</v>
      </c>
      <c r="AW1360" s="15" t="s">
        <v>32</v>
      </c>
      <c r="AX1360" s="15" t="s">
        <v>77</v>
      </c>
      <c r="AY1360" s="283" t="s">
        <v>171</v>
      </c>
    </row>
    <row r="1361" s="15" customFormat="1">
      <c r="A1361" s="15"/>
      <c r="B1361" s="274"/>
      <c r="C1361" s="275"/>
      <c r="D1361" s="241" t="s">
        <v>294</v>
      </c>
      <c r="E1361" s="276" t="s">
        <v>1</v>
      </c>
      <c r="F1361" s="277" t="s">
        <v>2388</v>
      </c>
      <c r="G1361" s="275"/>
      <c r="H1361" s="276" t="s">
        <v>1</v>
      </c>
      <c r="I1361" s="278"/>
      <c r="J1361" s="275"/>
      <c r="K1361" s="275"/>
      <c r="L1361" s="279"/>
      <c r="M1361" s="280"/>
      <c r="N1361" s="281"/>
      <c r="O1361" s="281"/>
      <c r="P1361" s="281"/>
      <c r="Q1361" s="281"/>
      <c r="R1361" s="281"/>
      <c r="S1361" s="281"/>
      <c r="T1361" s="282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3" t="s">
        <v>294</v>
      </c>
      <c r="AU1361" s="283" t="s">
        <v>86</v>
      </c>
      <c r="AV1361" s="15" t="s">
        <v>84</v>
      </c>
      <c r="AW1361" s="15" t="s">
        <v>32</v>
      </c>
      <c r="AX1361" s="15" t="s">
        <v>77</v>
      </c>
      <c r="AY1361" s="283" t="s">
        <v>171</v>
      </c>
    </row>
    <row r="1362" s="13" customFormat="1">
      <c r="A1362" s="13"/>
      <c r="B1362" s="252"/>
      <c r="C1362" s="253"/>
      <c r="D1362" s="241" t="s">
        <v>294</v>
      </c>
      <c r="E1362" s="254" t="s">
        <v>1</v>
      </c>
      <c r="F1362" s="255" t="s">
        <v>2389</v>
      </c>
      <c r="G1362" s="253"/>
      <c r="H1362" s="256">
        <v>56.869999999999997</v>
      </c>
      <c r="I1362" s="257"/>
      <c r="J1362" s="253"/>
      <c r="K1362" s="253"/>
      <c r="L1362" s="258"/>
      <c r="M1362" s="259"/>
      <c r="N1362" s="260"/>
      <c r="O1362" s="260"/>
      <c r="P1362" s="260"/>
      <c r="Q1362" s="260"/>
      <c r="R1362" s="260"/>
      <c r="S1362" s="260"/>
      <c r="T1362" s="261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2" t="s">
        <v>294</v>
      </c>
      <c r="AU1362" s="262" t="s">
        <v>86</v>
      </c>
      <c r="AV1362" s="13" t="s">
        <v>86</v>
      </c>
      <c r="AW1362" s="13" t="s">
        <v>32</v>
      </c>
      <c r="AX1362" s="13" t="s">
        <v>77</v>
      </c>
      <c r="AY1362" s="262" t="s">
        <v>171</v>
      </c>
    </row>
    <row r="1363" s="16" customFormat="1">
      <c r="A1363" s="16"/>
      <c r="B1363" s="287"/>
      <c r="C1363" s="288"/>
      <c r="D1363" s="241" t="s">
        <v>294</v>
      </c>
      <c r="E1363" s="289" t="s">
        <v>916</v>
      </c>
      <c r="F1363" s="290" t="s">
        <v>1112</v>
      </c>
      <c r="G1363" s="288"/>
      <c r="H1363" s="291">
        <v>56.869999999999997</v>
      </c>
      <c r="I1363" s="292"/>
      <c r="J1363" s="288"/>
      <c r="K1363" s="288"/>
      <c r="L1363" s="293"/>
      <c r="M1363" s="294"/>
      <c r="N1363" s="295"/>
      <c r="O1363" s="295"/>
      <c r="P1363" s="295"/>
      <c r="Q1363" s="295"/>
      <c r="R1363" s="295"/>
      <c r="S1363" s="295"/>
      <c r="T1363" s="29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T1363" s="297" t="s">
        <v>294</v>
      </c>
      <c r="AU1363" s="297" t="s">
        <v>86</v>
      </c>
      <c r="AV1363" s="16" t="s">
        <v>106</v>
      </c>
      <c r="AW1363" s="16" t="s">
        <v>32</v>
      </c>
      <c r="AX1363" s="16" t="s">
        <v>77</v>
      </c>
      <c r="AY1363" s="297" t="s">
        <v>171</v>
      </c>
    </row>
    <row r="1364" s="14" customFormat="1">
      <c r="A1364" s="14"/>
      <c r="B1364" s="263"/>
      <c r="C1364" s="264"/>
      <c r="D1364" s="241" t="s">
        <v>294</v>
      </c>
      <c r="E1364" s="265" t="s">
        <v>1</v>
      </c>
      <c r="F1364" s="266" t="s">
        <v>298</v>
      </c>
      <c r="G1364" s="264"/>
      <c r="H1364" s="267">
        <v>56.869999999999997</v>
      </c>
      <c r="I1364" s="268"/>
      <c r="J1364" s="264"/>
      <c r="K1364" s="264"/>
      <c r="L1364" s="269"/>
      <c r="M1364" s="270"/>
      <c r="N1364" s="271"/>
      <c r="O1364" s="271"/>
      <c r="P1364" s="271"/>
      <c r="Q1364" s="271"/>
      <c r="R1364" s="271"/>
      <c r="S1364" s="271"/>
      <c r="T1364" s="27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73" t="s">
        <v>294</v>
      </c>
      <c r="AU1364" s="273" t="s">
        <v>86</v>
      </c>
      <c r="AV1364" s="14" t="s">
        <v>192</v>
      </c>
      <c r="AW1364" s="14" t="s">
        <v>32</v>
      </c>
      <c r="AX1364" s="14" t="s">
        <v>84</v>
      </c>
      <c r="AY1364" s="273" t="s">
        <v>171</v>
      </c>
    </row>
    <row r="1365" s="2" customFormat="1" ht="16.5" customHeight="1">
      <c r="A1365" s="39"/>
      <c r="B1365" s="40"/>
      <c r="C1365" s="228" t="s">
        <v>2390</v>
      </c>
      <c r="D1365" s="228" t="s">
        <v>174</v>
      </c>
      <c r="E1365" s="229" t="s">
        <v>2391</v>
      </c>
      <c r="F1365" s="230" t="s">
        <v>2392</v>
      </c>
      <c r="G1365" s="231" t="s">
        <v>206</v>
      </c>
      <c r="H1365" s="232">
        <v>384.88999999999999</v>
      </c>
      <c r="I1365" s="233"/>
      <c r="J1365" s="234">
        <f>ROUND(I1365*H1365,2)</f>
        <v>0</v>
      </c>
      <c r="K1365" s="230" t="s">
        <v>178</v>
      </c>
      <c r="L1365" s="45"/>
      <c r="M1365" s="235" t="s">
        <v>1</v>
      </c>
      <c r="N1365" s="236" t="s">
        <v>42</v>
      </c>
      <c r="O1365" s="92"/>
      <c r="P1365" s="237">
        <f>O1365*H1365</f>
        <v>0</v>
      </c>
      <c r="Q1365" s="237">
        <v>0.00010000000000000001</v>
      </c>
      <c r="R1365" s="237">
        <f>Q1365*H1365</f>
        <v>0.038489000000000002</v>
      </c>
      <c r="S1365" s="237">
        <v>0</v>
      </c>
      <c r="T1365" s="238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9" t="s">
        <v>440</v>
      </c>
      <c r="AT1365" s="239" t="s">
        <v>174</v>
      </c>
      <c r="AU1365" s="239" t="s">
        <v>86</v>
      </c>
      <c r="AY1365" s="18" t="s">
        <v>171</v>
      </c>
      <c r="BE1365" s="240">
        <f>IF(N1365="základní",J1365,0)</f>
        <v>0</v>
      </c>
      <c r="BF1365" s="240">
        <f>IF(N1365="snížená",J1365,0)</f>
        <v>0</v>
      </c>
      <c r="BG1365" s="240">
        <f>IF(N1365="zákl. přenesená",J1365,0)</f>
        <v>0</v>
      </c>
      <c r="BH1365" s="240">
        <f>IF(N1365="sníž. přenesená",J1365,0)</f>
        <v>0</v>
      </c>
      <c r="BI1365" s="240">
        <f>IF(N1365="nulová",J1365,0)</f>
        <v>0</v>
      </c>
      <c r="BJ1365" s="18" t="s">
        <v>84</v>
      </c>
      <c r="BK1365" s="240">
        <f>ROUND(I1365*H1365,2)</f>
        <v>0</v>
      </c>
      <c r="BL1365" s="18" t="s">
        <v>440</v>
      </c>
      <c r="BM1365" s="239" t="s">
        <v>2393</v>
      </c>
    </row>
    <row r="1366" s="13" customFormat="1">
      <c r="A1366" s="13"/>
      <c r="B1366" s="252"/>
      <c r="C1366" s="253"/>
      <c r="D1366" s="241" t="s">
        <v>294</v>
      </c>
      <c r="E1366" s="254" t="s">
        <v>1</v>
      </c>
      <c r="F1366" s="255" t="s">
        <v>2394</v>
      </c>
      <c r="G1366" s="253"/>
      <c r="H1366" s="256">
        <v>384.88999999999999</v>
      </c>
      <c r="I1366" s="257"/>
      <c r="J1366" s="253"/>
      <c r="K1366" s="253"/>
      <c r="L1366" s="258"/>
      <c r="M1366" s="259"/>
      <c r="N1366" s="260"/>
      <c r="O1366" s="260"/>
      <c r="P1366" s="260"/>
      <c r="Q1366" s="260"/>
      <c r="R1366" s="260"/>
      <c r="S1366" s="260"/>
      <c r="T1366" s="261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62" t="s">
        <v>294</v>
      </c>
      <c r="AU1366" s="262" t="s">
        <v>86</v>
      </c>
      <c r="AV1366" s="13" t="s">
        <v>86</v>
      </c>
      <c r="AW1366" s="13" t="s">
        <v>32</v>
      </c>
      <c r="AX1366" s="13" t="s">
        <v>84</v>
      </c>
      <c r="AY1366" s="262" t="s">
        <v>171</v>
      </c>
    </row>
    <row r="1367" s="2" customFormat="1" ht="33" customHeight="1">
      <c r="A1367" s="39"/>
      <c r="B1367" s="40"/>
      <c r="C1367" s="228" t="s">
        <v>2395</v>
      </c>
      <c r="D1367" s="228" t="s">
        <v>174</v>
      </c>
      <c r="E1367" s="229" t="s">
        <v>2396</v>
      </c>
      <c r="F1367" s="230" t="s">
        <v>2397</v>
      </c>
      <c r="G1367" s="231" t="s">
        <v>801</v>
      </c>
      <c r="H1367" s="232">
        <v>12</v>
      </c>
      <c r="I1367" s="233"/>
      <c r="J1367" s="234">
        <f>ROUND(I1367*H1367,2)</f>
        <v>0</v>
      </c>
      <c r="K1367" s="230" t="s">
        <v>178</v>
      </c>
      <c r="L1367" s="45"/>
      <c r="M1367" s="235" t="s">
        <v>1</v>
      </c>
      <c r="N1367" s="236" t="s">
        <v>42</v>
      </c>
      <c r="O1367" s="92"/>
      <c r="P1367" s="237">
        <f>O1367*H1367</f>
        <v>0</v>
      </c>
      <c r="Q1367" s="237">
        <v>3.0000000000000001E-05</v>
      </c>
      <c r="R1367" s="237">
        <f>Q1367*H1367</f>
        <v>0.00036000000000000002</v>
      </c>
      <c r="S1367" s="237">
        <v>0</v>
      </c>
      <c r="T1367" s="238">
        <f>S1367*H1367</f>
        <v>0</v>
      </c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R1367" s="239" t="s">
        <v>440</v>
      </c>
      <c r="AT1367" s="239" t="s">
        <v>174</v>
      </c>
      <c r="AU1367" s="239" t="s">
        <v>86</v>
      </c>
      <c r="AY1367" s="18" t="s">
        <v>171</v>
      </c>
      <c r="BE1367" s="240">
        <f>IF(N1367="základní",J1367,0)</f>
        <v>0</v>
      </c>
      <c r="BF1367" s="240">
        <f>IF(N1367="snížená",J1367,0)</f>
        <v>0</v>
      </c>
      <c r="BG1367" s="240">
        <f>IF(N1367="zákl. přenesená",J1367,0)</f>
        <v>0</v>
      </c>
      <c r="BH1367" s="240">
        <f>IF(N1367="sníž. přenesená",J1367,0)</f>
        <v>0</v>
      </c>
      <c r="BI1367" s="240">
        <f>IF(N1367="nulová",J1367,0)</f>
        <v>0</v>
      </c>
      <c r="BJ1367" s="18" t="s">
        <v>84</v>
      </c>
      <c r="BK1367" s="240">
        <f>ROUND(I1367*H1367,2)</f>
        <v>0</v>
      </c>
      <c r="BL1367" s="18" t="s">
        <v>440</v>
      </c>
      <c r="BM1367" s="239" t="s">
        <v>2398</v>
      </c>
    </row>
    <row r="1368" s="13" customFormat="1">
      <c r="A1368" s="13"/>
      <c r="B1368" s="252"/>
      <c r="C1368" s="253"/>
      <c r="D1368" s="241" t="s">
        <v>294</v>
      </c>
      <c r="E1368" s="254" t="s">
        <v>1</v>
      </c>
      <c r="F1368" s="255" t="s">
        <v>2399</v>
      </c>
      <c r="G1368" s="253"/>
      <c r="H1368" s="256">
        <v>12</v>
      </c>
      <c r="I1368" s="257"/>
      <c r="J1368" s="253"/>
      <c r="K1368" s="253"/>
      <c r="L1368" s="258"/>
      <c r="M1368" s="259"/>
      <c r="N1368" s="260"/>
      <c r="O1368" s="260"/>
      <c r="P1368" s="260"/>
      <c r="Q1368" s="260"/>
      <c r="R1368" s="260"/>
      <c r="S1368" s="260"/>
      <c r="T1368" s="261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2" t="s">
        <v>294</v>
      </c>
      <c r="AU1368" s="262" t="s">
        <v>86</v>
      </c>
      <c r="AV1368" s="13" t="s">
        <v>86</v>
      </c>
      <c r="AW1368" s="13" t="s">
        <v>32</v>
      </c>
      <c r="AX1368" s="13" t="s">
        <v>84</v>
      </c>
      <c r="AY1368" s="262" t="s">
        <v>171</v>
      </c>
    </row>
    <row r="1369" s="2" customFormat="1" ht="24.15" customHeight="1">
      <c r="A1369" s="39"/>
      <c r="B1369" s="40"/>
      <c r="C1369" s="298" t="s">
        <v>2400</v>
      </c>
      <c r="D1369" s="298" t="s">
        <v>1309</v>
      </c>
      <c r="E1369" s="299" t="s">
        <v>2401</v>
      </c>
      <c r="F1369" s="300" t="s">
        <v>2402</v>
      </c>
      <c r="G1369" s="301" t="s">
        <v>801</v>
      </c>
      <c r="H1369" s="302">
        <v>12</v>
      </c>
      <c r="I1369" s="303"/>
      <c r="J1369" s="304">
        <f>ROUND(I1369*H1369,2)</f>
        <v>0</v>
      </c>
      <c r="K1369" s="300" t="s">
        <v>178</v>
      </c>
      <c r="L1369" s="305"/>
      <c r="M1369" s="306" t="s">
        <v>1</v>
      </c>
      <c r="N1369" s="307" t="s">
        <v>42</v>
      </c>
      <c r="O1369" s="92"/>
      <c r="P1369" s="237">
        <f>O1369*H1369</f>
        <v>0</v>
      </c>
      <c r="Q1369" s="237">
        <v>0.0014</v>
      </c>
      <c r="R1369" s="237">
        <f>Q1369*H1369</f>
        <v>0.016799999999999999</v>
      </c>
      <c r="S1369" s="237">
        <v>0</v>
      </c>
      <c r="T1369" s="238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9" t="s">
        <v>355</v>
      </c>
      <c r="AT1369" s="239" t="s">
        <v>1309</v>
      </c>
      <c r="AU1369" s="239" t="s">
        <v>86</v>
      </c>
      <c r="AY1369" s="18" t="s">
        <v>171</v>
      </c>
      <c r="BE1369" s="240">
        <f>IF(N1369="základní",J1369,0)</f>
        <v>0</v>
      </c>
      <c r="BF1369" s="240">
        <f>IF(N1369="snížená",J1369,0)</f>
        <v>0</v>
      </c>
      <c r="BG1369" s="240">
        <f>IF(N1369="zákl. přenesená",J1369,0)</f>
        <v>0</v>
      </c>
      <c r="BH1369" s="240">
        <f>IF(N1369="sníž. přenesená",J1369,0)</f>
        <v>0</v>
      </c>
      <c r="BI1369" s="240">
        <f>IF(N1369="nulová",J1369,0)</f>
        <v>0</v>
      </c>
      <c r="BJ1369" s="18" t="s">
        <v>84</v>
      </c>
      <c r="BK1369" s="240">
        <f>ROUND(I1369*H1369,2)</f>
        <v>0</v>
      </c>
      <c r="BL1369" s="18" t="s">
        <v>440</v>
      </c>
      <c r="BM1369" s="239" t="s">
        <v>2403</v>
      </c>
    </row>
    <row r="1370" s="2" customFormat="1" ht="33" customHeight="1">
      <c r="A1370" s="39"/>
      <c r="B1370" s="40"/>
      <c r="C1370" s="228" t="s">
        <v>2404</v>
      </c>
      <c r="D1370" s="228" t="s">
        <v>174</v>
      </c>
      <c r="E1370" s="229" t="s">
        <v>2405</v>
      </c>
      <c r="F1370" s="230" t="s">
        <v>2406</v>
      </c>
      <c r="G1370" s="231" t="s">
        <v>801</v>
      </c>
      <c r="H1370" s="232">
        <v>16</v>
      </c>
      <c r="I1370" s="233"/>
      <c r="J1370" s="234">
        <f>ROUND(I1370*H1370,2)</f>
        <v>0</v>
      </c>
      <c r="K1370" s="230" t="s">
        <v>178</v>
      </c>
      <c r="L1370" s="45"/>
      <c r="M1370" s="235" t="s">
        <v>1</v>
      </c>
      <c r="N1370" s="236" t="s">
        <v>42</v>
      </c>
      <c r="O1370" s="92"/>
      <c r="P1370" s="237">
        <f>O1370*H1370</f>
        <v>0</v>
      </c>
      <c r="Q1370" s="237">
        <v>0</v>
      </c>
      <c r="R1370" s="237">
        <f>Q1370*H1370</f>
        <v>0</v>
      </c>
      <c r="S1370" s="237">
        <v>0</v>
      </c>
      <c r="T1370" s="238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9" t="s">
        <v>440</v>
      </c>
      <c r="AT1370" s="239" t="s">
        <v>174</v>
      </c>
      <c r="AU1370" s="239" t="s">
        <v>86</v>
      </c>
      <c r="AY1370" s="18" t="s">
        <v>171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8" t="s">
        <v>84</v>
      </c>
      <c r="BK1370" s="240">
        <f>ROUND(I1370*H1370,2)</f>
        <v>0</v>
      </c>
      <c r="BL1370" s="18" t="s">
        <v>440</v>
      </c>
      <c r="BM1370" s="239" t="s">
        <v>2407</v>
      </c>
    </row>
    <row r="1371" s="13" customFormat="1">
      <c r="A1371" s="13"/>
      <c r="B1371" s="252"/>
      <c r="C1371" s="253"/>
      <c r="D1371" s="241" t="s">
        <v>294</v>
      </c>
      <c r="E1371" s="254" t="s">
        <v>1</v>
      </c>
      <c r="F1371" s="255" t="s">
        <v>2408</v>
      </c>
      <c r="G1371" s="253"/>
      <c r="H1371" s="256">
        <v>16</v>
      </c>
      <c r="I1371" s="257"/>
      <c r="J1371" s="253"/>
      <c r="K1371" s="253"/>
      <c r="L1371" s="258"/>
      <c r="M1371" s="259"/>
      <c r="N1371" s="260"/>
      <c r="O1371" s="260"/>
      <c r="P1371" s="260"/>
      <c r="Q1371" s="260"/>
      <c r="R1371" s="260"/>
      <c r="S1371" s="260"/>
      <c r="T1371" s="261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2" t="s">
        <v>294</v>
      </c>
      <c r="AU1371" s="262" t="s">
        <v>86</v>
      </c>
      <c r="AV1371" s="13" t="s">
        <v>86</v>
      </c>
      <c r="AW1371" s="13" t="s">
        <v>32</v>
      </c>
      <c r="AX1371" s="13" t="s">
        <v>84</v>
      </c>
      <c r="AY1371" s="262" t="s">
        <v>171</v>
      </c>
    </row>
    <row r="1372" s="2" customFormat="1" ht="24.15" customHeight="1">
      <c r="A1372" s="39"/>
      <c r="B1372" s="40"/>
      <c r="C1372" s="298" t="s">
        <v>2409</v>
      </c>
      <c r="D1372" s="298" t="s">
        <v>1309</v>
      </c>
      <c r="E1372" s="299" t="s">
        <v>2410</v>
      </c>
      <c r="F1372" s="300" t="s">
        <v>2411</v>
      </c>
      <c r="G1372" s="301" t="s">
        <v>801</v>
      </c>
      <c r="H1372" s="302">
        <v>16</v>
      </c>
      <c r="I1372" s="303"/>
      <c r="J1372" s="304">
        <f>ROUND(I1372*H1372,2)</f>
        <v>0</v>
      </c>
      <c r="K1372" s="300" t="s">
        <v>178</v>
      </c>
      <c r="L1372" s="305"/>
      <c r="M1372" s="306" t="s">
        <v>1</v>
      </c>
      <c r="N1372" s="307" t="s">
        <v>42</v>
      </c>
      <c r="O1372" s="92"/>
      <c r="P1372" s="237">
        <f>O1372*H1372</f>
        <v>0</v>
      </c>
      <c r="Q1372" s="237">
        <v>0.036999999999999998</v>
      </c>
      <c r="R1372" s="237">
        <f>Q1372*H1372</f>
        <v>0.59199999999999997</v>
      </c>
      <c r="S1372" s="237">
        <v>0</v>
      </c>
      <c r="T1372" s="238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9" t="s">
        <v>355</v>
      </c>
      <c r="AT1372" s="239" t="s">
        <v>1309</v>
      </c>
      <c r="AU1372" s="239" t="s">
        <v>86</v>
      </c>
      <c r="AY1372" s="18" t="s">
        <v>171</v>
      </c>
      <c r="BE1372" s="240">
        <f>IF(N1372="základní",J1372,0)</f>
        <v>0</v>
      </c>
      <c r="BF1372" s="240">
        <f>IF(N1372="snížená",J1372,0)</f>
        <v>0</v>
      </c>
      <c r="BG1372" s="240">
        <f>IF(N1372="zákl. přenesená",J1372,0)</f>
        <v>0</v>
      </c>
      <c r="BH1372" s="240">
        <f>IF(N1372="sníž. přenesená",J1372,0)</f>
        <v>0</v>
      </c>
      <c r="BI1372" s="240">
        <f>IF(N1372="nulová",J1372,0)</f>
        <v>0</v>
      </c>
      <c r="BJ1372" s="18" t="s">
        <v>84</v>
      </c>
      <c r="BK1372" s="240">
        <f>ROUND(I1372*H1372,2)</f>
        <v>0</v>
      </c>
      <c r="BL1372" s="18" t="s">
        <v>440</v>
      </c>
      <c r="BM1372" s="239" t="s">
        <v>2412</v>
      </c>
    </row>
    <row r="1373" s="2" customFormat="1" ht="24.15" customHeight="1">
      <c r="A1373" s="39"/>
      <c r="B1373" s="40"/>
      <c r="C1373" s="228" t="s">
        <v>2413</v>
      </c>
      <c r="D1373" s="228" t="s">
        <v>174</v>
      </c>
      <c r="E1373" s="229" t="s">
        <v>2414</v>
      </c>
      <c r="F1373" s="230" t="s">
        <v>2415</v>
      </c>
      <c r="G1373" s="231" t="s">
        <v>206</v>
      </c>
      <c r="H1373" s="232">
        <v>161.25999999999999</v>
      </c>
      <c r="I1373" s="233"/>
      <c r="J1373" s="234">
        <f>ROUND(I1373*H1373,2)</f>
        <v>0</v>
      </c>
      <c r="K1373" s="230" t="s">
        <v>178</v>
      </c>
      <c r="L1373" s="45"/>
      <c r="M1373" s="235" t="s">
        <v>1</v>
      </c>
      <c r="N1373" s="236" t="s">
        <v>42</v>
      </c>
      <c r="O1373" s="92"/>
      <c r="P1373" s="237">
        <f>O1373*H1373</f>
        <v>0</v>
      </c>
      <c r="Q1373" s="237">
        <v>0.017829999999999999</v>
      </c>
      <c r="R1373" s="237">
        <f>Q1373*H1373</f>
        <v>2.8752657999999998</v>
      </c>
      <c r="S1373" s="237">
        <v>0</v>
      </c>
      <c r="T1373" s="238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9" t="s">
        <v>440</v>
      </c>
      <c r="AT1373" s="239" t="s">
        <v>174</v>
      </c>
      <c r="AU1373" s="239" t="s">
        <v>86</v>
      </c>
      <c r="AY1373" s="18" t="s">
        <v>171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84</v>
      </c>
      <c r="BK1373" s="240">
        <f>ROUND(I1373*H1373,2)</f>
        <v>0</v>
      </c>
      <c r="BL1373" s="18" t="s">
        <v>440</v>
      </c>
      <c r="BM1373" s="239" t="s">
        <v>2416</v>
      </c>
    </row>
    <row r="1374" s="15" customFormat="1">
      <c r="A1374" s="15"/>
      <c r="B1374" s="274"/>
      <c r="C1374" s="275"/>
      <c r="D1374" s="241" t="s">
        <v>294</v>
      </c>
      <c r="E1374" s="276" t="s">
        <v>1</v>
      </c>
      <c r="F1374" s="277" t="s">
        <v>1182</v>
      </c>
      <c r="G1374" s="275"/>
      <c r="H1374" s="276" t="s">
        <v>1</v>
      </c>
      <c r="I1374" s="278"/>
      <c r="J1374" s="275"/>
      <c r="K1374" s="275"/>
      <c r="L1374" s="279"/>
      <c r="M1374" s="280"/>
      <c r="N1374" s="281"/>
      <c r="O1374" s="281"/>
      <c r="P1374" s="281"/>
      <c r="Q1374" s="281"/>
      <c r="R1374" s="281"/>
      <c r="S1374" s="281"/>
      <c r="T1374" s="282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3" t="s">
        <v>294</v>
      </c>
      <c r="AU1374" s="283" t="s">
        <v>86</v>
      </c>
      <c r="AV1374" s="15" t="s">
        <v>84</v>
      </c>
      <c r="AW1374" s="15" t="s">
        <v>32</v>
      </c>
      <c r="AX1374" s="15" t="s">
        <v>77</v>
      </c>
      <c r="AY1374" s="283" t="s">
        <v>171</v>
      </c>
    </row>
    <row r="1375" s="15" customFormat="1">
      <c r="A1375" s="15"/>
      <c r="B1375" s="274"/>
      <c r="C1375" s="275"/>
      <c r="D1375" s="241" t="s">
        <v>294</v>
      </c>
      <c r="E1375" s="276" t="s">
        <v>1</v>
      </c>
      <c r="F1375" s="277" t="s">
        <v>2417</v>
      </c>
      <c r="G1375" s="275"/>
      <c r="H1375" s="276" t="s">
        <v>1</v>
      </c>
      <c r="I1375" s="278"/>
      <c r="J1375" s="275"/>
      <c r="K1375" s="275"/>
      <c r="L1375" s="279"/>
      <c r="M1375" s="280"/>
      <c r="N1375" s="281"/>
      <c r="O1375" s="281"/>
      <c r="P1375" s="281"/>
      <c r="Q1375" s="281"/>
      <c r="R1375" s="281"/>
      <c r="S1375" s="281"/>
      <c r="T1375" s="282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3" t="s">
        <v>294</v>
      </c>
      <c r="AU1375" s="283" t="s">
        <v>86</v>
      </c>
      <c r="AV1375" s="15" t="s">
        <v>84</v>
      </c>
      <c r="AW1375" s="15" t="s">
        <v>32</v>
      </c>
      <c r="AX1375" s="15" t="s">
        <v>77</v>
      </c>
      <c r="AY1375" s="283" t="s">
        <v>171</v>
      </c>
    </row>
    <row r="1376" s="13" customFormat="1">
      <c r="A1376" s="13"/>
      <c r="B1376" s="252"/>
      <c r="C1376" s="253"/>
      <c r="D1376" s="241" t="s">
        <v>294</v>
      </c>
      <c r="E1376" s="254" t="s">
        <v>1</v>
      </c>
      <c r="F1376" s="255" t="s">
        <v>2418</v>
      </c>
      <c r="G1376" s="253"/>
      <c r="H1376" s="256">
        <v>161.25999999999999</v>
      </c>
      <c r="I1376" s="257"/>
      <c r="J1376" s="253"/>
      <c r="K1376" s="253"/>
      <c r="L1376" s="258"/>
      <c r="M1376" s="259"/>
      <c r="N1376" s="260"/>
      <c r="O1376" s="260"/>
      <c r="P1376" s="260"/>
      <c r="Q1376" s="260"/>
      <c r="R1376" s="260"/>
      <c r="S1376" s="260"/>
      <c r="T1376" s="261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2" t="s">
        <v>294</v>
      </c>
      <c r="AU1376" s="262" t="s">
        <v>86</v>
      </c>
      <c r="AV1376" s="13" t="s">
        <v>86</v>
      </c>
      <c r="AW1376" s="13" t="s">
        <v>32</v>
      </c>
      <c r="AX1376" s="13" t="s">
        <v>77</v>
      </c>
      <c r="AY1376" s="262" t="s">
        <v>171</v>
      </c>
    </row>
    <row r="1377" s="16" customFormat="1">
      <c r="A1377" s="16"/>
      <c r="B1377" s="287"/>
      <c r="C1377" s="288"/>
      <c r="D1377" s="241" t="s">
        <v>294</v>
      </c>
      <c r="E1377" s="289" t="s">
        <v>918</v>
      </c>
      <c r="F1377" s="290" t="s">
        <v>1112</v>
      </c>
      <c r="G1377" s="288"/>
      <c r="H1377" s="291">
        <v>161.25999999999999</v>
      </c>
      <c r="I1377" s="292"/>
      <c r="J1377" s="288"/>
      <c r="K1377" s="288"/>
      <c r="L1377" s="293"/>
      <c r="M1377" s="294"/>
      <c r="N1377" s="295"/>
      <c r="O1377" s="295"/>
      <c r="P1377" s="295"/>
      <c r="Q1377" s="295"/>
      <c r="R1377" s="295"/>
      <c r="S1377" s="295"/>
      <c r="T1377" s="29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97" t="s">
        <v>294</v>
      </c>
      <c r="AU1377" s="297" t="s">
        <v>86</v>
      </c>
      <c r="AV1377" s="16" t="s">
        <v>106</v>
      </c>
      <c r="AW1377" s="16" t="s">
        <v>32</v>
      </c>
      <c r="AX1377" s="16" t="s">
        <v>77</v>
      </c>
      <c r="AY1377" s="297" t="s">
        <v>171</v>
      </c>
    </row>
    <row r="1378" s="14" customFormat="1">
      <c r="A1378" s="14"/>
      <c r="B1378" s="263"/>
      <c r="C1378" s="264"/>
      <c r="D1378" s="241" t="s">
        <v>294</v>
      </c>
      <c r="E1378" s="265" t="s">
        <v>1</v>
      </c>
      <c r="F1378" s="266" t="s">
        <v>298</v>
      </c>
      <c r="G1378" s="264"/>
      <c r="H1378" s="267">
        <v>161.25999999999999</v>
      </c>
      <c r="I1378" s="268"/>
      <c r="J1378" s="264"/>
      <c r="K1378" s="264"/>
      <c r="L1378" s="269"/>
      <c r="M1378" s="270"/>
      <c r="N1378" s="271"/>
      <c r="O1378" s="271"/>
      <c r="P1378" s="271"/>
      <c r="Q1378" s="271"/>
      <c r="R1378" s="271"/>
      <c r="S1378" s="271"/>
      <c r="T1378" s="27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3" t="s">
        <v>294</v>
      </c>
      <c r="AU1378" s="273" t="s">
        <v>86</v>
      </c>
      <c r="AV1378" s="14" t="s">
        <v>192</v>
      </c>
      <c r="AW1378" s="14" t="s">
        <v>32</v>
      </c>
      <c r="AX1378" s="14" t="s">
        <v>84</v>
      </c>
      <c r="AY1378" s="273" t="s">
        <v>171</v>
      </c>
    </row>
    <row r="1379" s="2" customFormat="1" ht="16.5" customHeight="1">
      <c r="A1379" s="39"/>
      <c r="B1379" s="40"/>
      <c r="C1379" s="228" t="s">
        <v>2419</v>
      </c>
      <c r="D1379" s="228" t="s">
        <v>174</v>
      </c>
      <c r="E1379" s="229" t="s">
        <v>2420</v>
      </c>
      <c r="F1379" s="230" t="s">
        <v>2421</v>
      </c>
      <c r="G1379" s="231" t="s">
        <v>177</v>
      </c>
      <c r="H1379" s="232">
        <v>1</v>
      </c>
      <c r="I1379" s="233"/>
      <c r="J1379" s="234">
        <f>ROUND(I1379*H1379,2)</f>
        <v>0</v>
      </c>
      <c r="K1379" s="230" t="s">
        <v>1</v>
      </c>
      <c r="L1379" s="45"/>
      <c r="M1379" s="235" t="s">
        <v>1</v>
      </c>
      <c r="N1379" s="236" t="s">
        <v>42</v>
      </c>
      <c r="O1379" s="92"/>
      <c r="P1379" s="237">
        <f>O1379*H1379</f>
        <v>0</v>
      </c>
      <c r="Q1379" s="237">
        <v>0.01916</v>
      </c>
      <c r="R1379" s="237">
        <f>Q1379*H1379</f>
        <v>0.01916</v>
      </c>
      <c r="S1379" s="237">
        <v>0</v>
      </c>
      <c r="T1379" s="238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9" t="s">
        <v>440</v>
      </c>
      <c r="AT1379" s="239" t="s">
        <v>174</v>
      </c>
      <c r="AU1379" s="239" t="s">
        <v>86</v>
      </c>
      <c r="AY1379" s="18" t="s">
        <v>171</v>
      </c>
      <c r="BE1379" s="240">
        <f>IF(N1379="základní",J1379,0)</f>
        <v>0</v>
      </c>
      <c r="BF1379" s="240">
        <f>IF(N1379="snížená",J1379,0)</f>
        <v>0</v>
      </c>
      <c r="BG1379" s="240">
        <f>IF(N1379="zákl. přenesená",J1379,0)</f>
        <v>0</v>
      </c>
      <c r="BH1379" s="240">
        <f>IF(N1379="sníž. přenesená",J1379,0)</f>
        <v>0</v>
      </c>
      <c r="BI1379" s="240">
        <f>IF(N1379="nulová",J1379,0)</f>
        <v>0</v>
      </c>
      <c r="BJ1379" s="18" t="s">
        <v>84</v>
      </c>
      <c r="BK1379" s="240">
        <f>ROUND(I1379*H1379,2)</f>
        <v>0</v>
      </c>
      <c r="BL1379" s="18" t="s">
        <v>440</v>
      </c>
      <c r="BM1379" s="239" t="s">
        <v>2422</v>
      </c>
    </row>
    <row r="1380" s="2" customFormat="1">
      <c r="A1380" s="39"/>
      <c r="B1380" s="40"/>
      <c r="C1380" s="41"/>
      <c r="D1380" s="241" t="s">
        <v>181</v>
      </c>
      <c r="E1380" s="41"/>
      <c r="F1380" s="242" t="s">
        <v>2423</v>
      </c>
      <c r="G1380" s="41"/>
      <c r="H1380" s="41"/>
      <c r="I1380" s="243"/>
      <c r="J1380" s="41"/>
      <c r="K1380" s="41"/>
      <c r="L1380" s="45"/>
      <c r="M1380" s="244"/>
      <c r="N1380" s="245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181</v>
      </c>
      <c r="AU1380" s="18" t="s">
        <v>86</v>
      </c>
    </row>
    <row r="1381" s="2" customFormat="1" ht="24.15" customHeight="1">
      <c r="A1381" s="39"/>
      <c r="B1381" s="40"/>
      <c r="C1381" s="228" t="s">
        <v>2424</v>
      </c>
      <c r="D1381" s="228" t="s">
        <v>174</v>
      </c>
      <c r="E1381" s="229" t="s">
        <v>2425</v>
      </c>
      <c r="F1381" s="230" t="s">
        <v>2426</v>
      </c>
      <c r="G1381" s="231" t="s">
        <v>2107</v>
      </c>
      <c r="H1381" s="308"/>
      <c r="I1381" s="233"/>
      <c r="J1381" s="234">
        <f>ROUND(I1381*H1381,2)</f>
        <v>0</v>
      </c>
      <c r="K1381" s="230" t="s">
        <v>178</v>
      </c>
      <c r="L1381" s="45"/>
      <c r="M1381" s="235" t="s">
        <v>1</v>
      </c>
      <c r="N1381" s="236" t="s">
        <v>42</v>
      </c>
      <c r="O1381" s="92"/>
      <c r="P1381" s="237">
        <f>O1381*H1381</f>
        <v>0</v>
      </c>
      <c r="Q1381" s="237">
        <v>0</v>
      </c>
      <c r="R1381" s="237">
        <f>Q1381*H1381</f>
        <v>0</v>
      </c>
      <c r="S1381" s="237">
        <v>0</v>
      </c>
      <c r="T1381" s="238">
        <f>S1381*H1381</f>
        <v>0</v>
      </c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R1381" s="239" t="s">
        <v>440</v>
      </c>
      <c r="AT1381" s="239" t="s">
        <v>174</v>
      </c>
      <c r="AU1381" s="239" t="s">
        <v>86</v>
      </c>
      <c r="AY1381" s="18" t="s">
        <v>171</v>
      </c>
      <c r="BE1381" s="240">
        <f>IF(N1381="základní",J1381,0)</f>
        <v>0</v>
      </c>
      <c r="BF1381" s="240">
        <f>IF(N1381="snížená",J1381,0)</f>
        <v>0</v>
      </c>
      <c r="BG1381" s="240">
        <f>IF(N1381="zákl. přenesená",J1381,0)</f>
        <v>0</v>
      </c>
      <c r="BH1381" s="240">
        <f>IF(N1381="sníž. přenesená",J1381,0)</f>
        <v>0</v>
      </c>
      <c r="BI1381" s="240">
        <f>IF(N1381="nulová",J1381,0)</f>
        <v>0</v>
      </c>
      <c r="BJ1381" s="18" t="s">
        <v>84</v>
      </c>
      <c r="BK1381" s="240">
        <f>ROUND(I1381*H1381,2)</f>
        <v>0</v>
      </c>
      <c r="BL1381" s="18" t="s">
        <v>440</v>
      </c>
      <c r="BM1381" s="239" t="s">
        <v>2427</v>
      </c>
    </row>
    <row r="1382" s="12" customFormat="1" ht="22.8" customHeight="1">
      <c r="A1382" s="12"/>
      <c r="B1382" s="212"/>
      <c r="C1382" s="213"/>
      <c r="D1382" s="214" t="s">
        <v>76</v>
      </c>
      <c r="E1382" s="226" t="s">
        <v>762</v>
      </c>
      <c r="F1382" s="226" t="s">
        <v>763</v>
      </c>
      <c r="G1382" s="213"/>
      <c r="H1382" s="213"/>
      <c r="I1382" s="216"/>
      <c r="J1382" s="227">
        <f>BK1382</f>
        <v>0</v>
      </c>
      <c r="K1382" s="213"/>
      <c r="L1382" s="218"/>
      <c r="M1382" s="219"/>
      <c r="N1382" s="220"/>
      <c r="O1382" s="220"/>
      <c r="P1382" s="221">
        <f>SUM(P1383:P1413)</f>
        <v>0</v>
      </c>
      <c r="Q1382" s="220"/>
      <c r="R1382" s="221">
        <f>SUM(R1383:R1413)</f>
        <v>0.15661519999999998</v>
      </c>
      <c r="S1382" s="220"/>
      <c r="T1382" s="222">
        <f>SUM(T1383:T1413)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3" t="s">
        <v>86</v>
      </c>
      <c r="AT1382" s="224" t="s">
        <v>76</v>
      </c>
      <c r="AU1382" s="224" t="s">
        <v>84</v>
      </c>
      <c r="AY1382" s="223" t="s">
        <v>171</v>
      </c>
      <c r="BK1382" s="225">
        <f>SUM(BK1383:BK1413)</f>
        <v>0</v>
      </c>
    </row>
    <row r="1383" s="2" customFormat="1" ht="16.5" customHeight="1">
      <c r="A1383" s="39"/>
      <c r="B1383" s="40"/>
      <c r="C1383" s="228" t="s">
        <v>2428</v>
      </c>
      <c r="D1383" s="228" t="s">
        <v>174</v>
      </c>
      <c r="E1383" s="229" t="s">
        <v>2429</v>
      </c>
      <c r="F1383" s="230" t="s">
        <v>2430</v>
      </c>
      <c r="G1383" s="231" t="s">
        <v>1936</v>
      </c>
      <c r="H1383" s="232">
        <v>5</v>
      </c>
      <c r="I1383" s="233"/>
      <c r="J1383" s="234">
        <f>ROUND(I1383*H1383,2)</f>
        <v>0</v>
      </c>
      <c r="K1383" s="230" t="s">
        <v>1</v>
      </c>
      <c r="L1383" s="45"/>
      <c r="M1383" s="235" t="s">
        <v>1</v>
      </c>
      <c r="N1383" s="236" t="s">
        <v>42</v>
      </c>
      <c r="O1383" s="92"/>
      <c r="P1383" s="237">
        <f>O1383*H1383</f>
        <v>0</v>
      </c>
      <c r="Q1383" s="237">
        <v>0</v>
      </c>
      <c r="R1383" s="237">
        <f>Q1383*H1383</f>
        <v>0</v>
      </c>
      <c r="S1383" s="237">
        <v>0</v>
      </c>
      <c r="T1383" s="238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39" t="s">
        <v>440</v>
      </c>
      <c r="AT1383" s="239" t="s">
        <v>174</v>
      </c>
      <c r="AU1383" s="239" t="s">
        <v>86</v>
      </c>
      <c r="AY1383" s="18" t="s">
        <v>171</v>
      </c>
      <c r="BE1383" s="240">
        <f>IF(N1383="základní",J1383,0)</f>
        <v>0</v>
      </c>
      <c r="BF1383" s="240">
        <f>IF(N1383="snížená",J1383,0)</f>
        <v>0</v>
      </c>
      <c r="BG1383" s="240">
        <f>IF(N1383="zákl. přenesená",J1383,0)</f>
        <v>0</v>
      </c>
      <c r="BH1383" s="240">
        <f>IF(N1383="sníž. přenesená",J1383,0)</f>
        <v>0</v>
      </c>
      <c r="BI1383" s="240">
        <f>IF(N1383="nulová",J1383,0)</f>
        <v>0</v>
      </c>
      <c r="BJ1383" s="18" t="s">
        <v>84</v>
      </c>
      <c r="BK1383" s="240">
        <f>ROUND(I1383*H1383,2)</f>
        <v>0</v>
      </c>
      <c r="BL1383" s="18" t="s">
        <v>440</v>
      </c>
      <c r="BM1383" s="239" t="s">
        <v>2431</v>
      </c>
    </row>
    <row r="1384" s="2" customFormat="1">
      <c r="A1384" s="39"/>
      <c r="B1384" s="40"/>
      <c r="C1384" s="41"/>
      <c r="D1384" s="241" t="s">
        <v>181</v>
      </c>
      <c r="E1384" s="41"/>
      <c r="F1384" s="242" t="s">
        <v>2432</v>
      </c>
      <c r="G1384" s="41"/>
      <c r="H1384" s="41"/>
      <c r="I1384" s="243"/>
      <c r="J1384" s="41"/>
      <c r="K1384" s="41"/>
      <c r="L1384" s="45"/>
      <c r="M1384" s="244"/>
      <c r="N1384" s="245"/>
      <c r="O1384" s="92"/>
      <c r="P1384" s="92"/>
      <c r="Q1384" s="92"/>
      <c r="R1384" s="92"/>
      <c r="S1384" s="92"/>
      <c r="T1384" s="9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T1384" s="18" t="s">
        <v>181</v>
      </c>
      <c r="AU1384" s="18" t="s">
        <v>86</v>
      </c>
    </row>
    <row r="1385" s="13" customFormat="1">
      <c r="A1385" s="13"/>
      <c r="B1385" s="252"/>
      <c r="C1385" s="253"/>
      <c r="D1385" s="241" t="s">
        <v>294</v>
      </c>
      <c r="E1385" s="254" t="s">
        <v>1</v>
      </c>
      <c r="F1385" s="255" t="s">
        <v>2433</v>
      </c>
      <c r="G1385" s="253"/>
      <c r="H1385" s="256">
        <v>5</v>
      </c>
      <c r="I1385" s="257"/>
      <c r="J1385" s="253"/>
      <c r="K1385" s="253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2" t="s">
        <v>294</v>
      </c>
      <c r="AU1385" s="262" t="s">
        <v>86</v>
      </c>
      <c r="AV1385" s="13" t="s">
        <v>86</v>
      </c>
      <c r="AW1385" s="13" t="s">
        <v>32</v>
      </c>
      <c r="AX1385" s="13" t="s">
        <v>84</v>
      </c>
      <c r="AY1385" s="262" t="s">
        <v>171</v>
      </c>
    </row>
    <row r="1386" s="2" customFormat="1" ht="16.5" customHeight="1">
      <c r="A1386" s="39"/>
      <c r="B1386" s="40"/>
      <c r="C1386" s="228" t="s">
        <v>2434</v>
      </c>
      <c r="D1386" s="228" t="s">
        <v>174</v>
      </c>
      <c r="E1386" s="229" t="s">
        <v>2435</v>
      </c>
      <c r="F1386" s="230" t="s">
        <v>2436</v>
      </c>
      <c r="G1386" s="231" t="s">
        <v>1936</v>
      </c>
      <c r="H1386" s="232">
        <v>1</v>
      </c>
      <c r="I1386" s="233"/>
      <c r="J1386" s="234">
        <f>ROUND(I1386*H1386,2)</f>
        <v>0</v>
      </c>
      <c r="K1386" s="230" t="s">
        <v>1</v>
      </c>
      <c r="L1386" s="45"/>
      <c r="M1386" s="235" t="s">
        <v>1</v>
      </c>
      <c r="N1386" s="236" t="s">
        <v>42</v>
      </c>
      <c r="O1386" s="92"/>
      <c r="P1386" s="237">
        <f>O1386*H1386</f>
        <v>0</v>
      </c>
      <c r="Q1386" s="237">
        <v>0</v>
      </c>
      <c r="R1386" s="237">
        <f>Q1386*H1386</f>
        <v>0</v>
      </c>
      <c r="S1386" s="237">
        <v>0</v>
      </c>
      <c r="T1386" s="238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39" t="s">
        <v>440</v>
      </c>
      <c r="AT1386" s="239" t="s">
        <v>174</v>
      </c>
      <c r="AU1386" s="239" t="s">
        <v>86</v>
      </c>
      <c r="AY1386" s="18" t="s">
        <v>171</v>
      </c>
      <c r="BE1386" s="240">
        <f>IF(N1386="základní",J1386,0)</f>
        <v>0</v>
      </c>
      <c r="BF1386" s="240">
        <f>IF(N1386="snížená",J1386,0)</f>
        <v>0</v>
      </c>
      <c r="BG1386" s="240">
        <f>IF(N1386="zákl. přenesená",J1386,0)</f>
        <v>0</v>
      </c>
      <c r="BH1386" s="240">
        <f>IF(N1386="sníž. přenesená",J1386,0)</f>
        <v>0</v>
      </c>
      <c r="BI1386" s="240">
        <f>IF(N1386="nulová",J1386,0)</f>
        <v>0</v>
      </c>
      <c r="BJ1386" s="18" t="s">
        <v>84</v>
      </c>
      <c r="BK1386" s="240">
        <f>ROUND(I1386*H1386,2)</f>
        <v>0</v>
      </c>
      <c r="BL1386" s="18" t="s">
        <v>440</v>
      </c>
      <c r="BM1386" s="239" t="s">
        <v>2437</v>
      </c>
    </row>
    <row r="1387" s="2" customFormat="1">
      <c r="A1387" s="39"/>
      <c r="B1387" s="40"/>
      <c r="C1387" s="41"/>
      <c r="D1387" s="241" t="s">
        <v>181</v>
      </c>
      <c r="E1387" s="41"/>
      <c r="F1387" s="242" t="s">
        <v>2438</v>
      </c>
      <c r="G1387" s="41"/>
      <c r="H1387" s="41"/>
      <c r="I1387" s="243"/>
      <c r="J1387" s="41"/>
      <c r="K1387" s="41"/>
      <c r="L1387" s="45"/>
      <c r="M1387" s="244"/>
      <c r="N1387" s="245"/>
      <c r="O1387" s="92"/>
      <c r="P1387" s="92"/>
      <c r="Q1387" s="92"/>
      <c r="R1387" s="92"/>
      <c r="S1387" s="92"/>
      <c r="T1387" s="93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T1387" s="18" t="s">
        <v>181</v>
      </c>
      <c r="AU1387" s="18" t="s">
        <v>86</v>
      </c>
    </row>
    <row r="1388" s="13" customFormat="1">
      <c r="A1388" s="13"/>
      <c r="B1388" s="252"/>
      <c r="C1388" s="253"/>
      <c r="D1388" s="241" t="s">
        <v>294</v>
      </c>
      <c r="E1388" s="254" t="s">
        <v>1</v>
      </c>
      <c r="F1388" s="255" t="s">
        <v>2439</v>
      </c>
      <c r="G1388" s="253"/>
      <c r="H1388" s="256">
        <v>1</v>
      </c>
      <c r="I1388" s="257"/>
      <c r="J1388" s="253"/>
      <c r="K1388" s="253"/>
      <c r="L1388" s="258"/>
      <c r="M1388" s="259"/>
      <c r="N1388" s="260"/>
      <c r="O1388" s="260"/>
      <c r="P1388" s="260"/>
      <c r="Q1388" s="260"/>
      <c r="R1388" s="260"/>
      <c r="S1388" s="260"/>
      <c r="T1388" s="261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2" t="s">
        <v>294</v>
      </c>
      <c r="AU1388" s="262" t="s">
        <v>86</v>
      </c>
      <c r="AV1388" s="13" t="s">
        <v>86</v>
      </c>
      <c r="AW1388" s="13" t="s">
        <v>32</v>
      </c>
      <c r="AX1388" s="13" t="s">
        <v>84</v>
      </c>
      <c r="AY1388" s="262" t="s">
        <v>171</v>
      </c>
    </row>
    <row r="1389" s="2" customFormat="1" ht="21.75" customHeight="1">
      <c r="A1389" s="39"/>
      <c r="B1389" s="40"/>
      <c r="C1389" s="228" t="s">
        <v>2440</v>
      </c>
      <c r="D1389" s="228" t="s">
        <v>174</v>
      </c>
      <c r="E1389" s="229" t="s">
        <v>2441</v>
      </c>
      <c r="F1389" s="230" t="s">
        <v>2442</v>
      </c>
      <c r="G1389" s="231" t="s">
        <v>419</v>
      </c>
      <c r="H1389" s="232">
        <v>7.7999999999999998</v>
      </c>
      <c r="I1389" s="233"/>
      <c r="J1389" s="234">
        <f>ROUND(I1389*H1389,2)</f>
        <v>0</v>
      </c>
      <c r="K1389" s="230" t="s">
        <v>1</v>
      </c>
      <c r="L1389" s="45"/>
      <c r="M1389" s="235" t="s">
        <v>1</v>
      </c>
      <c r="N1389" s="236" t="s">
        <v>42</v>
      </c>
      <c r="O1389" s="92"/>
      <c r="P1389" s="237">
        <f>O1389*H1389</f>
        <v>0</v>
      </c>
      <c r="Q1389" s="237">
        <v>0.00174</v>
      </c>
      <c r="R1389" s="237">
        <f>Q1389*H1389</f>
        <v>0.013571999999999999</v>
      </c>
      <c r="S1389" s="237">
        <v>0</v>
      </c>
      <c r="T1389" s="238">
        <f>S1389*H1389</f>
        <v>0</v>
      </c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R1389" s="239" t="s">
        <v>440</v>
      </c>
      <c r="AT1389" s="239" t="s">
        <v>174</v>
      </c>
      <c r="AU1389" s="239" t="s">
        <v>86</v>
      </c>
      <c r="AY1389" s="18" t="s">
        <v>171</v>
      </c>
      <c r="BE1389" s="240">
        <f>IF(N1389="základní",J1389,0)</f>
        <v>0</v>
      </c>
      <c r="BF1389" s="240">
        <f>IF(N1389="snížená",J1389,0)</f>
        <v>0</v>
      </c>
      <c r="BG1389" s="240">
        <f>IF(N1389="zákl. přenesená",J1389,0)</f>
        <v>0</v>
      </c>
      <c r="BH1389" s="240">
        <f>IF(N1389="sníž. přenesená",J1389,0)</f>
        <v>0</v>
      </c>
      <c r="BI1389" s="240">
        <f>IF(N1389="nulová",J1389,0)</f>
        <v>0</v>
      </c>
      <c r="BJ1389" s="18" t="s">
        <v>84</v>
      </c>
      <c r="BK1389" s="240">
        <f>ROUND(I1389*H1389,2)</f>
        <v>0</v>
      </c>
      <c r="BL1389" s="18" t="s">
        <v>440</v>
      </c>
      <c r="BM1389" s="239" t="s">
        <v>2443</v>
      </c>
    </row>
    <row r="1390" s="2" customFormat="1">
      <c r="A1390" s="39"/>
      <c r="B1390" s="40"/>
      <c r="C1390" s="41"/>
      <c r="D1390" s="241" t="s">
        <v>181</v>
      </c>
      <c r="E1390" s="41"/>
      <c r="F1390" s="242" t="s">
        <v>2438</v>
      </c>
      <c r="G1390" s="41"/>
      <c r="H1390" s="41"/>
      <c r="I1390" s="243"/>
      <c r="J1390" s="41"/>
      <c r="K1390" s="41"/>
      <c r="L1390" s="45"/>
      <c r="M1390" s="244"/>
      <c r="N1390" s="245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181</v>
      </c>
      <c r="AU1390" s="18" t="s">
        <v>86</v>
      </c>
    </row>
    <row r="1391" s="13" customFormat="1">
      <c r="A1391" s="13"/>
      <c r="B1391" s="252"/>
      <c r="C1391" s="253"/>
      <c r="D1391" s="241" t="s">
        <v>294</v>
      </c>
      <c r="E1391" s="254" t="s">
        <v>1</v>
      </c>
      <c r="F1391" s="255" t="s">
        <v>2444</v>
      </c>
      <c r="G1391" s="253"/>
      <c r="H1391" s="256">
        <v>7.7999999999999998</v>
      </c>
      <c r="I1391" s="257"/>
      <c r="J1391" s="253"/>
      <c r="K1391" s="253"/>
      <c r="L1391" s="258"/>
      <c r="M1391" s="259"/>
      <c r="N1391" s="260"/>
      <c r="O1391" s="260"/>
      <c r="P1391" s="260"/>
      <c r="Q1391" s="260"/>
      <c r="R1391" s="260"/>
      <c r="S1391" s="260"/>
      <c r="T1391" s="261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2" t="s">
        <v>294</v>
      </c>
      <c r="AU1391" s="262" t="s">
        <v>86</v>
      </c>
      <c r="AV1391" s="13" t="s">
        <v>86</v>
      </c>
      <c r="AW1391" s="13" t="s">
        <v>32</v>
      </c>
      <c r="AX1391" s="13" t="s">
        <v>84</v>
      </c>
      <c r="AY1391" s="262" t="s">
        <v>171</v>
      </c>
    </row>
    <row r="1392" s="2" customFormat="1" ht="24.15" customHeight="1">
      <c r="A1392" s="39"/>
      <c r="B1392" s="40"/>
      <c r="C1392" s="228" t="s">
        <v>2445</v>
      </c>
      <c r="D1392" s="228" t="s">
        <v>174</v>
      </c>
      <c r="E1392" s="229" t="s">
        <v>2446</v>
      </c>
      <c r="F1392" s="230" t="s">
        <v>2447</v>
      </c>
      <c r="G1392" s="231" t="s">
        <v>419</v>
      </c>
      <c r="H1392" s="232">
        <v>14.5</v>
      </c>
      <c r="I1392" s="233"/>
      <c r="J1392" s="234">
        <f>ROUND(I1392*H1392,2)</f>
        <v>0</v>
      </c>
      <c r="K1392" s="230" t="s">
        <v>1</v>
      </c>
      <c r="L1392" s="45"/>
      <c r="M1392" s="235" t="s">
        <v>1</v>
      </c>
      <c r="N1392" s="236" t="s">
        <v>42</v>
      </c>
      <c r="O1392" s="92"/>
      <c r="P1392" s="237">
        <f>O1392*H1392</f>
        <v>0</v>
      </c>
      <c r="Q1392" s="237">
        <v>0.00106</v>
      </c>
      <c r="R1392" s="237">
        <f>Q1392*H1392</f>
        <v>0.01537</v>
      </c>
      <c r="S1392" s="237">
        <v>0</v>
      </c>
      <c r="T1392" s="238">
        <f>S1392*H1392</f>
        <v>0</v>
      </c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R1392" s="239" t="s">
        <v>440</v>
      </c>
      <c r="AT1392" s="239" t="s">
        <v>174</v>
      </c>
      <c r="AU1392" s="239" t="s">
        <v>86</v>
      </c>
      <c r="AY1392" s="18" t="s">
        <v>171</v>
      </c>
      <c r="BE1392" s="240">
        <f>IF(N1392="základní",J1392,0)</f>
        <v>0</v>
      </c>
      <c r="BF1392" s="240">
        <f>IF(N1392="snížená",J1392,0)</f>
        <v>0</v>
      </c>
      <c r="BG1392" s="240">
        <f>IF(N1392="zákl. přenesená",J1392,0)</f>
        <v>0</v>
      </c>
      <c r="BH1392" s="240">
        <f>IF(N1392="sníž. přenesená",J1392,0)</f>
        <v>0</v>
      </c>
      <c r="BI1392" s="240">
        <f>IF(N1392="nulová",J1392,0)</f>
        <v>0</v>
      </c>
      <c r="BJ1392" s="18" t="s">
        <v>84</v>
      </c>
      <c r="BK1392" s="240">
        <f>ROUND(I1392*H1392,2)</f>
        <v>0</v>
      </c>
      <c r="BL1392" s="18" t="s">
        <v>440</v>
      </c>
      <c r="BM1392" s="239" t="s">
        <v>2448</v>
      </c>
    </row>
    <row r="1393" s="2" customFormat="1">
      <c r="A1393" s="39"/>
      <c r="B1393" s="40"/>
      <c r="C1393" s="41"/>
      <c r="D1393" s="241" t="s">
        <v>181</v>
      </c>
      <c r="E1393" s="41"/>
      <c r="F1393" s="242" t="s">
        <v>2438</v>
      </c>
      <c r="G1393" s="41"/>
      <c r="H1393" s="41"/>
      <c r="I1393" s="243"/>
      <c r="J1393" s="41"/>
      <c r="K1393" s="41"/>
      <c r="L1393" s="45"/>
      <c r="M1393" s="244"/>
      <c r="N1393" s="245"/>
      <c r="O1393" s="92"/>
      <c r="P1393" s="92"/>
      <c r="Q1393" s="92"/>
      <c r="R1393" s="92"/>
      <c r="S1393" s="92"/>
      <c r="T1393" s="93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T1393" s="18" t="s">
        <v>181</v>
      </c>
      <c r="AU1393" s="18" t="s">
        <v>86</v>
      </c>
    </row>
    <row r="1394" s="13" customFormat="1">
      <c r="A1394" s="13"/>
      <c r="B1394" s="252"/>
      <c r="C1394" s="253"/>
      <c r="D1394" s="241" t="s">
        <v>294</v>
      </c>
      <c r="E1394" s="254" t="s">
        <v>1</v>
      </c>
      <c r="F1394" s="255" t="s">
        <v>2449</v>
      </c>
      <c r="G1394" s="253"/>
      <c r="H1394" s="256">
        <v>14.5</v>
      </c>
      <c r="I1394" s="257"/>
      <c r="J1394" s="253"/>
      <c r="K1394" s="253"/>
      <c r="L1394" s="258"/>
      <c r="M1394" s="259"/>
      <c r="N1394" s="260"/>
      <c r="O1394" s="260"/>
      <c r="P1394" s="260"/>
      <c r="Q1394" s="260"/>
      <c r="R1394" s="260"/>
      <c r="S1394" s="260"/>
      <c r="T1394" s="261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62" t="s">
        <v>294</v>
      </c>
      <c r="AU1394" s="262" t="s">
        <v>86</v>
      </c>
      <c r="AV1394" s="13" t="s">
        <v>86</v>
      </c>
      <c r="AW1394" s="13" t="s">
        <v>32</v>
      </c>
      <c r="AX1394" s="13" t="s">
        <v>84</v>
      </c>
      <c r="AY1394" s="262" t="s">
        <v>171</v>
      </c>
    </row>
    <row r="1395" s="2" customFormat="1" ht="33" customHeight="1">
      <c r="A1395" s="39"/>
      <c r="B1395" s="40"/>
      <c r="C1395" s="228" t="s">
        <v>2450</v>
      </c>
      <c r="D1395" s="228" t="s">
        <v>174</v>
      </c>
      <c r="E1395" s="229" t="s">
        <v>2451</v>
      </c>
      <c r="F1395" s="230" t="s">
        <v>2452</v>
      </c>
      <c r="G1395" s="231" t="s">
        <v>419</v>
      </c>
      <c r="H1395" s="232">
        <v>16.699999999999999</v>
      </c>
      <c r="I1395" s="233"/>
      <c r="J1395" s="234">
        <f>ROUND(I1395*H1395,2)</f>
        <v>0</v>
      </c>
      <c r="K1395" s="230" t="s">
        <v>1</v>
      </c>
      <c r="L1395" s="45"/>
      <c r="M1395" s="235" t="s">
        <v>1</v>
      </c>
      <c r="N1395" s="236" t="s">
        <v>42</v>
      </c>
      <c r="O1395" s="92"/>
      <c r="P1395" s="237">
        <f>O1395*H1395</f>
        <v>0</v>
      </c>
      <c r="Q1395" s="237">
        <v>0.00365</v>
      </c>
      <c r="R1395" s="237">
        <f>Q1395*H1395</f>
        <v>0.060954999999999995</v>
      </c>
      <c r="S1395" s="237">
        <v>0</v>
      </c>
      <c r="T1395" s="238">
        <f>S1395*H1395</f>
        <v>0</v>
      </c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R1395" s="239" t="s">
        <v>440</v>
      </c>
      <c r="AT1395" s="239" t="s">
        <v>174</v>
      </c>
      <c r="AU1395" s="239" t="s">
        <v>86</v>
      </c>
      <c r="AY1395" s="18" t="s">
        <v>171</v>
      </c>
      <c r="BE1395" s="240">
        <f>IF(N1395="základní",J1395,0)</f>
        <v>0</v>
      </c>
      <c r="BF1395" s="240">
        <f>IF(N1395="snížená",J1395,0)</f>
        <v>0</v>
      </c>
      <c r="BG1395" s="240">
        <f>IF(N1395="zákl. přenesená",J1395,0)</f>
        <v>0</v>
      </c>
      <c r="BH1395" s="240">
        <f>IF(N1395="sníž. přenesená",J1395,0)</f>
        <v>0</v>
      </c>
      <c r="BI1395" s="240">
        <f>IF(N1395="nulová",J1395,0)</f>
        <v>0</v>
      </c>
      <c r="BJ1395" s="18" t="s">
        <v>84</v>
      </c>
      <c r="BK1395" s="240">
        <f>ROUND(I1395*H1395,2)</f>
        <v>0</v>
      </c>
      <c r="BL1395" s="18" t="s">
        <v>440</v>
      </c>
      <c r="BM1395" s="239" t="s">
        <v>2453</v>
      </c>
    </row>
    <row r="1396" s="2" customFormat="1">
      <c r="A1396" s="39"/>
      <c r="B1396" s="40"/>
      <c r="C1396" s="41"/>
      <c r="D1396" s="241" t="s">
        <v>181</v>
      </c>
      <c r="E1396" s="41"/>
      <c r="F1396" s="242" t="s">
        <v>2438</v>
      </c>
      <c r="G1396" s="41"/>
      <c r="H1396" s="41"/>
      <c r="I1396" s="243"/>
      <c r="J1396" s="41"/>
      <c r="K1396" s="41"/>
      <c r="L1396" s="45"/>
      <c r="M1396" s="244"/>
      <c r="N1396" s="245"/>
      <c r="O1396" s="92"/>
      <c r="P1396" s="92"/>
      <c r="Q1396" s="92"/>
      <c r="R1396" s="92"/>
      <c r="S1396" s="92"/>
      <c r="T1396" s="9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T1396" s="18" t="s">
        <v>181</v>
      </c>
      <c r="AU1396" s="18" t="s">
        <v>86</v>
      </c>
    </row>
    <row r="1397" s="13" customFormat="1">
      <c r="A1397" s="13"/>
      <c r="B1397" s="252"/>
      <c r="C1397" s="253"/>
      <c r="D1397" s="241" t="s">
        <v>294</v>
      </c>
      <c r="E1397" s="254" t="s">
        <v>1</v>
      </c>
      <c r="F1397" s="255" t="s">
        <v>2454</v>
      </c>
      <c r="G1397" s="253"/>
      <c r="H1397" s="256">
        <v>16.699999999999999</v>
      </c>
      <c r="I1397" s="257"/>
      <c r="J1397" s="253"/>
      <c r="K1397" s="253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2" t="s">
        <v>294</v>
      </c>
      <c r="AU1397" s="262" t="s">
        <v>86</v>
      </c>
      <c r="AV1397" s="13" t="s">
        <v>86</v>
      </c>
      <c r="AW1397" s="13" t="s">
        <v>32</v>
      </c>
      <c r="AX1397" s="13" t="s">
        <v>84</v>
      </c>
      <c r="AY1397" s="262" t="s">
        <v>171</v>
      </c>
    </row>
    <row r="1398" s="2" customFormat="1" ht="24.15" customHeight="1">
      <c r="A1398" s="39"/>
      <c r="B1398" s="40"/>
      <c r="C1398" s="228" t="s">
        <v>2455</v>
      </c>
      <c r="D1398" s="228" t="s">
        <v>174</v>
      </c>
      <c r="E1398" s="229" t="s">
        <v>2456</v>
      </c>
      <c r="F1398" s="230" t="s">
        <v>2457</v>
      </c>
      <c r="G1398" s="231" t="s">
        <v>419</v>
      </c>
      <c r="H1398" s="232">
        <v>6.6600000000000001</v>
      </c>
      <c r="I1398" s="233"/>
      <c r="J1398" s="234">
        <f>ROUND(I1398*H1398,2)</f>
        <v>0</v>
      </c>
      <c r="K1398" s="230" t="s">
        <v>178</v>
      </c>
      <c r="L1398" s="45"/>
      <c r="M1398" s="235" t="s">
        <v>1</v>
      </c>
      <c r="N1398" s="236" t="s">
        <v>42</v>
      </c>
      <c r="O1398" s="92"/>
      <c r="P1398" s="237">
        <f>O1398*H1398</f>
        <v>0</v>
      </c>
      <c r="Q1398" s="237">
        <v>0.0012700000000000001</v>
      </c>
      <c r="R1398" s="237">
        <f>Q1398*H1398</f>
        <v>0.0084582000000000008</v>
      </c>
      <c r="S1398" s="237">
        <v>0</v>
      </c>
      <c r="T1398" s="238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39" t="s">
        <v>440</v>
      </c>
      <c r="AT1398" s="239" t="s">
        <v>174</v>
      </c>
      <c r="AU1398" s="239" t="s">
        <v>86</v>
      </c>
      <c r="AY1398" s="18" t="s">
        <v>171</v>
      </c>
      <c r="BE1398" s="240">
        <f>IF(N1398="základní",J1398,0)</f>
        <v>0</v>
      </c>
      <c r="BF1398" s="240">
        <f>IF(N1398="snížená",J1398,0)</f>
        <v>0</v>
      </c>
      <c r="BG1398" s="240">
        <f>IF(N1398="zákl. přenesená",J1398,0)</f>
        <v>0</v>
      </c>
      <c r="BH1398" s="240">
        <f>IF(N1398="sníž. přenesená",J1398,0)</f>
        <v>0</v>
      </c>
      <c r="BI1398" s="240">
        <f>IF(N1398="nulová",J1398,0)</f>
        <v>0</v>
      </c>
      <c r="BJ1398" s="18" t="s">
        <v>84</v>
      </c>
      <c r="BK1398" s="240">
        <f>ROUND(I1398*H1398,2)</f>
        <v>0</v>
      </c>
      <c r="BL1398" s="18" t="s">
        <v>440</v>
      </c>
      <c r="BM1398" s="239" t="s">
        <v>2458</v>
      </c>
    </row>
    <row r="1399" s="13" customFormat="1">
      <c r="A1399" s="13"/>
      <c r="B1399" s="252"/>
      <c r="C1399" s="253"/>
      <c r="D1399" s="241" t="s">
        <v>294</v>
      </c>
      <c r="E1399" s="254" t="s">
        <v>1</v>
      </c>
      <c r="F1399" s="255" t="s">
        <v>2459</v>
      </c>
      <c r="G1399" s="253"/>
      <c r="H1399" s="256">
        <v>1.6000000000000001</v>
      </c>
      <c r="I1399" s="257"/>
      <c r="J1399" s="253"/>
      <c r="K1399" s="253"/>
      <c r="L1399" s="258"/>
      <c r="M1399" s="259"/>
      <c r="N1399" s="260"/>
      <c r="O1399" s="260"/>
      <c r="P1399" s="260"/>
      <c r="Q1399" s="260"/>
      <c r="R1399" s="260"/>
      <c r="S1399" s="260"/>
      <c r="T1399" s="26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2" t="s">
        <v>294</v>
      </c>
      <c r="AU1399" s="262" t="s">
        <v>86</v>
      </c>
      <c r="AV1399" s="13" t="s">
        <v>86</v>
      </c>
      <c r="AW1399" s="13" t="s">
        <v>32</v>
      </c>
      <c r="AX1399" s="13" t="s">
        <v>77</v>
      </c>
      <c r="AY1399" s="262" t="s">
        <v>171</v>
      </c>
    </row>
    <row r="1400" s="13" customFormat="1">
      <c r="A1400" s="13"/>
      <c r="B1400" s="252"/>
      <c r="C1400" s="253"/>
      <c r="D1400" s="241" t="s">
        <v>294</v>
      </c>
      <c r="E1400" s="254" t="s">
        <v>1</v>
      </c>
      <c r="F1400" s="255" t="s">
        <v>2460</v>
      </c>
      <c r="G1400" s="253"/>
      <c r="H1400" s="256">
        <v>5.0599999999999996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2" t="s">
        <v>294</v>
      </c>
      <c r="AU1400" s="262" t="s">
        <v>86</v>
      </c>
      <c r="AV1400" s="13" t="s">
        <v>86</v>
      </c>
      <c r="AW1400" s="13" t="s">
        <v>32</v>
      </c>
      <c r="AX1400" s="13" t="s">
        <v>77</v>
      </c>
      <c r="AY1400" s="262" t="s">
        <v>171</v>
      </c>
    </row>
    <row r="1401" s="14" customFormat="1">
      <c r="A1401" s="14"/>
      <c r="B1401" s="263"/>
      <c r="C1401" s="264"/>
      <c r="D1401" s="241" t="s">
        <v>294</v>
      </c>
      <c r="E1401" s="265" t="s">
        <v>1</v>
      </c>
      <c r="F1401" s="266" t="s">
        <v>298</v>
      </c>
      <c r="G1401" s="264"/>
      <c r="H1401" s="267">
        <v>6.6600000000000001</v>
      </c>
      <c r="I1401" s="268"/>
      <c r="J1401" s="264"/>
      <c r="K1401" s="264"/>
      <c r="L1401" s="269"/>
      <c r="M1401" s="270"/>
      <c r="N1401" s="271"/>
      <c r="O1401" s="271"/>
      <c r="P1401" s="271"/>
      <c r="Q1401" s="271"/>
      <c r="R1401" s="271"/>
      <c r="S1401" s="271"/>
      <c r="T1401" s="27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73" t="s">
        <v>294</v>
      </c>
      <c r="AU1401" s="273" t="s">
        <v>86</v>
      </c>
      <c r="AV1401" s="14" t="s">
        <v>192</v>
      </c>
      <c r="AW1401" s="14" t="s">
        <v>32</v>
      </c>
      <c r="AX1401" s="14" t="s">
        <v>84</v>
      </c>
      <c r="AY1401" s="273" t="s">
        <v>171</v>
      </c>
    </row>
    <row r="1402" s="2" customFormat="1" ht="21.75" customHeight="1">
      <c r="A1402" s="39"/>
      <c r="B1402" s="40"/>
      <c r="C1402" s="228" t="s">
        <v>2461</v>
      </c>
      <c r="D1402" s="228" t="s">
        <v>174</v>
      </c>
      <c r="E1402" s="229" t="s">
        <v>2462</v>
      </c>
      <c r="F1402" s="230" t="s">
        <v>2463</v>
      </c>
      <c r="G1402" s="231" t="s">
        <v>419</v>
      </c>
      <c r="H1402" s="232">
        <v>12.5</v>
      </c>
      <c r="I1402" s="233"/>
      <c r="J1402" s="234">
        <f>ROUND(I1402*H1402,2)</f>
        <v>0</v>
      </c>
      <c r="K1402" s="230" t="s">
        <v>1</v>
      </c>
      <c r="L1402" s="45"/>
      <c r="M1402" s="235" t="s">
        <v>1</v>
      </c>
      <c r="N1402" s="236" t="s">
        <v>42</v>
      </c>
      <c r="O1402" s="92"/>
      <c r="P1402" s="237">
        <f>O1402*H1402</f>
        <v>0</v>
      </c>
      <c r="Q1402" s="237">
        <v>0.0013500000000000001</v>
      </c>
      <c r="R1402" s="237">
        <f>Q1402*H1402</f>
        <v>0.016875000000000001</v>
      </c>
      <c r="S1402" s="237">
        <v>0</v>
      </c>
      <c r="T1402" s="238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39" t="s">
        <v>440</v>
      </c>
      <c r="AT1402" s="239" t="s">
        <v>174</v>
      </c>
      <c r="AU1402" s="239" t="s">
        <v>86</v>
      </c>
      <c r="AY1402" s="18" t="s">
        <v>171</v>
      </c>
      <c r="BE1402" s="240">
        <f>IF(N1402="základní",J1402,0)</f>
        <v>0</v>
      </c>
      <c r="BF1402" s="240">
        <f>IF(N1402="snížená",J1402,0)</f>
        <v>0</v>
      </c>
      <c r="BG1402" s="240">
        <f>IF(N1402="zákl. přenesená",J1402,0)</f>
        <v>0</v>
      </c>
      <c r="BH1402" s="240">
        <f>IF(N1402="sníž. přenesená",J1402,0)</f>
        <v>0</v>
      </c>
      <c r="BI1402" s="240">
        <f>IF(N1402="nulová",J1402,0)</f>
        <v>0</v>
      </c>
      <c r="BJ1402" s="18" t="s">
        <v>84</v>
      </c>
      <c r="BK1402" s="240">
        <f>ROUND(I1402*H1402,2)</f>
        <v>0</v>
      </c>
      <c r="BL1402" s="18" t="s">
        <v>440</v>
      </c>
      <c r="BM1402" s="239" t="s">
        <v>2464</v>
      </c>
    </row>
    <row r="1403" s="2" customFormat="1">
      <c r="A1403" s="39"/>
      <c r="B1403" s="40"/>
      <c r="C1403" s="41"/>
      <c r="D1403" s="241" t="s">
        <v>181</v>
      </c>
      <c r="E1403" s="41"/>
      <c r="F1403" s="242" t="s">
        <v>2438</v>
      </c>
      <c r="G1403" s="41"/>
      <c r="H1403" s="41"/>
      <c r="I1403" s="243"/>
      <c r="J1403" s="41"/>
      <c r="K1403" s="41"/>
      <c r="L1403" s="45"/>
      <c r="M1403" s="244"/>
      <c r="N1403" s="245"/>
      <c r="O1403" s="92"/>
      <c r="P1403" s="92"/>
      <c r="Q1403" s="92"/>
      <c r="R1403" s="92"/>
      <c r="S1403" s="92"/>
      <c r="T1403" s="93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T1403" s="18" t="s">
        <v>181</v>
      </c>
      <c r="AU1403" s="18" t="s">
        <v>86</v>
      </c>
    </row>
    <row r="1404" s="13" customFormat="1">
      <c r="A1404" s="13"/>
      <c r="B1404" s="252"/>
      <c r="C1404" s="253"/>
      <c r="D1404" s="241" t="s">
        <v>294</v>
      </c>
      <c r="E1404" s="254" t="s">
        <v>1</v>
      </c>
      <c r="F1404" s="255" t="s">
        <v>2465</v>
      </c>
      <c r="G1404" s="253"/>
      <c r="H1404" s="256">
        <v>12.5</v>
      </c>
      <c r="I1404" s="257"/>
      <c r="J1404" s="253"/>
      <c r="K1404" s="253"/>
      <c r="L1404" s="258"/>
      <c r="M1404" s="259"/>
      <c r="N1404" s="260"/>
      <c r="O1404" s="260"/>
      <c r="P1404" s="260"/>
      <c r="Q1404" s="260"/>
      <c r="R1404" s="260"/>
      <c r="S1404" s="260"/>
      <c r="T1404" s="261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62" t="s">
        <v>294</v>
      </c>
      <c r="AU1404" s="262" t="s">
        <v>86</v>
      </c>
      <c r="AV1404" s="13" t="s">
        <v>86</v>
      </c>
      <c r="AW1404" s="13" t="s">
        <v>32</v>
      </c>
      <c r="AX1404" s="13" t="s">
        <v>84</v>
      </c>
      <c r="AY1404" s="262" t="s">
        <v>171</v>
      </c>
    </row>
    <row r="1405" s="2" customFormat="1" ht="16.5" customHeight="1">
      <c r="A1405" s="39"/>
      <c r="B1405" s="40"/>
      <c r="C1405" s="228" t="s">
        <v>2466</v>
      </c>
      <c r="D1405" s="228" t="s">
        <v>174</v>
      </c>
      <c r="E1405" s="229" t="s">
        <v>2467</v>
      </c>
      <c r="F1405" s="230" t="s">
        <v>2468</v>
      </c>
      <c r="G1405" s="231" t="s">
        <v>419</v>
      </c>
      <c r="H1405" s="232">
        <v>5.5</v>
      </c>
      <c r="I1405" s="233"/>
      <c r="J1405" s="234">
        <f>ROUND(I1405*H1405,2)</f>
        <v>0</v>
      </c>
      <c r="K1405" s="230" t="s">
        <v>178</v>
      </c>
      <c r="L1405" s="45"/>
      <c r="M1405" s="235" t="s">
        <v>1</v>
      </c>
      <c r="N1405" s="236" t="s">
        <v>42</v>
      </c>
      <c r="O1405" s="92"/>
      <c r="P1405" s="237">
        <f>O1405*H1405</f>
        <v>0</v>
      </c>
      <c r="Q1405" s="237">
        <v>0</v>
      </c>
      <c r="R1405" s="237">
        <f>Q1405*H1405</f>
        <v>0</v>
      </c>
      <c r="S1405" s="237">
        <v>0</v>
      </c>
      <c r="T1405" s="238">
        <f>S1405*H1405</f>
        <v>0</v>
      </c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R1405" s="239" t="s">
        <v>440</v>
      </c>
      <c r="AT1405" s="239" t="s">
        <v>174</v>
      </c>
      <c r="AU1405" s="239" t="s">
        <v>86</v>
      </c>
      <c r="AY1405" s="18" t="s">
        <v>171</v>
      </c>
      <c r="BE1405" s="240">
        <f>IF(N1405="základní",J1405,0)</f>
        <v>0</v>
      </c>
      <c r="BF1405" s="240">
        <f>IF(N1405="snížená",J1405,0)</f>
        <v>0</v>
      </c>
      <c r="BG1405" s="240">
        <f>IF(N1405="zákl. přenesená",J1405,0)</f>
        <v>0</v>
      </c>
      <c r="BH1405" s="240">
        <f>IF(N1405="sníž. přenesená",J1405,0)</f>
        <v>0</v>
      </c>
      <c r="BI1405" s="240">
        <f>IF(N1405="nulová",J1405,0)</f>
        <v>0</v>
      </c>
      <c r="BJ1405" s="18" t="s">
        <v>84</v>
      </c>
      <c r="BK1405" s="240">
        <f>ROUND(I1405*H1405,2)</f>
        <v>0</v>
      </c>
      <c r="BL1405" s="18" t="s">
        <v>440</v>
      </c>
      <c r="BM1405" s="239" t="s">
        <v>2469</v>
      </c>
    </row>
    <row r="1406" s="13" customFormat="1">
      <c r="A1406" s="13"/>
      <c r="B1406" s="252"/>
      <c r="C1406" s="253"/>
      <c r="D1406" s="241" t="s">
        <v>294</v>
      </c>
      <c r="E1406" s="254" t="s">
        <v>1</v>
      </c>
      <c r="F1406" s="255" t="s">
        <v>2470</v>
      </c>
      <c r="G1406" s="253"/>
      <c r="H1406" s="256">
        <v>5.5</v>
      </c>
      <c r="I1406" s="257"/>
      <c r="J1406" s="253"/>
      <c r="K1406" s="253"/>
      <c r="L1406" s="258"/>
      <c r="M1406" s="259"/>
      <c r="N1406" s="260"/>
      <c r="O1406" s="260"/>
      <c r="P1406" s="260"/>
      <c r="Q1406" s="260"/>
      <c r="R1406" s="260"/>
      <c r="S1406" s="260"/>
      <c r="T1406" s="261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2" t="s">
        <v>294</v>
      </c>
      <c r="AU1406" s="262" t="s">
        <v>86</v>
      </c>
      <c r="AV1406" s="13" t="s">
        <v>86</v>
      </c>
      <c r="AW1406" s="13" t="s">
        <v>32</v>
      </c>
      <c r="AX1406" s="13" t="s">
        <v>84</v>
      </c>
      <c r="AY1406" s="262" t="s">
        <v>171</v>
      </c>
    </row>
    <row r="1407" s="2" customFormat="1" ht="21.75" customHeight="1">
      <c r="A1407" s="39"/>
      <c r="B1407" s="40"/>
      <c r="C1407" s="228" t="s">
        <v>2471</v>
      </c>
      <c r="D1407" s="228" t="s">
        <v>174</v>
      </c>
      <c r="E1407" s="229" t="s">
        <v>2472</v>
      </c>
      <c r="F1407" s="230" t="s">
        <v>2473</v>
      </c>
      <c r="G1407" s="231" t="s">
        <v>419</v>
      </c>
      <c r="H1407" s="232">
        <v>2.2000000000000002</v>
      </c>
      <c r="I1407" s="233"/>
      <c r="J1407" s="234">
        <f>ROUND(I1407*H1407,2)</f>
        <v>0</v>
      </c>
      <c r="K1407" s="230" t="s">
        <v>178</v>
      </c>
      <c r="L1407" s="45"/>
      <c r="M1407" s="235" t="s">
        <v>1</v>
      </c>
      <c r="N1407" s="236" t="s">
        <v>42</v>
      </c>
      <c r="O1407" s="92"/>
      <c r="P1407" s="237">
        <f>O1407*H1407</f>
        <v>0</v>
      </c>
      <c r="Q1407" s="237">
        <v>0.0025999999999999999</v>
      </c>
      <c r="R1407" s="237">
        <f>Q1407*H1407</f>
        <v>0.0057200000000000003</v>
      </c>
      <c r="S1407" s="237">
        <v>0</v>
      </c>
      <c r="T1407" s="238">
        <f>S1407*H1407</f>
        <v>0</v>
      </c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R1407" s="239" t="s">
        <v>440</v>
      </c>
      <c r="AT1407" s="239" t="s">
        <v>174</v>
      </c>
      <c r="AU1407" s="239" t="s">
        <v>86</v>
      </c>
      <c r="AY1407" s="18" t="s">
        <v>171</v>
      </c>
      <c r="BE1407" s="240">
        <f>IF(N1407="základní",J1407,0)</f>
        <v>0</v>
      </c>
      <c r="BF1407" s="240">
        <f>IF(N1407="snížená",J1407,0)</f>
        <v>0</v>
      </c>
      <c r="BG1407" s="240">
        <f>IF(N1407="zákl. přenesená",J1407,0)</f>
        <v>0</v>
      </c>
      <c r="BH1407" s="240">
        <f>IF(N1407="sníž. přenesená",J1407,0)</f>
        <v>0</v>
      </c>
      <c r="BI1407" s="240">
        <f>IF(N1407="nulová",J1407,0)</f>
        <v>0</v>
      </c>
      <c r="BJ1407" s="18" t="s">
        <v>84</v>
      </c>
      <c r="BK1407" s="240">
        <f>ROUND(I1407*H1407,2)</f>
        <v>0</v>
      </c>
      <c r="BL1407" s="18" t="s">
        <v>440</v>
      </c>
      <c r="BM1407" s="239" t="s">
        <v>2474</v>
      </c>
    </row>
    <row r="1408" s="13" customFormat="1">
      <c r="A1408" s="13"/>
      <c r="B1408" s="252"/>
      <c r="C1408" s="253"/>
      <c r="D1408" s="241" t="s">
        <v>294</v>
      </c>
      <c r="E1408" s="254" t="s">
        <v>1</v>
      </c>
      <c r="F1408" s="255" t="s">
        <v>2475</v>
      </c>
      <c r="G1408" s="253"/>
      <c r="H1408" s="256">
        <v>2.2000000000000002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62" t="s">
        <v>294</v>
      </c>
      <c r="AU1408" s="262" t="s">
        <v>86</v>
      </c>
      <c r="AV1408" s="13" t="s">
        <v>86</v>
      </c>
      <c r="AW1408" s="13" t="s">
        <v>32</v>
      </c>
      <c r="AX1408" s="13" t="s">
        <v>84</v>
      </c>
      <c r="AY1408" s="262" t="s">
        <v>171</v>
      </c>
    </row>
    <row r="1409" s="2" customFormat="1" ht="24.15" customHeight="1">
      <c r="A1409" s="39"/>
      <c r="B1409" s="40"/>
      <c r="C1409" s="228" t="s">
        <v>2476</v>
      </c>
      <c r="D1409" s="228" t="s">
        <v>174</v>
      </c>
      <c r="E1409" s="229" t="s">
        <v>2477</v>
      </c>
      <c r="F1409" s="230" t="s">
        <v>2478</v>
      </c>
      <c r="G1409" s="231" t="s">
        <v>801</v>
      </c>
      <c r="H1409" s="232">
        <v>1</v>
      </c>
      <c r="I1409" s="233"/>
      <c r="J1409" s="234">
        <f>ROUND(I1409*H1409,2)</f>
        <v>0</v>
      </c>
      <c r="K1409" s="230" t="s">
        <v>178</v>
      </c>
      <c r="L1409" s="45"/>
      <c r="M1409" s="235" t="s">
        <v>1</v>
      </c>
      <c r="N1409" s="236" t="s">
        <v>42</v>
      </c>
      <c r="O1409" s="92"/>
      <c r="P1409" s="237">
        <f>O1409*H1409</f>
        <v>0</v>
      </c>
      <c r="Q1409" s="237">
        <v>0.0031199999999999999</v>
      </c>
      <c r="R1409" s="237">
        <f>Q1409*H1409</f>
        <v>0.0031199999999999999</v>
      </c>
      <c r="S1409" s="237">
        <v>0</v>
      </c>
      <c r="T1409" s="238">
        <f>S1409*H1409</f>
        <v>0</v>
      </c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R1409" s="239" t="s">
        <v>440</v>
      </c>
      <c r="AT1409" s="239" t="s">
        <v>174</v>
      </c>
      <c r="AU1409" s="239" t="s">
        <v>86</v>
      </c>
      <c r="AY1409" s="18" t="s">
        <v>171</v>
      </c>
      <c r="BE1409" s="240">
        <f>IF(N1409="základní",J1409,0)</f>
        <v>0</v>
      </c>
      <c r="BF1409" s="240">
        <f>IF(N1409="snížená",J1409,0)</f>
        <v>0</v>
      </c>
      <c r="BG1409" s="240">
        <f>IF(N1409="zákl. přenesená",J1409,0)</f>
        <v>0</v>
      </c>
      <c r="BH1409" s="240">
        <f>IF(N1409="sníž. přenesená",J1409,0)</f>
        <v>0</v>
      </c>
      <c r="BI1409" s="240">
        <f>IF(N1409="nulová",J1409,0)</f>
        <v>0</v>
      </c>
      <c r="BJ1409" s="18" t="s">
        <v>84</v>
      </c>
      <c r="BK1409" s="240">
        <f>ROUND(I1409*H1409,2)</f>
        <v>0</v>
      </c>
      <c r="BL1409" s="18" t="s">
        <v>440</v>
      </c>
      <c r="BM1409" s="239" t="s">
        <v>2479</v>
      </c>
    </row>
    <row r="1410" s="13" customFormat="1">
      <c r="A1410" s="13"/>
      <c r="B1410" s="252"/>
      <c r="C1410" s="253"/>
      <c r="D1410" s="241" t="s">
        <v>294</v>
      </c>
      <c r="E1410" s="254" t="s">
        <v>1</v>
      </c>
      <c r="F1410" s="255" t="s">
        <v>2480</v>
      </c>
      <c r="G1410" s="253"/>
      <c r="H1410" s="256">
        <v>1</v>
      </c>
      <c r="I1410" s="257"/>
      <c r="J1410" s="253"/>
      <c r="K1410" s="253"/>
      <c r="L1410" s="258"/>
      <c r="M1410" s="259"/>
      <c r="N1410" s="260"/>
      <c r="O1410" s="260"/>
      <c r="P1410" s="260"/>
      <c r="Q1410" s="260"/>
      <c r="R1410" s="260"/>
      <c r="S1410" s="260"/>
      <c r="T1410" s="26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2" t="s">
        <v>294</v>
      </c>
      <c r="AU1410" s="262" t="s">
        <v>86</v>
      </c>
      <c r="AV1410" s="13" t="s">
        <v>86</v>
      </c>
      <c r="AW1410" s="13" t="s">
        <v>32</v>
      </c>
      <c r="AX1410" s="13" t="s">
        <v>84</v>
      </c>
      <c r="AY1410" s="262" t="s">
        <v>171</v>
      </c>
    </row>
    <row r="1411" s="2" customFormat="1" ht="24.15" customHeight="1">
      <c r="A1411" s="39"/>
      <c r="B1411" s="40"/>
      <c r="C1411" s="228" t="s">
        <v>2481</v>
      </c>
      <c r="D1411" s="228" t="s">
        <v>174</v>
      </c>
      <c r="E1411" s="229" t="s">
        <v>2482</v>
      </c>
      <c r="F1411" s="230" t="s">
        <v>2483</v>
      </c>
      <c r="G1411" s="231" t="s">
        <v>419</v>
      </c>
      <c r="H1411" s="232">
        <v>11.5</v>
      </c>
      <c r="I1411" s="233"/>
      <c r="J1411" s="234">
        <f>ROUND(I1411*H1411,2)</f>
        <v>0</v>
      </c>
      <c r="K1411" s="230" t="s">
        <v>178</v>
      </c>
      <c r="L1411" s="45"/>
      <c r="M1411" s="235" t="s">
        <v>1</v>
      </c>
      <c r="N1411" s="236" t="s">
        <v>42</v>
      </c>
      <c r="O1411" s="92"/>
      <c r="P1411" s="237">
        <f>O1411*H1411</f>
        <v>0</v>
      </c>
      <c r="Q1411" s="237">
        <v>0.0028300000000000001</v>
      </c>
      <c r="R1411" s="237">
        <f>Q1411*H1411</f>
        <v>0.032544999999999998</v>
      </c>
      <c r="S1411" s="237">
        <v>0</v>
      </c>
      <c r="T1411" s="238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9" t="s">
        <v>440</v>
      </c>
      <c r="AT1411" s="239" t="s">
        <v>174</v>
      </c>
      <c r="AU1411" s="239" t="s">
        <v>86</v>
      </c>
      <c r="AY1411" s="18" t="s">
        <v>171</v>
      </c>
      <c r="BE1411" s="240">
        <f>IF(N1411="základní",J1411,0)</f>
        <v>0</v>
      </c>
      <c r="BF1411" s="240">
        <f>IF(N1411="snížená",J1411,0)</f>
        <v>0</v>
      </c>
      <c r="BG1411" s="240">
        <f>IF(N1411="zákl. přenesená",J1411,0)</f>
        <v>0</v>
      </c>
      <c r="BH1411" s="240">
        <f>IF(N1411="sníž. přenesená",J1411,0)</f>
        <v>0</v>
      </c>
      <c r="BI1411" s="240">
        <f>IF(N1411="nulová",J1411,0)</f>
        <v>0</v>
      </c>
      <c r="BJ1411" s="18" t="s">
        <v>84</v>
      </c>
      <c r="BK1411" s="240">
        <f>ROUND(I1411*H1411,2)</f>
        <v>0</v>
      </c>
      <c r="BL1411" s="18" t="s">
        <v>440</v>
      </c>
      <c r="BM1411" s="239" t="s">
        <v>2484</v>
      </c>
    </row>
    <row r="1412" s="13" customFormat="1">
      <c r="A1412" s="13"/>
      <c r="B1412" s="252"/>
      <c r="C1412" s="253"/>
      <c r="D1412" s="241" t="s">
        <v>294</v>
      </c>
      <c r="E1412" s="254" t="s">
        <v>1</v>
      </c>
      <c r="F1412" s="255" t="s">
        <v>2485</v>
      </c>
      <c r="G1412" s="253"/>
      <c r="H1412" s="256">
        <v>11.5</v>
      </c>
      <c r="I1412" s="257"/>
      <c r="J1412" s="253"/>
      <c r="K1412" s="253"/>
      <c r="L1412" s="258"/>
      <c r="M1412" s="259"/>
      <c r="N1412" s="260"/>
      <c r="O1412" s="260"/>
      <c r="P1412" s="260"/>
      <c r="Q1412" s="260"/>
      <c r="R1412" s="260"/>
      <c r="S1412" s="260"/>
      <c r="T1412" s="261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2" t="s">
        <v>294</v>
      </c>
      <c r="AU1412" s="262" t="s">
        <v>86</v>
      </c>
      <c r="AV1412" s="13" t="s">
        <v>86</v>
      </c>
      <c r="AW1412" s="13" t="s">
        <v>32</v>
      </c>
      <c r="AX1412" s="13" t="s">
        <v>84</v>
      </c>
      <c r="AY1412" s="262" t="s">
        <v>171</v>
      </c>
    </row>
    <row r="1413" s="2" customFormat="1" ht="24.15" customHeight="1">
      <c r="A1413" s="39"/>
      <c r="B1413" s="40"/>
      <c r="C1413" s="228" t="s">
        <v>2486</v>
      </c>
      <c r="D1413" s="228" t="s">
        <v>174</v>
      </c>
      <c r="E1413" s="229" t="s">
        <v>2487</v>
      </c>
      <c r="F1413" s="230" t="s">
        <v>2488</v>
      </c>
      <c r="G1413" s="231" t="s">
        <v>2107</v>
      </c>
      <c r="H1413" s="308"/>
      <c r="I1413" s="233"/>
      <c r="J1413" s="234">
        <f>ROUND(I1413*H1413,2)</f>
        <v>0</v>
      </c>
      <c r="K1413" s="230" t="s">
        <v>178</v>
      </c>
      <c r="L1413" s="45"/>
      <c r="M1413" s="235" t="s">
        <v>1</v>
      </c>
      <c r="N1413" s="236" t="s">
        <v>42</v>
      </c>
      <c r="O1413" s="92"/>
      <c r="P1413" s="237">
        <f>O1413*H1413</f>
        <v>0</v>
      </c>
      <c r="Q1413" s="237">
        <v>0</v>
      </c>
      <c r="R1413" s="237">
        <f>Q1413*H1413</f>
        <v>0</v>
      </c>
      <c r="S1413" s="237">
        <v>0</v>
      </c>
      <c r="T1413" s="238">
        <f>S1413*H1413</f>
        <v>0</v>
      </c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R1413" s="239" t="s">
        <v>440</v>
      </c>
      <c r="AT1413" s="239" t="s">
        <v>174</v>
      </c>
      <c r="AU1413" s="239" t="s">
        <v>86</v>
      </c>
      <c r="AY1413" s="18" t="s">
        <v>171</v>
      </c>
      <c r="BE1413" s="240">
        <f>IF(N1413="základní",J1413,0)</f>
        <v>0</v>
      </c>
      <c r="BF1413" s="240">
        <f>IF(N1413="snížená",J1413,0)</f>
        <v>0</v>
      </c>
      <c r="BG1413" s="240">
        <f>IF(N1413="zákl. přenesená",J1413,0)</f>
        <v>0</v>
      </c>
      <c r="BH1413" s="240">
        <f>IF(N1413="sníž. přenesená",J1413,0)</f>
        <v>0</v>
      </c>
      <c r="BI1413" s="240">
        <f>IF(N1413="nulová",J1413,0)</f>
        <v>0</v>
      </c>
      <c r="BJ1413" s="18" t="s">
        <v>84</v>
      </c>
      <c r="BK1413" s="240">
        <f>ROUND(I1413*H1413,2)</f>
        <v>0</v>
      </c>
      <c r="BL1413" s="18" t="s">
        <v>440</v>
      </c>
      <c r="BM1413" s="239" t="s">
        <v>2489</v>
      </c>
    </row>
    <row r="1414" s="12" customFormat="1" ht="22.8" customHeight="1">
      <c r="A1414" s="12"/>
      <c r="B1414" s="212"/>
      <c r="C1414" s="213"/>
      <c r="D1414" s="214" t="s">
        <v>76</v>
      </c>
      <c r="E1414" s="226" t="s">
        <v>779</v>
      </c>
      <c r="F1414" s="226" t="s">
        <v>780</v>
      </c>
      <c r="G1414" s="213"/>
      <c r="H1414" s="213"/>
      <c r="I1414" s="216"/>
      <c r="J1414" s="227">
        <f>BK1414</f>
        <v>0</v>
      </c>
      <c r="K1414" s="213"/>
      <c r="L1414" s="218"/>
      <c r="M1414" s="219"/>
      <c r="N1414" s="220"/>
      <c r="O1414" s="220"/>
      <c r="P1414" s="221">
        <f>SUM(P1415:P1451)</f>
        <v>0</v>
      </c>
      <c r="Q1414" s="220"/>
      <c r="R1414" s="221">
        <f>SUM(R1415:R1451)</f>
        <v>0</v>
      </c>
      <c r="S1414" s="220"/>
      <c r="T1414" s="222">
        <f>SUM(T1415:T1451)</f>
        <v>0</v>
      </c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R1414" s="223" t="s">
        <v>86</v>
      </c>
      <c r="AT1414" s="224" t="s">
        <v>76</v>
      </c>
      <c r="AU1414" s="224" t="s">
        <v>84</v>
      </c>
      <c r="AY1414" s="223" t="s">
        <v>171</v>
      </c>
      <c r="BK1414" s="225">
        <f>SUM(BK1415:BK1451)</f>
        <v>0</v>
      </c>
    </row>
    <row r="1415" s="2" customFormat="1" ht="24.15" customHeight="1">
      <c r="A1415" s="39"/>
      <c r="B1415" s="40"/>
      <c r="C1415" s="228" t="s">
        <v>2490</v>
      </c>
      <c r="D1415" s="228" t="s">
        <v>174</v>
      </c>
      <c r="E1415" s="229" t="s">
        <v>2491</v>
      </c>
      <c r="F1415" s="230" t="s">
        <v>2492</v>
      </c>
      <c r="G1415" s="231" t="s">
        <v>1936</v>
      </c>
      <c r="H1415" s="232">
        <v>1</v>
      </c>
      <c r="I1415" s="233"/>
      <c r="J1415" s="234">
        <f>ROUND(I1415*H1415,2)</f>
        <v>0</v>
      </c>
      <c r="K1415" s="230" t="s">
        <v>1</v>
      </c>
      <c r="L1415" s="45"/>
      <c r="M1415" s="235" t="s">
        <v>1</v>
      </c>
      <c r="N1415" s="236" t="s">
        <v>42</v>
      </c>
      <c r="O1415" s="92"/>
      <c r="P1415" s="237">
        <f>O1415*H1415</f>
        <v>0</v>
      </c>
      <c r="Q1415" s="237">
        <v>0</v>
      </c>
      <c r="R1415" s="237">
        <f>Q1415*H1415</f>
        <v>0</v>
      </c>
      <c r="S1415" s="237">
        <v>0</v>
      </c>
      <c r="T1415" s="238">
        <f>S1415*H1415</f>
        <v>0</v>
      </c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R1415" s="239" t="s">
        <v>440</v>
      </c>
      <c r="AT1415" s="239" t="s">
        <v>174</v>
      </c>
      <c r="AU1415" s="239" t="s">
        <v>86</v>
      </c>
      <c r="AY1415" s="18" t="s">
        <v>171</v>
      </c>
      <c r="BE1415" s="240">
        <f>IF(N1415="základní",J1415,0)</f>
        <v>0</v>
      </c>
      <c r="BF1415" s="240">
        <f>IF(N1415="snížená",J1415,0)</f>
        <v>0</v>
      </c>
      <c r="BG1415" s="240">
        <f>IF(N1415="zákl. přenesená",J1415,0)</f>
        <v>0</v>
      </c>
      <c r="BH1415" s="240">
        <f>IF(N1415="sníž. přenesená",J1415,0)</f>
        <v>0</v>
      </c>
      <c r="BI1415" s="240">
        <f>IF(N1415="nulová",J1415,0)</f>
        <v>0</v>
      </c>
      <c r="BJ1415" s="18" t="s">
        <v>84</v>
      </c>
      <c r="BK1415" s="240">
        <f>ROUND(I1415*H1415,2)</f>
        <v>0</v>
      </c>
      <c r="BL1415" s="18" t="s">
        <v>440</v>
      </c>
      <c r="BM1415" s="239" t="s">
        <v>2493</v>
      </c>
    </row>
    <row r="1416" s="2" customFormat="1">
      <c r="A1416" s="39"/>
      <c r="B1416" s="40"/>
      <c r="C1416" s="41"/>
      <c r="D1416" s="241" t="s">
        <v>181</v>
      </c>
      <c r="E1416" s="41"/>
      <c r="F1416" s="242" t="s">
        <v>2494</v>
      </c>
      <c r="G1416" s="41"/>
      <c r="H1416" s="41"/>
      <c r="I1416" s="243"/>
      <c r="J1416" s="41"/>
      <c r="K1416" s="41"/>
      <c r="L1416" s="45"/>
      <c r="M1416" s="244"/>
      <c r="N1416" s="245"/>
      <c r="O1416" s="92"/>
      <c r="P1416" s="92"/>
      <c r="Q1416" s="92"/>
      <c r="R1416" s="92"/>
      <c r="S1416" s="92"/>
      <c r="T1416" s="9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T1416" s="18" t="s">
        <v>181</v>
      </c>
      <c r="AU1416" s="18" t="s">
        <v>86</v>
      </c>
    </row>
    <row r="1417" s="2" customFormat="1" ht="24.15" customHeight="1">
      <c r="A1417" s="39"/>
      <c r="B1417" s="40"/>
      <c r="C1417" s="228" t="s">
        <v>2495</v>
      </c>
      <c r="D1417" s="228" t="s">
        <v>174</v>
      </c>
      <c r="E1417" s="229" t="s">
        <v>2496</v>
      </c>
      <c r="F1417" s="230" t="s">
        <v>2497</v>
      </c>
      <c r="G1417" s="231" t="s">
        <v>1936</v>
      </c>
      <c r="H1417" s="232">
        <v>2</v>
      </c>
      <c r="I1417" s="233"/>
      <c r="J1417" s="234">
        <f>ROUND(I1417*H1417,2)</f>
        <v>0</v>
      </c>
      <c r="K1417" s="230" t="s">
        <v>1</v>
      </c>
      <c r="L1417" s="45"/>
      <c r="M1417" s="235" t="s">
        <v>1</v>
      </c>
      <c r="N1417" s="236" t="s">
        <v>42</v>
      </c>
      <c r="O1417" s="92"/>
      <c r="P1417" s="237">
        <f>O1417*H1417</f>
        <v>0</v>
      </c>
      <c r="Q1417" s="237">
        <v>0</v>
      </c>
      <c r="R1417" s="237">
        <f>Q1417*H1417</f>
        <v>0</v>
      </c>
      <c r="S1417" s="237">
        <v>0</v>
      </c>
      <c r="T1417" s="238">
        <f>S1417*H1417</f>
        <v>0</v>
      </c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R1417" s="239" t="s">
        <v>440</v>
      </c>
      <c r="AT1417" s="239" t="s">
        <v>174</v>
      </c>
      <c r="AU1417" s="239" t="s">
        <v>86</v>
      </c>
      <c r="AY1417" s="18" t="s">
        <v>171</v>
      </c>
      <c r="BE1417" s="240">
        <f>IF(N1417="základní",J1417,0)</f>
        <v>0</v>
      </c>
      <c r="BF1417" s="240">
        <f>IF(N1417="snížená",J1417,0)</f>
        <v>0</v>
      </c>
      <c r="BG1417" s="240">
        <f>IF(N1417="zákl. přenesená",J1417,0)</f>
        <v>0</v>
      </c>
      <c r="BH1417" s="240">
        <f>IF(N1417="sníž. přenesená",J1417,0)</f>
        <v>0</v>
      </c>
      <c r="BI1417" s="240">
        <f>IF(N1417="nulová",J1417,0)</f>
        <v>0</v>
      </c>
      <c r="BJ1417" s="18" t="s">
        <v>84</v>
      </c>
      <c r="BK1417" s="240">
        <f>ROUND(I1417*H1417,2)</f>
        <v>0</v>
      </c>
      <c r="BL1417" s="18" t="s">
        <v>440</v>
      </c>
      <c r="BM1417" s="239" t="s">
        <v>2498</v>
      </c>
    </row>
    <row r="1418" s="2" customFormat="1">
      <c r="A1418" s="39"/>
      <c r="B1418" s="40"/>
      <c r="C1418" s="41"/>
      <c r="D1418" s="241" t="s">
        <v>181</v>
      </c>
      <c r="E1418" s="41"/>
      <c r="F1418" s="242" t="s">
        <v>2494</v>
      </c>
      <c r="G1418" s="41"/>
      <c r="H1418" s="41"/>
      <c r="I1418" s="243"/>
      <c r="J1418" s="41"/>
      <c r="K1418" s="41"/>
      <c r="L1418" s="45"/>
      <c r="M1418" s="244"/>
      <c r="N1418" s="245"/>
      <c r="O1418" s="92"/>
      <c r="P1418" s="92"/>
      <c r="Q1418" s="92"/>
      <c r="R1418" s="92"/>
      <c r="S1418" s="92"/>
      <c r="T1418" s="93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T1418" s="18" t="s">
        <v>181</v>
      </c>
      <c r="AU1418" s="18" t="s">
        <v>86</v>
      </c>
    </row>
    <row r="1419" s="2" customFormat="1" ht="16.5" customHeight="1">
      <c r="A1419" s="39"/>
      <c r="B1419" s="40"/>
      <c r="C1419" s="228" t="s">
        <v>2499</v>
      </c>
      <c r="D1419" s="228" t="s">
        <v>174</v>
      </c>
      <c r="E1419" s="229" t="s">
        <v>2500</v>
      </c>
      <c r="F1419" s="230" t="s">
        <v>2501</v>
      </c>
      <c r="G1419" s="231" t="s">
        <v>1936</v>
      </c>
      <c r="H1419" s="232">
        <v>1</v>
      </c>
      <c r="I1419" s="233"/>
      <c r="J1419" s="234">
        <f>ROUND(I1419*H1419,2)</f>
        <v>0</v>
      </c>
      <c r="K1419" s="230" t="s">
        <v>1</v>
      </c>
      <c r="L1419" s="45"/>
      <c r="M1419" s="235" t="s">
        <v>1</v>
      </c>
      <c r="N1419" s="236" t="s">
        <v>42</v>
      </c>
      <c r="O1419" s="92"/>
      <c r="P1419" s="237">
        <f>O1419*H1419</f>
        <v>0</v>
      </c>
      <c r="Q1419" s="237">
        <v>0</v>
      </c>
      <c r="R1419" s="237">
        <f>Q1419*H1419</f>
        <v>0</v>
      </c>
      <c r="S1419" s="237">
        <v>0</v>
      </c>
      <c r="T1419" s="238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39" t="s">
        <v>440</v>
      </c>
      <c r="AT1419" s="239" t="s">
        <v>174</v>
      </c>
      <c r="AU1419" s="239" t="s">
        <v>86</v>
      </c>
      <c r="AY1419" s="18" t="s">
        <v>171</v>
      </c>
      <c r="BE1419" s="240">
        <f>IF(N1419="základní",J1419,0)</f>
        <v>0</v>
      </c>
      <c r="BF1419" s="240">
        <f>IF(N1419="snížená",J1419,0)</f>
        <v>0</v>
      </c>
      <c r="BG1419" s="240">
        <f>IF(N1419="zákl. přenesená",J1419,0)</f>
        <v>0</v>
      </c>
      <c r="BH1419" s="240">
        <f>IF(N1419="sníž. přenesená",J1419,0)</f>
        <v>0</v>
      </c>
      <c r="BI1419" s="240">
        <f>IF(N1419="nulová",J1419,0)</f>
        <v>0</v>
      </c>
      <c r="BJ1419" s="18" t="s">
        <v>84</v>
      </c>
      <c r="BK1419" s="240">
        <f>ROUND(I1419*H1419,2)</f>
        <v>0</v>
      </c>
      <c r="BL1419" s="18" t="s">
        <v>440</v>
      </c>
      <c r="BM1419" s="239" t="s">
        <v>2502</v>
      </c>
    </row>
    <row r="1420" s="2" customFormat="1">
      <c r="A1420" s="39"/>
      <c r="B1420" s="40"/>
      <c r="C1420" s="41"/>
      <c r="D1420" s="241" t="s">
        <v>181</v>
      </c>
      <c r="E1420" s="41"/>
      <c r="F1420" s="242" t="s">
        <v>2503</v>
      </c>
      <c r="G1420" s="41"/>
      <c r="H1420" s="41"/>
      <c r="I1420" s="243"/>
      <c r="J1420" s="41"/>
      <c r="K1420" s="41"/>
      <c r="L1420" s="45"/>
      <c r="M1420" s="244"/>
      <c r="N1420" s="245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181</v>
      </c>
      <c r="AU1420" s="18" t="s">
        <v>86</v>
      </c>
    </row>
    <row r="1421" s="2" customFormat="1" ht="16.5" customHeight="1">
      <c r="A1421" s="39"/>
      <c r="B1421" s="40"/>
      <c r="C1421" s="228" t="s">
        <v>2504</v>
      </c>
      <c r="D1421" s="228" t="s">
        <v>174</v>
      </c>
      <c r="E1421" s="229" t="s">
        <v>2505</v>
      </c>
      <c r="F1421" s="230" t="s">
        <v>2506</v>
      </c>
      <c r="G1421" s="231" t="s">
        <v>1936</v>
      </c>
      <c r="H1421" s="232">
        <v>1</v>
      </c>
      <c r="I1421" s="233"/>
      <c r="J1421" s="234">
        <f>ROUND(I1421*H1421,2)</f>
        <v>0</v>
      </c>
      <c r="K1421" s="230" t="s">
        <v>1</v>
      </c>
      <c r="L1421" s="45"/>
      <c r="M1421" s="235" t="s">
        <v>1</v>
      </c>
      <c r="N1421" s="236" t="s">
        <v>42</v>
      </c>
      <c r="O1421" s="92"/>
      <c r="P1421" s="237">
        <f>O1421*H1421</f>
        <v>0</v>
      </c>
      <c r="Q1421" s="237">
        <v>0</v>
      </c>
      <c r="R1421" s="237">
        <f>Q1421*H1421</f>
        <v>0</v>
      </c>
      <c r="S1421" s="237">
        <v>0</v>
      </c>
      <c r="T1421" s="238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9" t="s">
        <v>440</v>
      </c>
      <c r="AT1421" s="239" t="s">
        <v>174</v>
      </c>
      <c r="AU1421" s="239" t="s">
        <v>86</v>
      </c>
      <c r="AY1421" s="18" t="s">
        <v>171</v>
      </c>
      <c r="BE1421" s="240">
        <f>IF(N1421="základní",J1421,0)</f>
        <v>0</v>
      </c>
      <c r="BF1421" s="240">
        <f>IF(N1421="snížená",J1421,0)</f>
        <v>0</v>
      </c>
      <c r="BG1421" s="240">
        <f>IF(N1421="zákl. přenesená",J1421,0)</f>
        <v>0</v>
      </c>
      <c r="BH1421" s="240">
        <f>IF(N1421="sníž. přenesená",J1421,0)</f>
        <v>0</v>
      </c>
      <c r="BI1421" s="240">
        <f>IF(N1421="nulová",J1421,0)</f>
        <v>0</v>
      </c>
      <c r="BJ1421" s="18" t="s">
        <v>84</v>
      </c>
      <c r="BK1421" s="240">
        <f>ROUND(I1421*H1421,2)</f>
        <v>0</v>
      </c>
      <c r="BL1421" s="18" t="s">
        <v>440</v>
      </c>
      <c r="BM1421" s="239" t="s">
        <v>2507</v>
      </c>
    </row>
    <row r="1422" s="2" customFormat="1">
      <c r="A1422" s="39"/>
      <c r="B1422" s="40"/>
      <c r="C1422" s="41"/>
      <c r="D1422" s="241" t="s">
        <v>181</v>
      </c>
      <c r="E1422" s="41"/>
      <c r="F1422" s="242" t="s">
        <v>2503</v>
      </c>
      <c r="G1422" s="41"/>
      <c r="H1422" s="41"/>
      <c r="I1422" s="243"/>
      <c r="J1422" s="41"/>
      <c r="K1422" s="41"/>
      <c r="L1422" s="45"/>
      <c r="M1422" s="244"/>
      <c r="N1422" s="245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181</v>
      </c>
      <c r="AU1422" s="18" t="s">
        <v>86</v>
      </c>
    </row>
    <row r="1423" s="2" customFormat="1" ht="16.5" customHeight="1">
      <c r="A1423" s="39"/>
      <c r="B1423" s="40"/>
      <c r="C1423" s="228" t="s">
        <v>2508</v>
      </c>
      <c r="D1423" s="228" t="s">
        <v>174</v>
      </c>
      <c r="E1423" s="229" t="s">
        <v>2509</v>
      </c>
      <c r="F1423" s="230" t="s">
        <v>2510</v>
      </c>
      <c r="G1423" s="231" t="s">
        <v>1936</v>
      </c>
      <c r="H1423" s="232">
        <v>1</v>
      </c>
      <c r="I1423" s="233"/>
      <c r="J1423" s="234">
        <f>ROUND(I1423*H1423,2)</f>
        <v>0</v>
      </c>
      <c r="K1423" s="230" t="s">
        <v>1</v>
      </c>
      <c r="L1423" s="45"/>
      <c r="M1423" s="235" t="s">
        <v>1</v>
      </c>
      <c r="N1423" s="236" t="s">
        <v>42</v>
      </c>
      <c r="O1423" s="92"/>
      <c r="P1423" s="237">
        <f>O1423*H1423</f>
        <v>0</v>
      </c>
      <c r="Q1423" s="237">
        <v>0</v>
      </c>
      <c r="R1423" s="237">
        <f>Q1423*H1423</f>
        <v>0</v>
      </c>
      <c r="S1423" s="237">
        <v>0</v>
      </c>
      <c r="T1423" s="238">
        <f>S1423*H1423</f>
        <v>0</v>
      </c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R1423" s="239" t="s">
        <v>440</v>
      </c>
      <c r="AT1423" s="239" t="s">
        <v>174</v>
      </c>
      <c r="AU1423" s="239" t="s">
        <v>86</v>
      </c>
      <c r="AY1423" s="18" t="s">
        <v>171</v>
      </c>
      <c r="BE1423" s="240">
        <f>IF(N1423="základní",J1423,0)</f>
        <v>0</v>
      </c>
      <c r="BF1423" s="240">
        <f>IF(N1423="snížená",J1423,0)</f>
        <v>0</v>
      </c>
      <c r="BG1423" s="240">
        <f>IF(N1423="zákl. přenesená",J1423,0)</f>
        <v>0</v>
      </c>
      <c r="BH1423" s="240">
        <f>IF(N1423="sníž. přenesená",J1423,0)</f>
        <v>0</v>
      </c>
      <c r="BI1423" s="240">
        <f>IF(N1423="nulová",J1423,0)</f>
        <v>0</v>
      </c>
      <c r="BJ1423" s="18" t="s">
        <v>84</v>
      </c>
      <c r="BK1423" s="240">
        <f>ROUND(I1423*H1423,2)</f>
        <v>0</v>
      </c>
      <c r="BL1423" s="18" t="s">
        <v>440</v>
      </c>
      <c r="BM1423" s="239" t="s">
        <v>2511</v>
      </c>
    </row>
    <row r="1424" s="2" customFormat="1">
      <c r="A1424" s="39"/>
      <c r="B1424" s="40"/>
      <c r="C1424" s="41"/>
      <c r="D1424" s="241" t="s">
        <v>181</v>
      </c>
      <c r="E1424" s="41"/>
      <c r="F1424" s="242" t="s">
        <v>2503</v>
      </c>
      <c r="G1424" s="41"/>
      <c r="H1424" s="41"/>
      <c r="I1424" s="243"/>
      <c r="J1424" s="41"/>
      <c r="K1424" s="41"/>
      <c r="L1424" s="45"/>
      <c r="M1424" s="244"/>
      <c r="N1424" s="245"/>
      <c r="O1424" s="92"/>
      <c r="P1424" s="92"/>
      <c r="Q1424" s="92"/>
      <c r="R1424" s="92"/>
      <c r="S1424" s="92"/>
      <c r="T1424" s="93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T1424" s="18" t="s">
        <v>181</v>
      </c>
      <c r="AU1424" s="18" t="s">
        <v>86</v>
      </c>
    </row>
    <row r="1425" s="2" customFormat="1" ht="16.5" customHeight="1">
      <c r="A1425" s="39"/>
      <c r="B1425" s="40"/>
      <c r="C1425" s="228" t="s">
        <v>2512</v>
      </c>
      <c r="D1425" s="228" t="s">
        <v>174</v>
      </c>
      <c r="E1425" s="229" t="s">
        <v>2513</v>
      </c>
      <c r="F1425" s="230" t="s">
        <v>2514</v>
      </c>
      <c r="G1425" s="231" t="s">
        <v>1936</v>
      </c>
      <c r="H1425" s="232">
        <v>2</v>
      </c>
      <c r="I1425" s="233"/>
      <c r="J1425" s="234">
        <f>ROUND(I1425*H1425,2)</f>
        <v>0</v>
      </c>
      <c r="K1425" s="230" t="s">
        <v>1</v>
      </c>
      <c r="L1425" s="45"/>
      <c r="M1425" s="235" t="s">
        <v>1</v>
      </c>
      <c r="N1425" s="236" t="s">
        <v>42</v>
      </c>
      <c r="O1425" s="92"/>
      <c r="P1425" s="237">
        <f>O1425*H1425</f>
        <v>0</v>
      </c>
      <c r="Q1425" s="237">
        <v>0</v>
      </c>
      <c r="R1425" s="237">
        <f>Q1425*H1425</f>
        <v>0</v>
      </c>
      <c r="S1425" s="237">
        <v>0</v>
      </c>
      <c r="T1425" s="238">
        <f>S1425*H1425</f>
        <v>0</v>
      </c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R1425" s="239" t="s">
        <v>440</v>
      </c>
      <c r="AT1425" s="239" t="s">
        <v>174</v>
      </c>
      <c r="AU1425" s="239" t="s">
        <v>86</v>
      </c>
      <c r="AY1425" s="18" t="s">
        <v>171</v>
      </c>
      <c r="BE1425" s="240">
        <f>IF(N1425="základní",J1425,0)</f>
        <v>0</v>
      </c>
      <c r="BF1425" s="240">
        <f>IF(N1425="snížená",J1425,0)</f>
        <v>0</v>
      </c>
      <c r="BG1425" s="240">
        <f>IF(N1425="zákl. přenesená",J1425,0)</f>
        <v>0</v>
      </c>
      <c r="BH1425" s="240">
        <f>IF(N1425="sníž. přenesená",J1425,0)</f>
        <v>0</v>
      </c>
      <c r="BI1425" s="240">
        <f>IF(N1425="nulová",J1425,0)</f>
        <v>0</v>
      </c>
      <c r="BJ1425" s="18" t="s">
        <v>84</v>
      </c>
      <c r="BK1425" s="240">
        <f>ROUND(I1425*H1425,2)</f>
        <v>0</v>
      </c>
      <c r="BL1425" s="18" t="s">
        <v>440</v>
      </c>
      <c r="BM1425" s="239" t="s">
        <v>2515</v>
      </c>
    </row>
    <row r="1426" s="2" customFormat="1">
      <c r="A1426" s="39"/>
      <c r="B1426" s="40"/>
      <c r="C1426" s="41"/>
      <c r="D1426" s="241" t="s">
        <v>181</v>
      </c>
      <c r="E1426" s="41"/>
      <c r="F1426" s="242" t="s">
        <v>2503</v>
      </c>
      <c r="G1426" s="41"/>
      <c r="H1426" s="41"/>
      <c r="I1426" s="243"/>
      <c r="J1426" s="41"/>
      <c r="K1426" s="41"/>
      <c r="L1426" s="45"/>
      <c r="M1426" s="244"/>
      <c r="N1426" s="245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181</v>
      </c>
      <c r="AU1426" s="18" t="s">
        <v>86</v>
      </c>
    </row>
    <row r="1427" s="2" customFormat="1" ht="16.5" customHeight="1">
      <c r="A1427" s="39"/>
      <c r="B1427" s="40"/>
      <c r="C1427" s="228" t="s">
        <v>2516</v>
      </c>
      <c r="D1427" s="228" t="s">
        <v>174</v>
      </c>
      <c r="E1427" s="229" t="s">
        <v>2517</v>
      </c>
      <c r="F1427" s="230" t="s">
        <v>2518</v>
      </c>
      <c r="G1427" s="231" t="s">
        <v>1936</v>
      </c>
      <c r="H1427" s="232">
        <v>3</v>
      </c>
      <c r="I1427" s="233"/>
      <c r="J1427" s="234">
        <f>ROUND(I1427*H1427,2)</f>
        <v>0</v>
      </c>
      <c r="K1427" s="230" t="s">
        <v>1</v>
      </c>
      <c r="L1427" s="45"/>
      <c r="M1427" s="235" t="s">
        <v>1</v>
      </c>
      <c r="N1427" s="236" t="s">
        <v>42</v>
      </c>
      <c r="O1427" s="92"/>
      <c r="P1427" s="237">
        <f>O1427*H1427</f>
        <v>0</v>
      </c>
      <c r="Q1427" s="237">
        <v>0</v>
      </c>
      <c r="R1427" s="237">
        <f>Q1427*H1427</f>
        <v>0</v>
      </c>
      <c r="S1427" s="237">
        <v>0</v>
      </c>
      <c r="T1427" s="238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9" t="s">
        <v>440</v>
      </c>
      <c r="AT1427" s="239" t="s">
        <v>174</v>
      </c>
      <c r="AU1427" s="239" t="s">
        <v>86</v>
      </c>
      <c r="AY1427" s="18" t="s">
        <v>171</v>
      </c>
      <c r="BE1427" s="240">
        <f>IF(N1427="základní",J1427,0)</f>
        <v>0</v>
      </c>
      <c r="BF1427" s="240">
        <f>IF(N1427="snížená",J1427,0)</f>
        <v>0</v>
      </c>
      <c r="BG1427" s="240">
        <f>IF(N1427="zákl. přenesená",J1427,0)</f>
        <v>0</v>
      </c>
      <c r="BH1427" s="240">
        <f>IF(N1427="sníž. přenesená",J1427,0)</f>
        <v>0</v>
      </c>
      <c r="BI1427" s="240">
        <f>IF(N1427="nulová",J1427,0)</f>
        <v>0</v>
      </c>
      <c r="BJ1427" s="18" t="s">
        <v>84</v>
      </c>
      <c r="BK1427" s="240">
        <f>ROUND(I1427*H1427,2)</f>
        <v>0</v>
      </c>
      <c r="BL1427" s="18" t="s">
        <v>440</v>
      </c>
      <c r="BM1427" s="239" t="s">
        <v>2519</v>
      </c>
    </row>
    <row r="1428" s="2" customFormat="1">
      <c r="A1428" s="39"/>
      <c r="B1428" s="40"/>
      <c r="C1428" s="41"/>
      <c r="D1428" s="241" t="s">
        <v>181</v>
      </c>
      <c r="E1428" s="41"/>
      <c r="F1428" s="242" t="s">
        <v>2503</v>
      </c>
      <c r="G1428" s="41"/>
      <c r="H1428" s="41"/>
      <c r="I1428" s="243"/>
      <c r="J1428" s="41"/>
      <c r="K1428" s="41"/>
      <c r="L1428" s="45"/>
      <c r="M1428" s="244"/>
      <c r="N1428" s="245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181</v>
      </c>
      <c r="AU1428" s="18" t="s">
        <v>86</v>
      </c>
    </row>
    <row r="1429" s="2" customFormat="1" ht="16.5" customHeight="1">
      <c r="A1429" s="39"/>
      <c r="B1429" s="40"/>
      <c r="C1429" s="228" t="s">
        <v>2520</v>
      </c>
      <c r="D1429" s="228" t="s">
        <v>174</v>
      </c>
      <c r="E1429" s="229" t="s">
        <v>2521</v>
      </c>
      <c r="F1429" s="230" t="s">
        <v>2522</v>
      </c>
      <c r="G1429" s="231" t="s">
        <v>1936</v>
      </c>
      <c r="H1429" s="232">
        <v>2</v>
      </c>
      <c r="I1429" s="233"/>
      <c r="J1429" s="234">
        <f>ROUND(I1429*H1429,2)</f>
        <v>0</v>
      </c>
      <c r="K1429" s="230" t="s">
        <v>1</v>
      </c>
      <c r="L1429" s="45"/>
      <c r="M1429" s="235" t="s">
        <v>1</v>
      </c>
      <c r="N1429" s="236" t="s">
        <v>42</v>
      </c>
      <c r="O1429" s="92"/>
      <c r="P1429" s="237">
        <f>O1429*H1429</f>
        <v>0</v>
      </c>
      <c r="Q1429" s="237">
        <v>0</v>
      </c>
      <c r="R1429" s="237">
        <f>Q1429*H1429</f>
        <v>0</v>
      </c>
      <c r="S1429" s="237">
        <v>0</v>
      </c>
      <c r="T1429" s="238">
        <f>S1429*H1429</f>
        <v>0</v>
      </c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R1429" s="239" t="s">
        <v>440</v>
      </c>
      <c r="AT1429" s="239" t="s">
        <v>174</v>
      </c>
      <c r="AU1429" s="239" t="s">
        <v>86</v>
      </c>
      <c r="AY1429" s="18" t="s">
        <v>171</v>
      </c>
      <c r="BE1429" s="240">
        <f>IF(N1429="základní",J1429,0)</f>
        <v>0</v>
      </c>
      <c r="BF1429" s="240">
        <f>IF(N1429="snížená",J1429,0)</f>
        <v>0</v>
      </c>
      <c r="BG1429" s="240">
        <f>IF(N1429="zákl. přenesená",J1429,0)</f>
        <v>0</v>
      </c>
      <c r="BH1429" s="240">
        <f>IF(N1429="sníž. přenesená",J1429,0)</f>
        <v>0</v>
      </c>
      <c r="BI1429" s="240">
        <f>IF(N1429="nulová",J1429,0)</f>
        <v>0</v>
      </c>
      <c r="BJ1429" s="18" t="s">
        <v>84</v>
      </c>
      <c r="BK1429" s="240">
        <f>ROUND(I1429*H1429,2)</f>
        <v>0</v>
      </c>
      <c r="BL1429" s="18" t="s">
        <v>440</v>
      </c>
      <c r="BM1429" s="239" t="s">
        <v>2523</v>
      </c>
    </row>
    <row r="1430" s="2" customFormat="1">
      <c r="A1430" s="39"/>
      <c r="B1430" s="40"/>
      <c r="C1430" s="41"/>
      <c r="D1430" s="241" t="s">
        <v>181</v>
      </c>
      <c r="E1430" s="41"/>
      <c r="F1430" s="242" t="s">
        <v>2503</v>
      </c>
      <c r="G1430" s="41"/>
      <c r="H1430" s="41"/>
      <c r="I1430" s="243"/>
      <c r="J1430" s="41"/>
      <c r="K1430" s="41"/>
      <c r="L1430" s="45"/>
      <c r="M1430" s="244"/>
      <c r="N1430" s="245"/>
      <c r="O1430" s="92"/>
      <c r="P1430" s="92"/>
      <c r="Q1430" s="92"/>
      <c r="R1430" s="92"/>
      <c r="S1430" s="92"/>
      <c r="T1430" s="93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T1430" s="18" t="s">
        <v>181</v>
      </c>
      <c r="AU1430" s="18" t="s">
        <v>86</v>
      </c>
    </row>
    <row r="1431" s="2" customFormat="1" ht="16.5" customHeight="1">
      <c r="A1431" s="39"/>
      <c r="B1431" s="40"/>
      <c r="C1431" s="228" t="s">
        <v>2524</v>
      </c>
      <c r="D1431" s="228" t="s">
        <v>174</v>
      </c>
      <c r="E1431" s="229" t="s">
        <v>2525</v>
      </c>
      <c r="F1431" s="230" t="s">
        <v>2526</v>
      </c>
      <c r="G1431" s="231" t="s">
        <v>1936</v>
      </c>
      <c r="H1431" s="232">
        <v>2</v>
      </c>
      <c r="I1431" s="233"/>
      <c r="J1431" s="234">
        <f>ROUND(I1431*H1431,2)</f>
        <v>0</v>
      </c>
      <c r="K1431" s="230" t="s">
        <v>1</v>
      </c>
      <c r="L1431" s="45"/>
      <c r="M1431" s="235" t="s">
        <v>1</v>
      </c>
      <c r="N1431" s="236" t="s">
        <v>42</v>
      </c>
      <c r="O1431" s="92"/>
      <c r="P1431" s="237">
        <f>O1431*H1431</f>
        <v>0</v>
      </c>
      <c r="Q1431" s="237">
        <v>0</v>
      </c>
      <c r="R1431" s="237">
        <f>Q1431*H1431</f>
        <v>0</v>
      </c>
      <c r="S1431" s="237">
        <v>0</v>
      </c>
      <c r="T1431" s="238">
        <f>S1431*H1431</f>
        <v>0</v>
      </c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R1431" s="239" t="s">
        <v>440</v>
      </c>
      <c r="AT1431" s="239" t="s">
        <v>174</v>
      </c>
      <c r="AU1431" s="239" t="s">
        <v>86</v>
      </c>
      <c r="AY1431" s="18" t="s">
        <v>171</v>
      </c>
      <c r="BE1431" s="240">
        <f>IF(N1431="základní",J1431,0)</f>
        <v>0</v>
      </c>
      <c r="BF1431" s="240">
        <f>IF(N1431="snížená",J1431,0)</f>
        <v>0</v>
      </c>
      <c r="BG1431" s="240">
        <f>IF(N1431="zákl. přenesená",J1431,0)</f>
        <v>0</v>
      </c>
      <c r="BH1431" s="240">
        <f>IF(N1431="sníž. přenesená",J1431,0)</f>
        <v>0</v>
      </c>
      <c r="BI1431" s="240">
        <f>IF(N1431="nulová",J1431,0)</f>
        <v>0</v>
      </c>
      <c r="BJ1431" s="18" t="s">
        <v>84</v>
      </c>
      <c r="BK1431" s="240">
        <f>ROUND(I1431*H1431,2)</f>
        <v>0</v>
      </c>
      <c r="BL1431" s="18" t="s">
        <v>440</v>
      </c>
      <c r="BM1431" s="239" t="s">
        <v>2527</v>
      </c>
    </row>
    <row r="1432" s="2" customFormat="1">
      <c r="A1432" s="39"/>
      <c r="B1432" s="40"/>
      <c r="C1432" s="41"/>
      <c r="D1432" s="241" t="s">
        <v>181</v>
      </c>
      <c r="E1432" s="41"/>
      <c r="F1432" s="242" t="s">
        <v>2503</v>
      </c>
      <c r="G1432" s="41"/>
      <c r="H1432" s="41"/>
      <c r="I1432" s="243"/>
      <c r="J1432" s="41"/>
      <c r="K1432" s="41"/>
      <c r="L1432" s="45"/>
      <c r="M1432" s="244"/>
      <c r="N1432" s="245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181</v>
      </c>
      <c r="AU1432" s="18" t="s">
        <v>86</v>
      </c>
    </row>
    <row r="1433" s="2" customFormat="1" ht="16.5" customHeight="1">
      <c r="A1433" s="39"/>
      <c r="B1433" s="40"/>
      <c r="C1433" s="228" t="s">
        <v>2528</v>
      </c>
      <c r="D1433" s="228" t="s">
        <v>174</v>
      </c>
      <c r="E1433" s="229" t="s">
        <v>2529</v>
      </c>
      <c r="F1433" s="230" t="s">
        <v>2530</v>
      </c>
      <c r="G1433" s="231" t="s">
        <v>419</v>
      </c>
      <c r="H1433" s="232">
        <v>1.5</v>
      </c>
      <c r="I1433" s="233"/>
      <c r="J1433" s="234">
        <f>ROUND(I1433*H1433,2)</f>
        <v>0</v>
      </c>
      <c r="K1433" s="230" t="s">
        <v>1</v>
      </c>
      <c r="L1433" s="45"/>
      <c r="M1433" s="235" t="s">
        <v>1</v>
      </c>
      <c r="N1433" s="236" t="s">
        <v>42</v>
      </c>
      <c r="O1433" s="92"/>
      <c r="P1433" s="237">
        <f>O1433*H1433</f>
        <v>0</v>
      </c>
      <c r="Q1433" s="237">
        <v>0</v>
      </c>
      <c r="R1433" s="237">
        <f>Q1433*H1433</f>
        <v>0</v>
      </c>
      <c r="S1433" s="237">
        <v>0</v>
      </c>
      <c r="T1433" s="238">
        <f>S1433*H1433</f>
        <v>0</v>
      </c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R1433" s="239" t="s">
        <v>440</v>
      </c>
      <c r="AT1433" s="239" t="s">
        <v>174</v>
      </c>
      <c r="AU1433" s="239" t="s">
        <v>86</v>
      </c>
      <c r="AY1433" s="18" t="s">
        <v>171</v>
      </c>
      <c r="BE1433" s="240">
        <f>IF(N1433="základní",J1433,0)</f>
        <v>0</v>
      </c>
      <c r="BF1433" s="240">
        <f>IF(N1433="snížená",J1433,0)</f>
        <v>0</v>
      </c>
      <c r="BG1433" s="240">
        <f>IF(N1433="zákl. přenesená",J1433,0)</f>
        <v>0</v>
      </c>
      <c r="BH1433" s="240">
        <f>IF(N1433="sníž. přenesená",J1433,0)</f>
        <v>0</v>
      </c>
      <c r="BI1433" s="240">
        <f>IF(N1433="nulová",J1433,0)</f>
        <v>0</v>
      </c>
      <c r="BJ1433" s="18" t="s">
        <v>84</v>
      </c>
      <c r="BK1433" s="240">
        <f>ROUND(I1433*H1433,2)</f>
        <v>0</v>
      </c>
      <c r="BL1433" s="18" t="s">
        <v>440</v>
      </c>
      <c r="BM1433" s="239" t="s">
        <v>2531</v>
      </c>
    </row>
    <row r="1434" s="2" customFormat="1">
      <c r="A1434" s="39"/>
      <c r="B1434" s="40"/>
      <c r="C1434" s="41"/>
      <c r="D1434" s="241" t="s">
        <v>181</v>
      </c>
      <c r="E1434" s="41"/>
      <c r="F1434" s="242" t="s">
        <v>2532</v>
      </c>
      <c r="G1434" s="41"/>
      <c r="H1434" s="41"/>
      <c r="I1434" s="243"/>
      <c r="J1434" s="41"/>
      <c r="K1434" s="41"/>
      <c r="L1434" s="45"/>
      <c r="M1434" s="244"/>
      <c r="N1434" s="245"/>
      <c r="O1434" s="92"/>
      <c r="P1434" s="92"/>
      <c r="Q1434" s="92"/>
      <c r="R1434" s="92"/>
      <c r="S1434" s="92"/>
      <c r="T1434" s="93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T1434" s="18" t="s">
        <v>181</v>
      </c>
      <c r="AU1434" s="18" t="s">
        <v>86</v>
      </c>
    </row>
    <row r="1435" s="2" customFormat="1" ht="24.15" customHeight="1">
      <c r="A1435" s="39"/>
      <c r="B1435" s="40"/>
      <c r="C1435" s="228" t="s">
        <v>2533</v>
      </c>
      <c r="D1435" s="228" t="s">
        <v>174</v>
      </c>
      <c r="E1435" s="229" t="s">
        <v>2534</v>
      </c>
      <c r="F1435" s="230" t="s">
        <v>2535</v>
      </c>
      <c r="G1435" s="231" t="s">
        <v>419</v>
      </c>
      <c r="H1435" s="232">
        <v>21</v>
      </c>
      <c r="I1435" s="233"/>
      <c r="J1435" s="234">
        <f>ROUND(I1435*H1435,2)</f>
        <v>0</v>
      </c>
      <c r="K1435" s="230" t="s">
        <v>1</v>
      </c>
      <c r="L1435" s="45"/>
      <c r="M1435" s="235" t="s">
        <v>1</v>
      </c>
      <c r="N1435" s="236" t="s">
        <v>42</v>
      </c>
      <c r="O1435" s="92"/>
      <c r="P1435" s="237">
        <f>O1435*H1435</f>
        <v>0</v>
      </c>
      <c r="Q1435" s="237">
        <v>0</v>
      </c>
      <c r="R1435" s="237">
        <f>Q1435*H1435</f>
        <v>0</v>
      </c>
      <c r="S1435" s="237">
        <v>0</v>
      </c>
      <c r="T1435" s="238">
        <f>S1435*H1435</f>
        <v>0</v>
      </c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R1435" s="239" t="s">
        <v>440</v>
      </c>
      <c r="AT1435" s="239" t="s">
        <v>174</v>
      </c>
      <c r="AU1435" s="239" t="s">
        <v>86</v>
      </c>
      <c r="AY1435" s="18" t="s">
        <v>171</v>
      </c>
      <c r="BE1435" s="240">
        <f>IF(N1435="základní",J1435,0)</f>
        <v>0</v>
      </c>
      <c r="BF1435" s="240">
        <f>IF(N1435="snížená",J1435,0)</f>
        <v>0</v>
      </c>
      <c r="BG1435" s="240">
        <f>IF(N1435="zákl. přenesená",J1435,0)</f>
        <v>0</v>
      </c>
      <c r="BH1435" s="240">
        <f>IF(N1435="sníž. přenesená",J1435,0)</f>
        <v>0</v>
      </c>
      <c r="BI1435" s="240">
        <f>IF(N1435="nulová",J1435,0)</f>
        <v>0</v>
      </c>
      <c r="BJ1435" s="18" t="s">
        <v>84</v>
      </c>
      <c r="BK1435" s="240">
        <f>ROUND(I1435*H1435,2)</f>
        <v>0</v>
      </c>
      <c r="BL1435" s="18" t="s">
        <v>440</v>
      </c>
      <c r="BM1435" s="239" t="s">
        <v>2536</v>
      </c>
    </row>
    <row r="1436" s="2" customFormat="1">
      <c r="A1436" s="39"/>
      <c r="B1436" s="40"/>
      <c r="C1436" s="41"/>
      <c r="D1436" s="241" t="s">
        <v>181</v>
      </c>
      <c r="E1436" s="41"/>
      <c r="F1436" s="242" t="s">
        <v>2537</v>
      </c>
      <c r="G1436" s="41"/>
      <c r="H1436" s="41"/>
      <c r="I1436" s="243"/>
      <c r="J1436" s="41"/>
      <c r="K1436" s="41"/>
      <c r="L1436" s="45"/>
      <c r="M1436" s="244"/>
      <c r="N1436" s="245"/>
      <c r="O1436" s="92"/>
      <c r="P1436" s="92"/>
      <c r="Q1436" s="92"/>
      <c r="R1436" s="92"/>
      <c r="S1436" s="92"/>
      <c r="T1436" s="93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T1436" s="18" t="s">
        <v>181</v>
      </c>
      <c r="AU1436" s="18" t="s">
        <v>86</v>
      </c>
    </row>
    <row r="1437" s="2" customFormat="1" ht="24.15" customHeight="1">
      <c r="A1437" s="39"/>
      <c r="B1437" s="40"/>
      <c r="C1437" s="228" t="s">
        <v>2538</v>
      </c>
      <c r="D1437" s="228" t="s">
        <v>174</v>
      </c>
      <c r="E1437" s="229" t="s">
        <v>2539</v>
      </c>
      <c r="F1437" s="230" t="s">
        <v>2540</v>
      </c>
      <c r="G1437" s="231" t="s">
        <v>419</v>
      </c>
      <c r="H1437" s="232">
        <v>3.7999999999999998</v>
      </c>
      <c r="I1437" s="233"/>
      <c r="J1437" s="234">
        <f>ROUND(I1437*H1437,2)</f>
        <v>0</v>
      </c>
      <c r="K1437" s="230" t="s">
        <v>1</v>
      </c>
      <c r="L1437" s="45"/>
      <c r="M1437" s="235" t="s">
        <v>1</v>
      </c>
      <c r="N1437" s="236" t="s">
        <v>42</v>
      </c>
      <c r="O1437" s="92"/>
      <c r="P1437" s="237">
        <f>O1437*H1437</f>
        <v>0</v>
      </c>
      <c r="Q1437" s="237">
        <v>0</v>
      </c>
      <c r="R1437" s="237">
        <f>Q1437*H1437</f>
        <v>0</v>
      </c>
      <c r="S1437" s="237">
        <v>0</v>
      </c>
      <c r="T1437" s="238">
        <f>S1437*H1437</f>
        <v>0</v>
      </c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R1437" s="239" t="s">
        <v>440</v>
      </c>
      <c r="AT1437" s="239" t="s">
        <v>174</v>
      </c>
      <c r="AU1437" s="239" t="s">
        <v>86</v>
      </c>
      <c r="AY1437" s="18" t="s">
        <v>171</v>
      </c>
      <c r="BE1437" s="240">
        <f>IF(N1437="základní",J1437,0)</f>
        <v>0</v>
      </c>
      <c r="BF1437" s="240">
        <f>IF(N1437="snížená",J1437,0)</f>
        <v>0</v>
      </c>
      <c r="BG1437" s="240">
        <f>IF(N1437="zákl. přenesená",J1437,0)</f>
        <v>0</v>
      </c>
      <c r="BH1437" s="240">
        <f>IF(N1437="sníž. přenesená",J1437,0)</f>
        <v>0</v>
      </c>
      <c r="BI1437" s="240">
        <f>IF(N1437="nulová",J1437,0)</f>
        <v>0</v>
      </c>
      <c r="BJ1437" s="18" t="s">
        <v>84</v>
      </c>
      <c r="BK1437" s="240">
        <f>ROUND(I1437*H1437,2)</f>
        <v>0</v>
      </c>
      <c r="BL1437" s="18" t="s">
        <v>440</v>
      </c>
      <c r="BM1437" s="239" t="s">
        <v>2541</v>
      </c>
    </row>
    <row r="1438" s="2" customFormat="1">
      <c r="A1438" s="39"/>
      <c r="B1438" s="40"/>
      <c r="C1438" s="41"/>
      <c r="D1438" s="241" t="s">
        <v>181</v>
      </c>
      <c r="E1438" s="41"/>
      <c r="F1438" s="242" t="s">
        <v>2537</v>
      </c>
      <c r="G1438" s="41"/>
      <c r="H1438" s="41"/>
      <c r="I1438" s="243"/>
      <c r="J1438" s="41"/>
      <c r="K1438" s="41"/>
      <c r="L1438" s="45"/>
      <c r="M1438" s="244"/>
      <c r="N1438" s="245"/>
      <c r="O1438" s="92"/>
      <c r="P1438" s="92"/>
      <c r="Q1438" s="92"/>
      <c r="R1438" s="92"/>
      <c r="S1438" s="92"/>
      <c r="T1438" s="93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T1438" s="18" t="s">
        <v>181</v>
      </c>
      <c r="AU1438" s="18" t="s">
        <v>86</v>
      </c>
    </row>
    <row r="1439" s="2" customFormat="1" ht="16.5" customHeight="1">
      <c r="A1439" s="39"/>
      <c r="B1439" s="40"/>
      <c r="C1439" s="228" t="s">
        <v>2542</v>
      </c>
      <c r="D1439" s="228" t="s">
        <v>174</v>
      </c>
      <c r="E1439" s="229" t="s">
        <v>2543</v>
      </c>
      <c r="F1439" s="230" t="s">
        <v>2544</v>
      </c>
      <c r="G1439" s="231" t="s">
        <v>419</v>
      </c>
      <c r="H1439" s="232">
        <v>2</v>
      </c>
      <c r="I1439" s="233"/>
      <c r="J1439" s="234">
        <f>ROUND(I1439*H1439,2)</f>
        <v>0</v>
      </c>
      <c r="K1439" s="230" t="s">
        <v>1</v>
      </c>
      <c r="L1439" s="45"/>
      <c r="M1439" s="235" t="s">
        <v>1</v>
      </c>
      <c r="N1439" s="236" t="s">
        <v>42</v>
      </c>
      <c r="O1439" s="92"/>
      <c r="P1439" s="237">
        <f>O1439*H1439</f>
        <v>0</v>
      </c>
      <c r="Q1439" s="237">
        <v>0</v>
      </c>
      <c r="R1439" s="237">
        <f>Q1439*H1439</f>
        <v>0</v>
      </c>
      <c r="S1439" s="237">
        <v>0</v>
      </c>
      <c r="T1439" s="238">
        <f>S1439*H1439</f>
        <v>0</v>
      </c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R1439" s="239" t="s">
        <v>440</v>
      </c>
      <c r="AT1439" s="239" t="s">
        <v>174</v>
      </c>
      <c r="AU1439" s="239" t="s">
        <v>86</v>
      </c>
      <c r="AY1439" s="18" t="s">
        <v>171</v>
      </c>
      <c r="BE1439" s="240">
        <f>IF(N1439="základní",J1439,0)</f>
        <v>0</v>
      </c>
      <c r="BF1439" s="240">
        <f>IF(N1439="snížená",J1439,0)</f>
        <v>0</v>
      </c>
      <c r="BG1439" s="240">
        <f>IF(N1439="zákl. přenesená",J1439,0)</f>
        <v>0</v>
      </c>
      <c r="BH1439" s="240">
        <f>IF(N1439="sníž. přenesená",J1439,0)</f>
        <v>0</v>
      </c>
      <c r="BI1439" s="240">
        <f>IF(N1439="nulová",J1439,0)</f>
        <v>0</v>
      </c>
      <c r="BJ1439" s="18" t="s">
        <v>84</v>
      </c>
      <c r="BK1439" s="240">
        <f>ROUND(I1439*H1439,2)</f>
        <v>0</v>
      </c>
      <c r="BL1439" s="18" t="s">
        <v>440</v>
      </c>
      <c r="BM1439" s="239" t="s">
        <v>2545</v>
      </c>
    </row>
    <row r="1440" s="2" customFormat="1">
      <c r="A1440" s="39"/>
      <c r="B1440" s="40"/>
      <c r="C1440" s="41"/>
      <c r="D1440" s="241" t="s">
        <v>181</v>
      </c>
      <c r="E1440" s="41"/>
      <c r="F1440" s="242" t="s">
        <v>2532</v>
      </c>
      <c r="G1440" s="41"/>
      <c r="H1440" s="41"/>
      <c r="I1440" s="243"/>
      <c r="J1440" s="41"/>
      <c r="K1440" s="41"/>
      <c r="L1440" s="45"/>
      <c r="M1440" s="244"/>
      <c r="N1440" s="245"/>
      <c r="O1440" s="92"/>
      <c r="P1440" s="92"/>
      <c r="Q1440" s="92"/>
      <c r="R1440" s="92"/>
      <c r="S1440" s="92"/>
      <c r="T1440" s="93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T1440" s="18" t="s">
        <v>181</v>
      </c>
      <c r="AU1440" s="18" t="s">
        <v>86</v>
      </c>
    </row>
    <row r="1441" s="2" customFormat="1" ht="16.5" customHeight="1">
      <c r="A1441" s="39"/>
      <c r="B1441" s="40"/>
      <c r="C1441" s="228" t="s">
        <v>2546</v>
      </c>
      <c r="D1441" s="228" t="s">
        <v>174</v>
      </c>
      <c r="E1441" s="229" t="s">
        <v>2547</v>
      </c>
      <c r="F1441" s="230" t="s">
        <v>2548</v>
      </c>
      <c r="G1441" s="231" t="s">
        <v>419</v>
      </c>
      <c r="H1441" s="232">
        <v>2.9500000000000002</v>
      </c>
      <c r="I1441" s="233"/>
      <c r="J1441" s="234">
        <f>ROUND(I1441*H1441,2)</f>
        <v>0</v>
      </c>
      <c r="K1441" s="230" t="s">
        <v>1</v>
      </c>
      <c r="L1441" s="45"/>
      <c r="M1441" s="235" t="s">
        <v>1</v>
      </c>
      <c r="N1441" s="236" t="s">
        <v>42</v>
      </c>
      <c r="O1441" s="92"/>
      <c r="P1441" s="237">
        <f>O1441*H1441</f>
        <v>0</v>
      </c>
      <c r="Q1441" s="237">
        <v>0</v>
      </c>
      <c r="R1441" s="237">
        <f>Q1441*H1441</f>
        <v>0</v>
      </c>
      <c r="S1441" s="237">
        <v>0</v>
      </c>
      <c r="T1441" s="238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9" t="s">
        <v>440</v>
      </c>
      <c r="AT1441" s="239" t="s">
        <v>174</v>
      </c>
      <c r="AU1441" s="239" t="s">
        <v>86</v>
      </c>
      <c r="AY1441" s="18" t="s">
        <v>171</v>
      </c>
      <c r="BE1441" s="240">
        <f>IF(N1441="základní",J1441,0)</f>
        <v>0</v>
      </c>
      <c r="BF1441" s="240">
        <f>IF(N1441="snížená",J1441,0)</f>
        <v>0</v>
      </c>
      <c r="BG1441" s="240">
        <f>IF(N1441="zákl. přenesená",J1441,0)</f>
        <v>0</v>
      </c>
      <c r="BH1441" s="240">
        <f>IF(N1441="sníž. přenesená",J1441,0)</f>
        <v>0</v>
      </c>
      <c r="BI1441" s="240">
        <f>IF(N1441="nulová",J1441,0)</f>
        <v>0</v>
      </c>
      <c r="BJ1441" s="18" t="s">
        <v>84</v>
      </c>
      <c r="BK1441" s="240">
        <f>ROUND(I1441*H1441,2)</f>
        <v>0</v>
      </c>
      <c r="BL1441" s="18" t="s">
        <v>440</v>
      </c>
      <c r="BM1441" s="239" t="s">
        <v>2549</v>
      </c>
    </row>
    <row r="1442" s="2" customFormat="1">
      <c r="A1442" s="39"/>
      <c r="B1442" s="40"/>
      <c r="C1442" s="41"/>
      <c r="D1442" s="241" t="s">
        <v>181</v>
      </c>
      <c r="E1442" s="41"/>
      <c r="F1442" s="242" t="s">
        <v>2532</v>
      </c>
      <c r="G1442" s="41"/>
      <c r="H1442" s="41"/>
      <c r="I1442" s="243"/>
      <c r="J1442" s="41"/>
      <c r="K1442" s="41"/>
      <c r="L1442" s="45"/>
      <c r="M1442" s="244"/>
      <c r="N1442" s="245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181</v>
      </c>
      <c r="AU1442" s="18" t="s">
        <v>86</v>
      </c>
    </row>
    <row r="1443" s="2" customFormat="1" ht="16.5" customHeight="1">
      <c r="A1443" s="39"/>
      <c r="B1443" s="40"/>
      <c r="C1443" s="228" t="s">
        <v>2550</v>
      </c>
      <c r="D1443" s="228" t="s">
        <v>174</v>
      </c>
      <c r="E1443" s="229" t="s">
        <v>2551</v>
      </c>
      <c r="F1443" s="230" t="s">
        <v>2552</v>
      </c>
      <c r="G1443" s="231" t="s">
        <v>419</v>
      </c>
      <c r="H1443" s="232">
        <v>5.7000000000000002</v>
      </c>
      <c r="I1443" s="233"/>
      <c r="J1443" s="234">
        <f>ROUND(I1443*H1443,2)</f>
        <v>0</v>
      </c>
      <c r="K1443" s="230" t="s">
        <v>1</v>
      </c>
      <c r="L1443" s="45"/>
      <c r="M1443" s="235" t="s">
        <v>1</v>
      </c>
      <c r="N1443" s="236" t="s">
        <v>42</v>
      </c>
      <c r="O1443" s="92"/>
      <c r="P1443" s="237">
        <f>O1443*H1443</f>
        <v>0</v>
      </c>
      <c r="Q1443" s="237">
        <v>0</v>
      </c>
      <c r="R1443" s="237">
        <f>Q1443*H1443</f>
        <v>0</v>
      </c>
      <c r="S1443" s="237">
        <v>0</v>
      </c>
      <c r="T1443" s="238">
        <f>S1443*H1443</f>
        <v>0</v>
      </c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R1443" s="239" t="s">
        <v>440</v>
      </c>
      <c r="AT1443" s="239" t="s">
        <v>174</v>
      </c>
      <c r="AU1443" s="239" t="s">
        <v>86</v>
      </c>
      <c r="AY1443" s="18" t="s">
        <v>171</v>
      </c>
      <c r="BE1443" s="240">
        <f>IF(N1443="základní",J1443,0)</f>
        <v>0</v>
      </c>
      <c r="BF1443" s="240">
        <f>IF(N1443="snížená",J1443,0)</f>
        <v>0</v>
      </c>
      <c r="BG1443" s="240">
        <f>IF(N1443="zákl. přenesená",J1443,0)</f>
        <v>0</v>
      </c>
      <c r="BH1443" s="240">
        <f>IF(N1443="sníž. přenesená",J1443,0)</f>
        <v>0</v>
      </c>
      <c r="BI1443" s="240">
        <f>IF(N1443="nulová",J1443,0)</f>
        <v>0</v>
      </c>
      <c r="BJ1443" s="18" t="s">
        <v>84</v>
      </c>
      <c r="BK1443" s="240">
        <f>ROUND(I1443*H1443,2)</f>
        <v>0</v>
      </c>
      <c r="BL1443" s="18" t="s">
        <v>440</v>
      </c>
      <c r="BM1443" s="239" t="s">
        <v>2553</v>
      </c>
    </row>
    <row r="1444" s="2" customFormat="1">
      <c r="A1444" s="39"/>
      <c r="B1444" s="40"/>
      <c r="C1444" s="41"/>
      <c r="D1444" s="241" t="s">
        <v>181</v>
      </c>
      <c r="E1444" s="41"/>
      <c r="F1444" s="242" t="s">
        <v>2532</v>
      </c>
      <c r="G1444" s="41"/>
      <c r="H1444" s="41"/>
      <c r="I1444" s="243"/>
      <c r="J1444" s="41"/>
      <c r="K1444" s="41"/>
      <c r="L1444" s="45"/>
      <c r="M1444" s="244"/>
      <c r="N1444" s="245"/>
      <c r="O1444" s="92"/>
      <c r="P1444" s="92"/>
      <c r="Q1444" s="92"/>
      <c r="R1444" s="92"/>
      <c r="S1444" s="92"/>
      <c r="T1444" s="9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T1444" s="18" t="s">
        <v>181</v>
      </c>
      <c r="AU1444" s="18" t="s">
        <v>86</v>
      </c>
    </row>
    <row r="1445" s="2" customFormat="1" ht="24.15" customHeight="1">
      <c r="A1445" s="39"/>
      <c r="B1445" s="40"/>
      <c r="C1445" s="228" t="s">
        <v>2554</v>
      </c>
      <c r="D1445" s="228" t="s">
        <v>174</v>
      </c>
      <c r="E1445" s="229" t="s">
        <v>2555</v>
      </c>
      <c r="F1445" s="230" t="s">
        <v>2556</v>
      </c>
      <c r="G1445" s="231" t="s">
        <v>419</v>
      </c>
      <c r="H1445" s="232">
        <v>5.5</v>
      </c>
      <c r="I1445" s="233"/>
      <c r="J1445" s="234">
        <f>ROUND(I1445*H1445,2)</f>
        <v>0</v>
      </c>
      <c r="K1445" s="230" t="s">
        <v>1</v>
      </c>
      <c r="L1445" s="45"/>
      <c r="M1445" s="235" t="s">
        <v>1</v>
      </c>
      <c r="N1445" s="236" t="s">
        <v>42</v>
      </c>
      <c r="O1445" s="92"/>
      <c r="P1445" s="237">
        <f>O1445*H1445</f>
        <v>0</v>
      </c>
      <c r="Q1445" s="237">
        <v>0</v>
      </c>
      <c r="R1445" s="237">
        <f>Q1445*H1445</f>
        <v>0</v>
      </c>
      <c r="S1445" s="237">
        <v>0</v>
      </c>
      <c r="T1445" s="238">
        <f>S1445*H1445</f>
        <v>0</v>
      </c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R1445" s="239" t="s">
        <v>440</v>
      </c>
      <c r="AT1445" s="239" t="s">
        <v>174</v>
      </c>
      <c r="AU1445" s="239" t="s">
        <v>86</v>
      </c>
      <c r="AY1445" s="18" t="s">
        <v>171</v>
      </c>
      <c r="BE1445" s="240">
        <f>IF(N1445="základní",J1445,0)</f>
        <v>0</v>
      </c>
      <c r="BF1445" s="240">
        <f>IF(N1445="snížená",J1445,0)</f>
        <v>0</v>
      </c>
      <c r="BG1445" s="240">
        <f>IF(N1445="zákl. přenesená",J1445,0)</f>
        <v>0</v>
      </c>
      <c r="BH1445" s="240">
        <f>IF(N1445="sníž. přenesená",J1445,0)</f>
        <v>0</v>
      </c>
      <c r="BI1445" s="240">
        <f>IF(N1445="nulová",J1445,0)</f>
        <v>0</v>
      </c>
      <c r="BJ1445" s="18" t="s">
        <v>84</v>
      </c>
      <c r="BK1445" s="240">
        <f>ROUND(I1445*H1445,2)</f>
        <v>0</v>
      </c>
      <c r="BL1445" s="18" t="s">
        <v>440</v>
      </c>
      <c r="BM1445" s="239" t="s">
        <v>2557</v>
      </c>
    </row>
    <row r="1446" s="2" customFormat="1">
      <c r="A1446" s="39"/>
      <c r="B1446" s="40"/>
      <c r="C1446" s="41"/>
      <c r="D1446" s="241" t="s">
        <v>181</v>
      </c>
      <c r="E1446" s="41"/>
      <c r="F1446" s="242" t="s">
        <v>2537</v>
      </c>
      <c r="G1446" s="41"/>
      <c r="H1446" s="41"/>
      <c r="I1446" s="243"/>
      <c r="J1446" s="41"/>
      <c r="K1446" s="41"/>
      <c r="L1446" s="45"/>
      <c r="M1446" s="244"/>
      <c r="N1446" s="245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181</v>
      </c>
      <c r="AU1446" s="18" t="s">
        <v>86</v>
      </c>
    </row>
    <row r="1447" s="2" customFormat="1" ht="24.15" customHeight="1">
      <c r="A1447" s="39"/>
      <c r="B1447" s="40"/>
      <c r="C1447" s="228" t="s">
        <v>2558</v>
      </c>
      <c r="D1447" s="228" t="s">
        <v>174</v>
      </c>
      <c r="E1447" s="229" t="s">
        <v>2559</v>
      </c>
      <c r="F1447" s="230" t="s">
        <v>2560</v>
      </c>
      <c r="G1447" s="231" t="s">
        <v>419</v>
      </c>
      <c r="H1447" s="232">
        <v>1</v>
      </c>
      <c r="I1447" s="233"/>
      <c r="J1447" s="234">
        <f>ROUND(I1447*H1447,2)</f>
        <v>0</v>
      </c>
      <c r="K1447" s="230" t="s">
        <v>1</v>
      </c>
      <c r="L1447" s="45"/>
      <c r="M1447" s="235" t="s">
        <v>1</v>
      </c>
      <c r="N1447" s="236" t="s">
        <v>42</v>
      </c>
      <c r="O1447" s="92"/>
      <c r="P1447" s="237">
        <f>O1447*H1447</f>
        <v>0</v>
      </c>
      <c r="Q1447" s="237">
        <v>0</v>
      </c>
      <c r="R1447" s="237">
        <f>Q1447*H1447</f>
        <v>0</v>
      </c>
      <c r="S1447" s="237">
        <v>0</v>
      </c>
      <c r="T1447" s="238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9" t="s">
        <v>440</v>
      </c>
      <c r="AT1447" s="239" t="s">
        <v>174</v>
      </c>
      <c r="AU1447" s="239" t="s">
        <v>86</v>
      </c>
      <c r="AY1447" s="18" t="s">
        <v>171</v>
      </c>
      <c r="BE1447" s="240">
        <f>IF(N1447="základní",J1447,0)</f>
        <v>0</v>
      </c>
      <c r="BF1447" s="240">
        <f>IF(N1447="snížená",J1447,0)</f>
        <v>0</v>
      </c>
      <c r="BG1447" s="240">
        <f>IF(N1447="zákl. přenesená",J1447,0)</f>
        <v>0</v>
      </c>
      <c r="BH1447" s="240">
        <f>IF(N1447="sníž. přenesená",J1447,0)</f>
        <v>0</v>
      </c>
      <c r="BI1447" s="240">
        <f>IF(N1447="nulová",J1447,0)</f>
        <v>0</v>
      </c>
      <c r="BJ1447" s="18" t="s">
        <v>84</v>
      </c>
      <c r="BK1447" s="240">
        <f>ROUND(I1447*H1447,2)</f>
        <v>0</v>
      </c>
      <c r="BL1447" s="18" t="s">
        <v>440</v>
      </c>
      <c r="BM1447" s="239" t="s">
        <v>2561</v>
      </c>
    </row>
    <row r="1448" s="2" customFormat="1">
      <c r="A1448" s="39"/>
      <c r="B1448" s="40"/>
      <c r="C1448" s="41"/>
      <c r="D1448" s="241" t="s">
        <v>181</v>
      </c>
      <c r="E1448" s="41"/>
      <c r="F1448" s="242" t="s">
        <v>2537</v>
      </c>
      <c r="G1448" s="41"/>
      <c r="H1448" s="41"/>
      <c r="I1448" s="243"/>
      <c r="J1448" s="41"/>
      <c r="K1448" s="41"/>
      <c r="L1448" s="45"/>
      <c r="M1448" s="244"/>
      <c r="N1448" s="245"/>
      <c r="O1448" s="92"/>
      <c r="P1448" s="92"/>
      <c r="Q1448" s="92"/>
      <c r="R1448" s="92"/>
      <c r="S1448" s="92"/>
      <c r="T1448" s="9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T1448" s="18" t="s">
        <v>181</v>
      </c>
      <c r="AU1448" s="18" t="s">
        <v>86</v>
      </c>
    </row>
    <row r="1449" s="2" customFormat="1" ht="24.15" customHeight="1">
      <c r="A1449" s="39"/>
      <c r="B1449" s="40"/>
      <c r="C1449" s="228" t="s">
        <v>2562</v>
      </c>
      <c r="D1449" s="228" t="s">
        <v>174</v>
      </c>
      <c r="E1449" s="229" t="s">
        <v>2563</v>
      </c>
      <c r="F1449" s="230" t="s">
        <v>2564</v>
      </c>
      <c r="G1449" s="231" t="s">
        <v>419</v>
      </c>
      <c r="H1449" s="232">
        <v>1</v>
      </c>
      <c r="I1449" s="233"/>
      <c r="J1449" s="234">
        <f>ROUND(I1449*H1449,2)</f>
        <v>0</v>
      </c>
      <c r="K1449" s="230" t="s">
        <v>1</v>
      </c>
      <c r="L1449" s="45"/>
      <c r="M1449" s="235" t="s">
        <v>1</v>
      </c>
      <c r="N1449" s="236" t="s">
        <v>42</v>
      </c>
      <c r="O1449" s="92"/>
      <c r="P1449" s="237">
        <f>O1449*H1449</f>
        <v>0</v>
      </c>
      <c r="Q1449" s="237">
        <v>0</v>
      </c>
      <c r="R1449" s="237">
        <f>Q1449*H1449</f>
        <v>0</v>
      </c>
      <c r="S1449" s="237">
        <v>0</v>
      </c>
      <c r="T1449" s="238">
        <f>S1449*H1449</f>
        <v>0</v>
      </c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R1449" s="239" t="s">
        <v>440</v>
      </c>
      <c r="AT1449" s="239" t="s">
        <v>174</v>
      </c>
      <c r="AU1449" s="239" t="s">
        <v>86</v>
      </c>
      <c r="AY1449" s="18" t="s">
        <v>171</v>
      </c>
      <c r="BE1449" s="240">
        <f>IF(N1449="základní",J1449,0)</f>
        <v>0</v>
      </c>
      <c r="BF1449" s="240">
        <f>IF(N1449="snížená",J1449,0)</f>
        <v>0</v>
      </c>
      <c r="BG1449" s="240">
        <f>IF(N1449="zákl. přenesená",J1449,0)</f>
        <v>0</v>
      </c>
      <c r="BH1449" s="240">
        <f>IF(N1449="sníž. přenesená",J1449,0)</f>
        <v>0</v>
      </c>
      <c r="BI1449" s="240">
        <f>IF(N1449="nulová",J1449,0)</f>
        <v>0</v>
      </c>
      <c r="BJ1449" s="18" t="s">
        <v>84</v>
      </c>
      <c r="BK1449" s="240">
        <f>ROUND(I1449*H1449,2)</f>
        <v>0</v>
      </c>
      <c r="BL1449" s="18" t="s">
        <v>440</v>
      </c>
      <c r="BM1449" s="239" t="s">
        <v>2565</v>
      </c>
    </row>
    <row r="1450" s="2" customFormat="1">
      <c r="A1450" s="39"/>
      <c r="B1450" s="40"/>
      <c r="C1450" s="41"/>
      <c r="D1450" s="241" t="s">
        <v>181</v>
      </c>
      <c r="E1450" s="41"/>
      <c r="F1450" s="242" t="s">
        <v>2537</v>
      </c>
      <c r="G1450" s="41"/>
      <c r="H1450" s="41"/>
      <c r="I1450" s="243"/>
      <c r="J1450" s="41"/>
      <c r="K1450" s="41"/>
      <c r="L1450" s="45"/>
      <c r="M1450" s="244"/>
      <c r="N1450" s="245"/>
      <c r="O1450" s="92"/>
      <c r="P1450" s="92"/>
      <c r="Q1450" s="92"/>
      <c r="R1450" s="92"/>
      <c r="S1450" s="92"/>
      <c r="T1450" s="93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181</v>
      </c>
      <c r="AU1450" s="18" t="s">
        <v>86</v>
      </c>
    </row>
    <row r="1451" s="2" customFormat="1" ht="24.15" customHeight="1">
      <c r="A1451" s="39"/>
      <c r="B1451" s="40"/>
      <c r="C1451" s="228" t="s">
        <v>2566</v>
      </c>
      <c r="D1451" s="228" t="s">
        <v>174</v>
      </c>
      <c r="E1451" s="229" t="s">
        <v>2567</v>
      </c>
      <c r="F1451" s="230" t="s">
        <v>2568</v>
      </c>
      <c r="G1451" s="231" t="s">
        <v>2107</v>
      </c>
      <c r="H1451" s="308"/>
      <c r="I1451" s="233"/>
      <c r="J1451" s="234">
        <f>ROUND(I1451*H1451,2)</f>
        <v>0</v>
      </c>
      <c r="K1451" s="230" t="s">
        <v>178</v>
      </c>
      <c r="L1451" s="45"/>
      <c r="M1451" s="235" t="s">
        <v>1</v>
      </c>
      <c r="N1451" s="236" t="s">
        <v>42</v>
      </c>
      <c r="O1451" s="92"/>
      <c r="P1451" s="237">
        <f>O1451*H1451</f>
        <v>0</v>
      </c>
      <c r="Q1451" s="237">
        <v>0</v>
      </c>
      <c r="R1451" s="237">
        <f>Q1451*H1451</f>
        <v>0</v>
      </c>
      <c r="S1451" s="237">
        <v>0</v>
      </c>
      <c r="T1451" s="238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9" t="s">
        <v>440</v>
      </c>
      <c r="AT1451" s="239" t="s">
        <v>174</v>
      </c>
      <c r="AU1451" s="239" t="s">
        <v>86</v>
      </c>
      <c r="AY1451" s="18" t="s">
        <v>171</v>
      </c>
      <c r="BE1451" s="240">
        <f>IF(N1451="základní",J1451,0)</f>
        <v>0</v>
      </c>
      <c r="BF1451" s="240">
        <f>IF(N1451="snížená",J1451,0)</f>
        <v>0</v>
      </c>
      <c r="BG1451" s="240">
        <f>IF(N1451="zákl. přenesená",J1451,0)</f>
        <v>0</v>
      </c>
      <c r="BH1451" s="240">
        <f>IF(N1451="sníž. přenesená",J1451,0)</f>
        <v>0</v>
      </c>
      <c r="BI1451" s="240">
        <f>IF(N1451="nulová",J1451,0)</f>
        <v>0</v>
      </c>
      <c r="BJ1451" s="18" t="s">
        <v>84</v>
      </c>
      <c r="BK1451" s="240">
        <f>ROUND(I1451*H1451,2)</f>
        <v>0</v>
      </c>
      <c r="BL1451" s="18" t="s">
        <v>440</v>
      </c>
      <c r="BM1451" s="239" t="s">
        <v>2569</v>
      </c>
    </row>
    <row r="1452" s="12" customFormat="1" ht="22.8" customHeight="1">
      <c r="A1452" s="12"/>
      <c r="B1452" s="212"/>
      <c r="C1452" s="213"/>
      <c r="D1452" s="214" t="s">
        <v>76</v>
      </c>
      <c r="E1452" s="226" t="s">
        <v>2570</v>
      </c>
      <c r="F1452" s="226" t="s">
        <v>2571</v>
      </c>
      <c r="G1452" s="213"/>
      <c r="H1452" s="213"/>
      <c r="I1452" s="216"/>
      <c r="J1452" s="227">
        <f>BK1452</f>
        <v>0</v>
      </c>
      <c r="K1452" s="213"/>
      <c r="L1452" s="218"/>
      <c r="M1452" s="219"/>
      <c r="N1452" s="220"/>
      <c r="O1452" s="220"/>
      <c r="P1452" s="221">
        <f>SUM(P1453:P1679)</f>
        <v>0</v>
      </c>
      <c r="Q1452" s="220"/>
      <c r="R1452" s="221">
        <f>SUM(R1453:R1679)</f>
        <v>0</v>
      </c>
      <c r="S1452" s="220"/>
      <c r="T1452" s="222">
        <f>SUM(T1453:T1679)</f>
        <v>0</v>
      </c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R1452" s="223" t="s">
        <v>86</v>
      </c>
      <c r="AT1452" s="224" t="s">
        <v>76</v>
      </c>
      <c r="AU1452" s="224" t="s">
        <v>84</v>
      </c>
      <c r="AY1452" s="223" t="s">
        <v>171</v>
      </c>
      <c r="BK1452" s="225">
        <f>SUM(BK1453:BK1679)</f>
        <v>0</v>
      </c>
    </row>
    <row r="1453" s="2" customFormat="1" ht="16.5" customHeight="1">
      <c r="A1453" s="39"/>
      <c r="B1453" s="40"/>
      <c r="C1453" s="228" t="s">
        <v>2572</v>
      </c>
      <c r="D1453" s="228" t="s">
        <v>174</v>
      </c>
      <c r="E1453" s="229" t="s">
        <v>2573</v>
      </c>
      <c r="F1453" s="230" t="s">
        <v>2574</v>
      </c>
      <c r="G1453" s="231" t="s">
        <v>177</v>
      </c>
      <c r="H1453" s="232">
        <v>1</v>
      </c>
      <c r="I1453" s="233"/>
      <c r="J1453" s="234">
        <f>ROUND(I1453*H1453,2)</f>
        <v>0</v>
      </c>
      <c r="K1453" s="230" t="s">
        <v>1</v>
      </c>
      <c r="L1453" s="45"/>
      <c r="M1453" s="235" t="s">
        <v>1</v>
      </c>
      <c r="N1453" s="236" t="s">
        <v>42</v>
      </c>
      <c r="O1453" s="92"/>
      <c r="P1453" s="237">
        <f>O1453*H1453</f>
        <v>0</v>
      </c>
      <c r="Q1453" s="237">
        <v>0</v>
      </c>
      <c r="R1453" s="237">
        <f>Q1453*H1453</f>
        <v>0</v>
      </c>
      <c r="S1453" s="237">
        <v>0</v>
      </c>
      <c r="T1453" s="238">
        <f>S1453*H1453</f>
        <v>0</v>
      </c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R1453" s="239" t="s">
        <v>440</v>
      </c>
      <c r="AT1453" s="239" t="s">
        <v>174</v>
      </c>
      <c r="AU1453" s="239" t="s">
        <v>86</v>
      </c>
      <c r="AY1453" s="18" t="s">
        <v>171</v>
      </c>
      <c r="BE1453" s="240">
        <f>IF(N1453="základní",J1453,0)</f>
        <v>0</v>
      </c>
      <c r="BF1453" s="240">
        <f>IF(N1453="snížená",J1453,0)</f>
        <v>0</v>
      </c>
      <c r="BG1453" s="240">
        <f>IF(N1453="zákl. přenesená",J1453,0)</f>
        <v>0</v>
      </c>
      <c r="BH1453" s="240">
        <f>IF(N1453="sníž. přenesená",J1453,0)</f>
        <v>0</v>
      </c>
      <c r="BI1453" s="240">
        <f>IF(N1453="nulová",J1453,0)</f>
        <v>0</v>
      </c>
      <c r="BJ1453" s="18" t="s">
        <v>84</v>
      </c>
      <c r="BK1453" s="240">
        <f>ROUND(I1453*H1453,2)</f>
        <v>0</v>
      </c>
      <c r="BL1453" s="18" t="s">
        <v>440</v>
      </c>
      <c r="BM1453" s="239" t="s">
        <v>2575</v>
      </c>
    </row>
    <row r="1454" s="2" customFormat="1">
      <c r="A1454" s="39"/>
      <c r="B1454" s="40"/>
      <c r="C1454" s="41"/>
      <c r="D1454" s="241" t="s">
        <v>181</v>
      </c>
      <c r="E1454" s="41"/>
      <c r="F1454" s="242" t="s">
        <v>2576</v>
      </c>
      <c r="G1454" s="41"/>
      <c r="H1454" s="41"/>
      <c r="I1454" s="243"/>
      <c r="J1454" s="41"/>
      <c r="K1454" s="41"/>
      <c r="L1454" s="45"/>
      <c r="M1454" s="244"/>
      <c r="N1454" s="245"/>
      <c r="O1454" s="92"/>
      <c r="P1454" s="92"/>
      <c r="Q1454" s="92"/>
      <c r="R1454" s="92"/>
      <c r="S1454" s="92"/>
      <c r="T1454" s="93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T1454" s="18" t="s">
        <v>181</v>
      </c>
      <c r="AU1454" s="18" t="s">
        <v>86</v>
      </c>
    </row>
    <row r="1455" s="2" customFormat="1" ht="16.5" customHeight="1">
      <c r="A1455" s="39"/>
      <c r="B1455" s="40"/>
      <c r="C1455" s="228" t="s">
        <v>2577</v>
      </c>
      <c r="D1455" s="228" t="s">
        <v>174</v>
      </c>
      <c r="E1455" s="229" t="s">
        <v>2578</v>
      </c>
      <c r="F1455" s="230" t="s">
        <v>2579</v>
      </c>
      <c r="G1455" s="231" t="s">
        <v>177</v>
      </c>
      <c r="H1455" s="232">
        <v>1</v>
      </c>
      <c r="I1455" s="233"/>
      <c r="J1455" s="234">
        <f>ROUND(I1455*H1455,2)</f>
        <v>0</v>
      </c>
      <c r="K1455" s="230" t="s">
        <v>1</v>
      </c>
      <c r="L1455" s="45"/>
      <c r="M1455" s="235" t="s">
        <v>1</v>
      </c>
      <c r="N1455" s="236" t="s">
        <v>42</v>
      </c>
      <c r="O1455" s="92"/>
      <c r="P1455" s="237">
        <f>O1455*H1455</f>
        <v>0</v>
      </c>
      <c r="Q1455" s="237">
        <v>0</v>
      </c>
      <c r="R1455" s="237">
        <f>Q1455*H1455</f>
        <v>0</v>
      </c>
      <c r="S1455" s="237">
        <v>0</v>
      </c>
      <c r="T1455" s="238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39" t="s">
        <v>440</v>
      </c>
      <c r="AT1455" s="239" t="s">
        <v>174</v>
      </c>
      <c r="AU1455" s="239" t="s">
        <v>86</v>
      </c>
      <c r="AY1455" s="18" t="s">
        <v>171</v>
      </c>
      <c r="BE1455" s="240">
        <f>IF(N1455="základní",J1455,0)</f>
        <v>0</v>
      </c>
      <c r="BF1455" s="240">
        <f>IF(N1455="snížená",J1455,0)</f>
        <v>0</v>
      </c>
      <c r="BG1455" s="240">
        <f>IF(N1455="zákl. přenesená",J1455,0)</f>
        <v>0</v>
      </c>
      <c r="BH1455" s="240">
        <f>IF(N1455="sníž. přenesená",J1455,0)</f>
        <v>0</v>
      </c>
      <c r="BI1455" s="240">
        <f>IF(N1455="nulová",J1455,0)</f>
        <v>0</v>
      </c>
      <c r="BJ1455" s="18" t="s">
        <v>84</v>
      </c>
      <c r="BK1455" s="240">
        <f>ROUND(I1455*H1455,2)</f>
        <v>0</v>
      </c>
      <c r="BL1455" s="18" t="s">
        <v>440</v>
      </c>
      <c r="BM1455" s="239" t="s">
        <v>2580</v>
      </c>
    </row>
    <row r="1456" s="2" customFormat="1">
      <c r="A1456" s="39"/>
      <c r="B1456" s="40"/>
      <c r="C1456" s="41"/>
      <c r="D1456" s="241" t="s">
        <v>181</v>
      </c>
      <c r="E1456" s="41"/>
      <c r="F1456" s="242" t="s">
        <v>2576</v>
      </c>
      <c r="G1456" s="41"/>
      <c r="H1456" s="41"/>
      <c r="I1456" s="243"/>
      <c r="J1456" s="41"/>
      <c r="K1456" s="41"/>
      <c r="L1456" s="45"/>
      <c r="M1456" s="244"/>
      <c r="N1456" s="245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181</v>
      </c>
      <c r="AU1456" s="18" t="s">
        <v>86</v>
      </c>
    </row>
    <row r="1457" s="2" customFormat="1" ht="16.5" customHeight="1">
      <c r="A1457" s="39"/>
      <c r="B1457" s="40"/>
      <c r="C1457" s="228" t="s">
        <v>2581</v>
      </c>
      <c r="D1457" s="228" t="s">
        <v>174</v>
      </c>
      <c r="E1457" s="229" t="s">
        <v>2582</v>
      </c>
      <c r="F1457" s="230" t="s">
        <v>2583</v>
      </c>
      <c r="G1457" s="231" t="s">
        <v>177</v>
      </c>
      <c r="H1457" s="232">
        <v>1</v>
      </c>
      <c r="I1457" s="233"/>
      <c r="J1457" s="234">
        <f>ROUND(I1457*H1457,2)</f>
        <v>0</v>
      </c>
      <c r="K1457" s="230" t="s">
        <v>1</v>
      </c>
      <c r="L1457" s="45"/>
      <c r="M1457" s="235" t="s">
        <v>1</v>
      </c>
      <c r="N1457" s="236" t="s">
        <v>42</v>
      </c>
      <c r="O1457" s="92"/>
      <c r="P1457" s="237">
        <f>O1457*H1457</f>
        <v>0</v>
      </c>
      <c r="Q1457" s="237">
        <v>0</v>
      </c>
      <c r="R1457" s="237">
        <f>Q1457*H1457</f>
        <v>0</v>
      </c>
      <c r="S1457" s="237">
        <v>0</v>
      </c>
      <c r="T1457" s="238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9" t="s">
        <v>440</v>
      </c>
      <c r="AT1457" s="239" t="s">
        <v>174</v>
      </c>
      <c r="AU1457" s="239" t="s">
        <v>86</v>
      </c>
      <c r="AY1457" s="18" t="s">
        <v>171</v>
      </c>
      <c r="BE1457" s="240">
        <f>IF(N1457="základní",J1457,0)</f>
        <v>0</v>
      </c>
      <c r="BF1457" s="240">
        <f>IF(N1457="snížená",J1457,0)</f>
        <v>0</v>
      </c>
      <c r="BG1457" s="240">
        <f>IF(N1457="zákl. přenesená",J1457,0)</f>
        <v>0</v>
      </c>
      <c r="BH1457" s="240">
        <f>IF(N1457="sníž. přenesená",J1457,0)</f>
        <v>0</v>
      </c>
      <c r="BI1457" s="240">
        <f>IF(N1457="nulová",J1457,0)</f>
        <v>0</v>
      </c>
      <c r="BJ1457" s="18" t="s">
        <v>84</v>
      </c>
      <c r="BK1457" s="240">
        <f>ROUND(I1457*H1457,2)</f>
        <v>0</v>
      </c>
      <c r="BL1457" s="18" t="s">
        <v>440</v>
      </c>
      <c r="BM1457" s="239" t="s">
        <v>2584</v>
      </c>
    </row>
    <row r="1458" s="2" customFormat="1">
      <c r="A1458" s="39"/>
      <c r="B1458" s="40"/>
      <c r="C1458" s="41"/>
      <c r="D1458" s="241" t="s">
        <v>181</v>
      </c>
      <c r="E1458" s="41"/>
      <c r="F1458" s="242" t="s">
        <v>2576</v>
      </c>
      <c r="G1458" s="41"/>
      <c r="H1458" s="41"/>
      <c r="I1458" s="243"/>
      <c r="J1458" s="41"/>
      <c r="K1458" s="41"/>
      <c r="L1458" s="45"/>
      <c r="M1458" s="244"/>
      <c r="N1458" s="245"/>
      <c r="O1458" s="92"/>
      <c r="P1458" s="92"/>
      <c r="Q1458" s="92"/>
      <c r="R1458" s="92"/>
      <c r="S1458" s="92"/>
      <c r="T1458" s="9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181</v>
      </c>
      <c r="AU1458" s="18" t="s">
        <v>86</v>
      </c>
    </row>
    <row r="1459" s="2" customFormat="1" ht="16.5" customHeight="1">
      <c r="A1459" s="39"/>
      <c r="B1459" s="40"/>
      <c r="C1459" s="228" t="s">
        <v>2585</v>
      </c>
      <c r="D1459" s="228" t="s">
        <v>174</v>
      </c>
      <c r="E1459" s="229" t="s">
        <v>2586</v>
      </c>
      <c r="F1459" s="230" t="s">
        <v>2587</v>
      </c>
      <c r="G1459" s="231" t="s">
        <v>177</v>
      </c>
      <c r="H1459" s="232">
        <v>1</v>
      </c>
      <c r="I1459" s="233"/>
      <c r="J1459" s="234">
        <f>ROUND(I1459*H1459,2)</f>
        <v>0</v>
      </c>
      <c r="K1459" s="230" t="s">
        <v>1</v>
      </c>
      <c r="L1459" s="45"/>
      <c r="M1459" s="235" t="s">
        <v>1</v>
      </c>
      <c r="N1459" s="236" t="s">
        <v>42</v>
      </c>
      <c r="O1459" s="92"/>
      <c r="P1459" s="237">
        <f>O1459*H1459</f>
        <v>0</v>
      </c>
      <c r="Q1459" s="237">
        <v>0</v>
      </c>
      <c r="R1459" s="237">
        <f>Q1459*H1459</f>
        <v>0</v>
      </c>
      <c r="S1459" s="237">
        <v>0</v>
      </c>
      <c r="T1459" s="238">
        <f>S1459*H1459</f>
        <v>0</v>
      </c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R1459" s="239" t="s">
        <v>440</v>
      </c>
      <c r="AT1459" s="239" t="s">
        <v>174</v>
      </c>
      <c r="AU1459" s="239" t="s">
        <v>86</v>
      </c>
      <c r="AY1459" s="18" t="s">
        <v>171</v>
      </c>
      <c r="BE1459" s="240">
        <f>IF(N1459="základní",J1459,0)</f>
        <v>0</v>
      </c>
      <c r="BF1459" s="240">
        <f>IF(N1459="snížená",J1459,0)</f>
        <v>0</v>
      </c>
      <c r="BG1459" s="240">
        <f>IF(N1459="zákl. přenesená",J1459,0)</f>
        <v>0</v>
      </c>
      <c r="BH1459" s="240">
        <f>IF(N1459="sníž. přenesená",J1459,0)</f>
        <v>0</v>
      </c>
      <c r="BI1459" s="240">
        <f>IF(N1459="nulová",J1459,0)</f>
        <v>0</v>
      </c>
      <c r="BJ1459" s="18" t="s">
        <v>84</v>
      </c>
      <c r="BK1459" s="240">
        <f>ROUND(I1459*H1459,2)</f>
        <v>0</v>
      </c>
      <c r="BL1459" s="18" t="s">
        <v>440</v>
      </c>
      <c r="BM1459" s="239" t="s">
        <v>2588</v>
      </c>
    </row>
    <row r="1460" s="2" customFormat="1">
      <c r="A1460" s="39"/>
      <c r="B1460" s="40"/>
      <c r="C1460" s="41"/>
      <c r="D1460" s="241" t="s">
        <v>181</v>
      </c>
      <c r="E1460" s="41"/>
      <c r="F1460" s="242" t="s">
        <v>2576</v>
      </c>
      <c r="G1460" s="41"/>
      <c r="H1460" s="41"/>
      <c r="I1460" s="243"/>
      <c r="J1460" s="41"/>
      <c r="K1460" s="41"/>
      <c r="L1460" s="45"/>
      <c r="M1460" s="244"/>
      <c r="N1460" s="245"/>
      <c r="O1460" s="92"/>
      <c r="P1460" s="92"/>
      <c r="Q1460" s="92"/>
      <c r="R1460" s="92"/>
      <c r="S1460" s="92"/>
      <c r="T1460" s="9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T1460" s="18" t="s">
        <v>181</v>
      </c>
      <c r="AU1460" s="18" t="s">
        <v>86</v>
      </c>
    </row>
    <row r="1461" s="2" customFormat="1" ht="16.5" customHeight="1">
      <c r="A1461" s="39"/>
      <c r="B1461" s="40"/>
      <c r="C1461" s="228" t="s">
        <v>2589</v>
      </c>
      <c r="D1461" s="228" t="s">
        <v>174</v>
      </c>
      <c r="E1461" s="229" t="s">
        <v>2590</v>
      </c>
      <c r="F1461" s="230" t="s">
        <v>2591</v>
      </c>
      <c r="G1461" s="231" t="s">
        <v>177</v>
      </c>
      <c r="H1461" s="232">
        <v>1</v>
      </c>
      <c r="I1461" s="233"/>
      <c r="J1461" s="234">
        <f>ROUND(I1461*H1461,2)</f>
        <v>0</v>
      </c>
      <c r="K1461" s="230" t="s">
        <v>1</v>
      </c>
      <c r="L1461" s="45"/>
      <c r="M1461" s="235" t="s">
        <v>1</v>
      </c>
      <c r="N1461" s="236" t="s">
        <v>42</v>
      </c>
      <c r="O1461" s="92"/>
      <c r="P1461" s="237">
        <f>O1461*H1461</f>
        <v>0</v>
      </c>
      <c r="Q1461" s="237">
        <v>0</v>
      </c>
      <c r="R1461" s="237">
        <f>Q1461*H1461</f>
        <v>0</v>
      </c>
      <c r="S1461" s="237">
        <v>0</v>
      </c>
      <c r="T1461" s="238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9" t="s">
        <v>440</v>
      </c>
      <c r="AT1461" s="239" t="s">
        <v>174</v>
      </c>
      <c r="AU1461" s="239" t="s">
        <v>86</v>
      </c>
      <c r="AY1461" s="18" t="s">
        <v>171</v>
      </c>
      <c r="BE1461" s="240">
        <f>IF(N1461="základní",J1461,0)</f>
        <v>0</v>
      </c>
      <c r="BF1461" s="240">
        <f>IF(N1461="snížená",J1461,0)</f>
        <v>0</v>
      </c>
      <c r="BG1461" s="240">
        <f>IF(N1461="zákl. přenesená",J1461,0)</f>
        <v>0</v>
      </c>
      <c r="BH1461" s="240">
        <f>IF(N1461="sníž. přenesená",J1461,0)</f>
        <v>0</v>
      </c>
      <c r="BI1461" s="240">
        <f>IF(N1461="nulová",J1461,0)</f>
        <v>0</v>
      </c>
      <c r="BJ1461" s="18" t="s">
        <v>84</v>
      </c>
      <c r="BK1461" s="240">
        <f>ROUND(I1461*H1461,2)</f>
        <v>0</v>
      </c>
      <c r="BL1461" s="18" t="s">
        <v>440</v>
      </c>
      <c r="BM1461" s="239" t="s">
        <v>2592</v>
      </c>
    </row>
    <row r="1462" s="2" customFormat="1">
      <c r="A1462" s="39"/>
      <c r="B1462" s="40"/>
      <c r="C1462" s="41"/>
      <c r="D1462" s="241" t="s">
        <v>181</v>
      </c>
      <c r="E1462" s="41"/>
      <c r="F1462" s="242" t="s">
        <v>2576</v>
      </c>
      <c r="G1462" s="41"/>
      <c r="H1462" s="41"/>
      <c r="I1462" s="243"/>
      <c r="J1462" s="41"/>
      <c r="K1462" s="41"/>
      <c r="L1462" s="45"/>
      <c r="M1462" s="244"/>
      <c r="N1462" s="245"/>
      <c r="O1462" s="92"/>
      <c r="P1462" s="92"/>
      <c r="Q1462" s="92"/>
      <c r="R1462" s="92"/>
      <c r="S1462" s="92"/>
      <c r="T1462" s="93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T1462" s="18" t="s">
        <v>181</v>
      </c>
      <c r="AU1462" s="18" t="s">
        <v>86</v>
      </c>
    </row>
    <row r="1463" s="2" customFormat="1" ht="16.5" customHeight="1">
      <c r="A1463" s="39"/>
      <c r="B1463" s="40"/>
      <c r="C1463" s="228" t="s">
        <v>2593</v>
      </c>
      <c r="D1463" s="228" t="s">
        <v>174</v>
      </c>
      <c r="E1463" s="229" t="s">
        <v>2594</v>
      </c>
      <c r="F1463" s="230" t="s">
        <v>2595</v>
      </c>
      <c r="G1463" s="231" t="s">
        <v>177</v>
      </c>
      <c r="H1463" s="232">
        <v>1</v>
      </c>
      <c r="I1463" s="233"/>
      <c r="J1463" s="234">
        <f>ROUND(I1463*H1463,2)</f>
        <v>0</v>
      </c>
      <c r="K1463" s="230" t="s">
        <v>1</v>
      </c>
      <c r="L1463" s="45"/>
      <c r="M1463" s="235" t="s">
        <v>1</v>
      </c>
      <c r="N1463" s="236" t="s">
        <v>42</v>
      </c>
      <c r="O1463" s="92"/>
      <c r="P1463" s="237">
        <f>O1463*H1463</f>
        <v>0</v>
      </c>
      <c r="Q1463" s="237">
        <v>0</v>
      </c>
      <c r="R1463" s="237">
        <f>Q1463*H1463</f>
        <v>0</v>
      </c>
      <c r="S1463" s="237">
        <v>0</v>
      </c>
      <c r="T1463" s="238">
        <f>S1463*H1463</f>
        <v>0</v>
      </c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R1463" s="239" t="s">
        <v>440</v>
      </c>
      <c r="AT1463" s="239" t="s">
        <v>174</v>
      </c>
      <c r="AU1463" s="239" t="s">
        <v>86</v>
      </c>
      <c r="AY1463" s="18" t="s">
        <v>171</v>
      </c>
      <c r="BE1463" s="240">
        <f>IF(N1463="základní",J1463,0)</f>
        <v>0</v>
      </c>
      <c r="BF1463" s="240">
        <f>IF(N1463="snížená",J1463,0)</f>
        <v>0</v>
      </c>
      <c r="BG1463" s="240">
        <f>IF(N1463="zákl. přenesená",J1463,0)</f>
        <v>0</v>
      </c>
      <c r="BH1463" s="240">
        <f>IF(N1463="sníž. přenesená",J1463,0)</f>
        <v>0</v>
      </c>
      <c r="BI1463" s="240">
        <f>IF(N1463="nulová",J1463,0)</f>
        <v>0</v>
      </c>
      <c r="BJ1463" s="18" t="s">
        <v>84</v>
      </c>
      <c r="BK1463" s="240">
        <f>ROUND(I1463*H1463,2)</f>
        <v>0</v>
      </c>
      <c r="BL1463" s="18" t="s">
        <v>440</v>
      </c>
      <c r="BM1463" s="239" t="s">
        <v>2596</v>
      </c>
    </row>
    <row r="1464" s="2" customFormat="1">
      <c r="A1464" s="39"/>
      <c r="B1464" s="40"/>
      <c r="C1464" s="41"/>
      <c r="D1464" s="241" t="s">
        <v>181</v>
      </c>
      <c r="E1464" s="41"/>
      <c r="F1464" s="242" t="s">
        <v>2576</v>
      </c>
      <c r="G1464" s="41"/>
      <c r="H1464" s="41"/>
      <c r="I1464" s="243"/>
      <c r="J1464" s="41"/>
      <c r="K1464" s="41"/>
      <c r="L1464" s="45"/>
      <c r="M1464" s="244"/>
      <c r="N1464" s="245"/>
      <c r="O1464" s="92"/>
      <c r="P1464" s="92"/>
      <c r="Q1464" s="92"/>
      <c r="R1464" s="92"/>
      <c r="S1464" s="92"/>
      <c r="T1464" s="93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T1464" s="18" t="s">
        <v>181</v>
      </c>
      <c r="AU1464" s="18" t="s">
        <v>86</v>
      </c>
    </row>
    <row r="1465" s="2" customFormat="1" ht="16.5" customHeight="1">
      <c r="A1465" s="39"/>
      <c r="B1465" s="40"/>
      <c r="C1465" s="228" t="s">
        <v>2597</v>
      </c>
      <c r="D1465" s="228" t="s">
        <v>174</v>
      </c>
      <c r="E1465" s="229" t="s">
        <v>2598</v>
      </c>
      <c r="F1465" s="230" t="s">
        <v>2599</v>
      </c>
      <c r="G1465" s="231" t="s">
        <v>177</v>
      </c>
      <c r="H1465" s="232">
        <v>1</v>
      </c>
      <c r="I1465" s="233"/>
      <c r="J1465" s="234">
        <f>ROUND(I1465*H1465,2)</f>
        <v>0</v>
      </c>
      <c r="K1465" s="230" t="s">
        <v>1</v>
      </c>
      <c r="L1465" s="45"/>
      <c r="M1465" s="235" t="s">
        <v>1</v>
      </c>
      <c r="N1465" s="236" t="s">
        <v>42</v>
      </c>
      <c r="O1465" s="92"/>
      <c r="P1465" s="237">
        <f>O1465*H1465</f>
        <v>0</v>
      </c>
      <c r="Q1465" s="237">
        <v>0</v>
      </c>
      <c r="R1465" s="237">
        <f>Q1465*H1465</f>
        <v>0</v>
      </c>
      <c r="S1465" s="237">
        <v>0</v>
      </c>
      <c r="T1465" s="238">
        <f>S1465*H1465</f>
        <v>0</v>
      </c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R1465" s="239" t="s">
        <v>440</v>
      </c>
      <c r="AT1465" s="239" t="s">
        <v>174</v>
      </c>
      <c r="AU1465" s="239" t="s">
        <v>86</v>
      </c>
      <c r="AY1465" s="18" t="s">
        <v>171</v>
      </c>
      <c r="BE1465" s="240">
        <f>IF(N1465="základní",J1465,0)</f>
        <v>0</v>
      </c>
      <c r="BF1465" s="240">
        <f>IF(N1465="snížená",J1465,0)</f>
        <v>0</v>
      </c>
      <c r="BG1465" s="240">
        <f>IF(N1465="zákl. přenesená",J1465,0)</f>
        <v>0</v>
      </c>
      <c r="BH1465" s="240">
        <f>IF(N1465="sníž. přenesená",J1465,0)</f>
        <v>0</v>
      </c>
      <c r="BI1465" s="240">
        <f>IF(N1465="nulová",J1465,0)</f>
        <v>0</v>
      </c>
      <c r="BJ1465" s="18" t="s">
        <v>84</v>
      </c>
      <c r="BK1465" s="240">
        <f>ROUND(I1465*H1465,2)</f>
        <v>0</v>
      </c>
      <c r="BL1465" s="18" t="s">
        <v>440</v>
      </c>
      <c r="BM1465" s="239" t="s">
        <v>2600</v>
      </c>
    </row>
    <row r="1466" s="2" customFormat="1">
      <c r="A1466" s="39"/>
      <c r="B1466" s="40"/>
      <c r="C1466" s="41"/>
      <c r="D1466" s="241" t="s">
        <v>181</v>
      </c>
      <c r="E1466" s="41"/>
      <c r="F1466" s="242" t="s">
        <v>2576</v>
      </c>
      <c r="G1466" s="41"/>
      <c r="H1466" s="41"/>
      <c r="I1466" s="243"/>
      <c r="J1466" s="41"/>
      <c r="K1466" s="41"/>
      <c r="L1466" s="45"/>
      <c r="M1466" s="244"/>
      <c r="N1466" s="245"/>
      <c r="O1466" s="92"/>
      <c r="P1466" s="92"/>
      <c r="Q1466" s="92"/>
      <c r="R1466" s="92"/>
      <c r="S1466" s="92"/>
      <c r="T1466" s="93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T1466" s="18" t="s">
        <v>181</v>
      </c>
      <c r="AU1466" s="18" t="s">
        <v>86</v>
      </c>
    </row>
    <row r="1467" s="2" customFormat="1" ht="16.5" customHeight="1">
      <c r="A1467" s="39"/>
      <c r="B1467" s="40"/>
      <c r="C1467" s="228" t="s">
        <v>2601</v>
      </c>
      <c r="D1467" s="228" t="s">
        <v>174</v>
      </c>
      <c r="E1467" s="229" t="s">
        <v>2602</v>
      </c>
      <c r="F1467" s="230" t="s">
        <v>2603</v>
      </c>
      <c r="G1467" s="231" t="s">
        <v>177</v>
      </c>
      <c r="H1467" s="232">
        <v>1</v>
      </c>
      <c r="I1467" s="233"/>
      <c r="J1467" s="234">
        <f>ROUND(I1467*H1467,2)</f>
        <v>0</v>
      </c>
      <c r="K1467" s="230" t="s">
        <v>1</v>
      </c>
      <c r="L1467" s="45"/>
      <c r="M1467" s="235" t="s">
        <v>1</v>
      </c>
      <c r="N1467" s="236" t="s">
        <v>42</v>
      </c>
      <c r="O1467" s="92"/>
      <c r="P1467" s="237">
        <f>O1467*H1467</f>
        <v>0</v>
      </c>
      <c r="Q1467" s="237">
        <v>0</v>
      </c>
      <c r="R1467" s="237">
        <f>Q1467*H1467</f>
        <v>0</v>
      </c>
      <c r="S1467" s="237">
        <v>0</v>
      </c>
      <c r="T1467" s="238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9" t="s">
        <v>440</v>
      </c>
      <c r="AT1467" s="239" t="s">
        <v>174</v>
      </c>
      <c r="AU1467" s="239" t="s">
        <v>86</v>
      </c>
      <c r="AY1467" s="18" t="s">
        <v>171</v>
      </c>
      <c r="BE1467" s="240">
        <f>IF(N1467="základní",J1467,0)</f>
        <v>0</v>
      </c>
      <c r="BF1467" s="240">
        <f>IF(N1467="snížená",J1467,0)</f>
        <v>0</v>
      </c>
      <c r="BG1467" s="240">
        <f>IF(N1467="zákl. přenesená",J1467,0)</f>
        <v>0</v>
      </c>
      <c r="BH1467" s="240">
        <f>IF(N1467="sníž. přenesená",J1467,0)</f>
        <v>0</v>
      </c>
      <c r="BI1467" s="240">
        <f>IF(N1467="nulová",J1467,0)</f>
        <v>0</v>
      </c>
      <c r="BJ1467" s="18" t="s">
        <v>84</v>
      </c>
      <c r="BK1467" s="240">
        <f>ROUND(I1467*H1467,2)</f>
        <v>0</v>
      </c>
      <c r="BL1467" s="18" t="s">
        <v>440</v>
      </c>
      <c r="BM1467" s="239" t="s">
        <v>2604</v>
      </c>
    </row>
    <row r="1468" s="2" customFormat="1">
      <c r="A1468" s="39"/>
      <c r="B1468" s="40"/>
      <c r="C1468" s="41"/>
      <c r="D1468" s="241" t="s">
        <v>181</v>
      </c>
      <c r="E1468" s="41"/>
      <c r="F1468" s="242" t="s">
        <v>2576</v>
      </c>
      <c r="G1468" s="41"/>
      <c r="H1468" s="41"/>
      <c r="I1468" s="243"/>
      <c r="J1468" s="41"/>
      <c r="K1468" s="41"/>
      <c r="L1468" s="45"/>
      <c r="M1468" s="244"/>
      <c r="N1468" s="245"/>
      <c r="O1468" s="92"/>
      <c r="P1468" s="92"/>
      <c r="Q1468" s="92"/>
      <c r="R1468" s="92"/>
      <c r="S1468" s="92"/>
      <c r="T1468" s="9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T1468" s="18" t="s">
        <v>181</v>
      </c>
      <c r="AU1468" s="18" t="s">
        <v>86</v>
      </c>
    </row>
    <row r="1469" s="2" customFormat="1" ht="16.5" customHeight="1">
      <c r="A1469" s="39"/>
      <c r="B1469" s="40"/>
      <c r="C1469" s="228" t="s">
        <v>2605</v>
      </c>
      <c r="D1469" s="228" t="s">
        <v>174</v>
      </c>
      <c r="E1469" s="229" t="s">
        <v>2606</v>
      </c>
      <c r="F1469" s="230" t="s">
        <v>2607</v>
      </c>
      <c r="G1469" s="231" t="s">
        <v>177</v>
      </c>
      <c r="H1469" s="232">
        <v>1</v>
      </c>
      <c r="I1469" s="233"/>
      <c r="J1469" s="234">
        <f>ROUND(I1469*H1469,2)</f>
        <v>0</v>
      </c>
      <c r="K1469" s="230" t="s">
        <v>1</v>
      </c>
      <c r="L1469" s="45"/>
      <c r="M1469" s="235" t="s">
        <v>1</v>
      </c>
      <c r="N1469" s="236" t="s">
        <v>42</v>
      </c>
      <c r="O1469" s="92"/>
      <c r="P1469" s="237">
        <f>O1469*H1469</f>
        <v>0</v>
      </c>
      <c r="Q1469" s="237">
        <v>0</v>
      </c>
      <c r="R1469" s="237">
        <f>Q1469*H1469</f>
        <v>0</v>
      </c>
      <c r="S1469" s="237">
        <v>0</v>
      </c>
      <c r="T1469" s="238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39" t="s">
        <v>440</v>
      </c>
      <c r="AT1469" s="239" t="s">
        <v>174</v>
      </c>
      <c r="AU1469" s="239" t="s">
        <v>86</v>
      </c>
      <c r="AY1469" s="18" t="s">
        <v>171</v>
      </c>
      <c r="BE1469" s="240">
        <f>IF(N1469="základní",J1469,0)</f>
        <v>0</v>
      </c>
      <c r="BF1469" s="240">
        <f>IF(N1469="snížená",J1469,0)</f>
        <v>0</v>
      </c>
      <c r="BG1469" s="240">
        <f>IF(N1469="zákl. přenesená",J1469,0)</f>
        <v>0</v>
      </c>
      <c r="BH1469" s="240">
        <f>IF(N1469="sníž. přenesená",J1469,0)</f>
        <v>0</v>
      </c>
      <c r="BI1469" s="240">
        <f>IF(N1469="nulová",J1469,0)</f>
        <v>0</v>
      </c>
      <c r="BJ1469" s="18" t="s">
        <v>84</v>
      </c>
      <c r="BK1469" s="240">
        <f>ROUND(I1469*H1469,2)</f>
        <v>0</v>
      </c>
      <c r="BL1469" s="18" t="s">
        <v>440</v>
      </c>
      <c r="BM1469" s="239" t="s">
        <v>2608</v>
      </c>
    </row>
    <row r="1470" s="2" customFormat="1">
      <c r="A1470" s="39"/>
      <c r="B1470" s="40"/>
      <c r="C1470" s="41"/>
      <c r="D1470" s="241" t="s">
        <v>181</v>
      </c>
      <c r="E1470" s="41"/>
      <c r="F1470" s="242" t="s">
        <v>2576</v>
      </c>
      <c r="G1470" s="41"/>
      <c r="H1470" s="41"/>
      <c r="I1470" s="243"/>
      <c r="J1470" s="41"/>
      <c r="K1470" s="41"/>
      <c r="L1470" s="45"/>
      <c r="M1470" s="244"/>
      <c r="N1470" s="245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181</v>
      </c>
      <c r="AU1470" s="18" t="s">
        <v>86</v>
      </c>
    </row>
    <row r="1471" s="2" customFormat="1" ht="16.5" customHeight="1">
      <c r="A1471" s="39"/>
      <c r="B1471" s="40"/>
      <c r="C1471" s="228" t="s">
        <v>2609</v>
      </c>
      <c r="D1471" s="228" t="s">
        <v>174</v>
      </c>
      <c r="E1471" s="229" t="s">
        <v>2610</v>
      </c>
      <c r="F1471" s="230" t="s">
        <v>2611</v>
      </c>
      <c r="G1471" s="231" t="s">
        <v>177</v>
      </c>
      <c r="H1471" s="232">
        <v>1</v>
      </c>
      <c r="I1471" s="233"/>
      <c r="J1471" s="234">
        <f>ROUND(I1471*H1471,2)</f>
        <v>0</v>
      </c>
      <c r="K1471" s="230" t="s">
        <v>1</v>
      </c>
      <c r="L1471" s="45"/>
      <c r="M1471" s="235" t="s">
        <v>1</v>
      </c>
      <c r="N1471" s="236" t="s">
        <v>42</v>
      </c>
      <c r="O1471" s="92"/>
      <c r="P1471" s="237">
        <f>O1471*H1471</f>
        <v>0</v>
      </c>
      <c r="Q1471" s="237">
        <v>0</v>
      </c>
      <c r="R1471" s="237">
        <f>Q1471*H1471</f>
        <v>0</v>
      </c>
      <c r="S1471" s="237">
        <v>0</v>
      </c>
      <c r="T1471" s="238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9" t="s">
        <v>440</v>
      </c>
      <c r="AT1471" s="239" t="s">
        <v>174</v>
      </c>
      <c r="AU1471" s="239" t="s">
        <v>86</v>
      </c>
      <c r="AY1471" s="18" t="s">
        <v>171</v>
      </c>
      <c r="BE1471" s="240">
        <f>IF(N1471="základní",J1471,0)</f>
        <v>0</v>
      </c>
      <c r="BF1471" s="240">
        <f>IF(N1471="snížená",J1471,0)</f>
        <v>0</v>
      </c>
      <c r="BG1471" s="240">
        <f>IF(N1471="zákl. přenesená",J1471,0)</f>
        <v>0</v>
      </c>
      <c r="BH1471" s="240">
        <f>IF(N1471="sníž. přenesená",J1471,0)</f>
        <v>0</v>
      </c>
      <c r="BI1471" s="240">
        <f>IF(N1471="nulová",J1471,0)</f>
        <v>0</v>
      </c>
      <c r="BJ1471" s="18" t="s">
        <v>84</v>
      </c>
      <c r="BK1471" s="240">
        <f>ROUND(I1471*H1471,2)</f>
        <v>0</v>
      </c>
      <c r="BL1471" s="18" t="s">
        <v>440</v>
      </c>
      <c r="BM1471" s="239" t="s">
        <v>2612</v>
      </c>
    </row>
    <row r="1472" s="2" customFormat="1">
      <c r="A1472" s="39"/>
      <c r="B1472" s="40"/>
      <c r="C1472" s="41"/>
      <c r="D1472" s="241" t="s">
        <v>181</v>
      </c>
      <c r="E1472" s="41"/>
      <c r="F1472" s="242" t="s">
        <v>2576</v>
      </c>
      <c r="G1472" s="41"/>
      <c r="H1472" s="41"/>
      <c r="I1472" s="243"/>
      <c r="J1472" s="41"/>
      <c r="K1472" s="41"/>
      <c r="L1472" s="45"/>
      <c r="M1472" s="244"/>
      <c r="N1472" s="245"/>
      <c r="O1472" s="92"/>
      <c r="P1472" s="92"/>
      <c r="Q1472" s="92"/>
      <c r="R1472" s="92"/>
      <c r="S1472" s="92"/>
      <c r="T1472" s="93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T1472" s="18" t="s">
        <v>181</v>
      </c>
      <c r="AU1472" s="18" t="s">
        <v>86</v>
      </c>
    </row>
    <row r="1473" s="2" customFormat="1" ht="16.5" customHeight="1">
      <c r="A1473" s="39"/>
      <c r="B1473" s="40"/>
      <c r="C1473" s="228" t="s">
        <v>2613</v>
      </c>
      <c r="D1473" s="228" t="s">
        <v>174</v>
      </c>
      <c r="E1473" s="229" t="s">
        <v>2614</v>
      </c>
      <c r="F1473" s="230" t="s">
        <v>2615</v>
      </c>
      <c r="G1473" s="231" t="s">
        <v>177</v>
      </c>
      <c r="H1473" s="232">
        <v>1</v>
      </c>
      <c r="I1473" s="233"/>
      <c r="J1473" s="234">
        <f>ROUND(I1473*H1473,2)</f>
        <v>0</v>
      </c>
      <c r="K1473" s="230" t="s">
        <v>1</v>
      </c>
      <c r="L1473" s="45"/>
      <c r="M1473" s="235" t="s">
        <v>1</v>
      </c>
      <c r="N1473" s="236" t="s">
        <v>42</v>
      </c>
      <c r="O1473" s="92"/>
      <c r="P1473" s="237">
        <f>O1473*H1473</f>
        <v>0</v>
      </c>
      <c r="Q1473" s="237">
        <v>0</v>
      </c>
      <c r="R1473" s="237">
        <f>Q1473*H1473</f>
        <v>0</v>
      </c>
      <c r="S1473" s="237">
        <v>0</v>
      </c>
      <c r="T1473" s="238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9" t="s">
        <v>440</v>
      </c>
      <c r="AT1473" s="239" t="s">
        <v>174</v>
      </c>
      <c r="AU1473" s="239" t="s">
        <v>86</v>
      </c>
      <c r="AY1473" s="18" t="s">
        <v>171</v>
      </c>
      <c r="BE1473" s="240">
        <f>IF(N1473="základní",J1473,0)</f>
        <v>0</v>
      </c>
      <c r="BF1473" s="240">
        <f>IF(N1473="snížená",J1473,0)</f>
        <v>0</v>
      </c>
      <c r="BG1473" s="240">
        <f>IF(N1473="zákl. přenesená",J1473,0)</f>
        <v>0</v>
      </c>
      <c r="BH1473" s="240">
        <f>IF(N1473="sníž. přenesená",J1473,0)</f>
        <v>0</v>
      </c>
      <c r="BI1473" s="240">
        <f>IF(N1473="nulová",J1473,0)</f>
        <v>0</v>
      </c>
      <c r="BJ1473" s="18" t="s">
        <v>84</v>
      </c>
      <c r="BK1473" s="240">
        <f>ROUND(I1473*H1473,2)</f>
        <v>0</v>
      </c>
      <c r="BL1473" s="18" t="s">
        <v>440</v>
      </c>
      <c r="BM1473" s="239" t="s">
        <v>2616</v>
      </c>
    </row>
    <row r="1474" s="2" customFormat="1">
      <c r="A1474" s="39"/>
      <c r="B1474" s="40"/>
      <c r="C1474" s="41"/>
      <c r="D1474" s="241" t="s">
        <v>181</v>
      </c>
      <c r="E1474" s="41"/>
      <c r="F1474" s="242" t="s">
        <v>2576</v>
      </c>
      <c r="G1474" s="41"/>
      <c r="H1474" s="41"/>
      <c r="I1474" s="243"/>
      <c r="J1474" s="41"/>
      <c r="K1474" s="41"/>
      <c r="L1474" s="45"/>
      <c r="M1474" s="244"/>
      <c r="N1474" s="245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181</v>
      </c>
      <c r="AU1474" s="18" t="s">
        <v>86</v>
      </c>
    </row>
    <row r="1475" s="2" customFormat="1" ht="16.5" customHeight="1">
      <c r="A1475" s="39"/>
      <c r="B1475" s="40"/>
      <c r="C1475" s="228" t="s">
        <v>2617</v>
      </c>
      <c r="D1475" s="228" t="s">
        <v>174</v>
      </c>
      <c r="E1475" s="229" t="s">
        <v>2618</v>
      </c>
      <c r="F1475" s="230" t="s">
        <v>2619</v>
      </c>
      <c r="G1475" s="231" t="s">
        <v>177</v>
      </c>
      <c r="H1475" s="232">
        <v>1</v>
      </c>
      <c r="I1475" s="233"/>
      <c r="J1475" s="234">
        <f>ROUND(I1475*H1475,2)</f>
        <v>0</v>
      </c>
      <c r="K1475" s="230" t="s">
        <v>1</v>
      </c>
      <c r="L1475" s="45"/>
      <c r="M1475" s="235" t="s">
        <v>1</v>
      </c>
      <c r="N1475" s="236" t="s">
        <v>42</v>
      </c>
      <c r="O1475" s="92"/>
      <c r="P1475" s="237">
        <f>O1475*H1475</f>
        <v>0</v>
      </c>
      <c r="Q1475" s="237">
        <v>0</v>
      </c>
      <c r="R1475" s="237">
        <f>Q1475*H1475</f>
        <v>0</v>
      </c>
      <c r="S1475" s="237">
        <v>0</v>
      </c>
      <c r="T1475" s="238">
        <f>S1475*H1475</f>
        <v>0</v>
      </c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R1475" s="239" t="s">
        <v>440</v>
      </c>
      <c r="AT1475" s="239" t="s">
        <v>174</v>
      </c>
      <c r="AU1475" s="239" t="s">
        <v>86</v>
      </c>
      <c r="AY1475" s="18" t="s">
        <v>171</v>
      </c>
      <c r="BE1475" s="240">
        <f>IF(N1475="základní",J1475,0)</f>
        <v>0</v>
      </c>
      <c r="BF1475" s="240">
        <f>IF(N1475="snížená",J1475,0)</f>
        <v>0</v>
      </c>
      <c r="BG1475" s="240">
        <f>IF(N1475="zákl. přenesená",J1475,0)</f>
        <v>0</v>
      </c>
      <c r="BH1475" s="240">
        <f>IF(N1475="sníž. přenesená",J1475,0)</f>
        <v>0</v>
      </c>
      <c r="BI1475" s="240">
        <f>IF(N1475="nulová",J1475,0)</f>
        <v>0</v>
      </c>
      <c r="BJ1475" s="18" t="s">
        <v>84</v>
      </c>
      <c r="BK1475" s="240">
        <f>ROUND(I1475*H1475,2)</f>
        <v>0</v>
      </c>
      <c r="BL1475" s="18" t="s">
        <v>440</v>
      </c>
      <c r="BM1475" s="239" t="s">
        <v>2620</v>
      </c>
    </row>
    <row r="1476" s="2" customFormat="1">
      <c r="A1476" s="39"/>
      <c r="B1476" s="40"/>
      <c r="C1476" s="41"/>
      <c r="D1476" s="241" t="s">
        <v>181</v>
      </c>
      <c r="E1476" s="41"/>
      <c r="F1476" s="242" t="s">
        <v>2576</v>
      </c>
      <c r="G1476" s="41"/>
      <c r="H1476" s="41"/>
      <c r="I1476" s="243"/>
      <c r="J1476" s="41"/>
      <c r="K1476" s="41"/>
      <c r="L1476" s="45"/>
      <c r="M1476" s="244"/>
      <c r="N1476" s="245"/>
      <c r="O1476" s="92"/>
      <c r="P1476" s="92"/>
      <c r="Q1476" s="92"/>
      <c r="R1476" s="92"/>
      <c r="S1476" s="92"/>
      <c r="T1476" s="93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T1476" s="18" t="s">
        <v>181</v>
      </c>
      <c r="AU1476" s="18" t="s">
        <v>86</v>
      </c>
    </row>
    <row r="1477" s="2" customFormat="1" ht="16.5" customHeight="1">
      <c r="A1477" s="39"/>
      <c r="B1477" s="40"/>
      <c r="C1477" s="228" t="s">
        <v>2621</v>
      </c>
      <c r="D1477" s="228" t="s">
        <v>174</v>
      </c>
      <c r="E1477" s="229" t="s">
        <v>2622</v>
      </c>
      <c r="F1477" s="230" t="s">
        <v>2623</v>
      </c>
      <c r="G1477" s="231" t="s">
        <v>177</v>
      </c>
      <c r="H1477" s="232">
        <v>1</v>
      </c>
      <c r="I1477" s="233"/>
      <c r="J1477" s="234">
        <f>ROUND(I1477*H1477,2)</f>
        <v>0</v>
      </c>
      <c r="K1477" s="230" t="s">
        <v>1</v>
      </c>
      <c r="L1477" s="45"/>
      <c r="M1477" s="235" t="s">
        <v>1</v>
      </c>
      <c r="N1477" s="236" t="s">
        <v>42</v>
      </c>
      <c r="O1477" s="92"/>
      <c r="P1477" s="237">
        <f>O1477*H1477</f>
        <v>0</v>
      </c>
      <c r="Q1477" s="237">
        <v>0</v>
      </c>
      <c r="R1477" s="237">
        <f>Q1477*H1477</f>
        <v>0</v>
      </c>
      <c r="S1477" s="237">
        <v>0</v>
      </c>
      <c r="T1477" s="238">
        <f>S1477*H1477</f>
        <v>0</v>
      </c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R1477" s="239" t="s">
        <v>440</v>
      </c>
      <c r="AT1477" s="239" t="s">
        <v>174</v>
      </c>
      <c r="AU1477" s="239" t="s">
        <v>86</v>
      </c>
      <c r="AY1477" s="18" t="s">
        <v>171</v>
      </c>
      <c r="BE1477" s="240">
        <f>IF(N1477="základní",J1477,0)</f>
        <v>0</v>
      </c>
      <c r="BF1477" s="240">
        <f>IF(N1477="snížená",J1477,0)</f>
        <v>0</v>
      </c>
      <c r="BG1477" s="240">
        <f>IF(N1477="zákl. přenesená",J1477,0)</f>
        <v>0</v>
      </c>
      <c r="BH1477" s="240">
        <f>IF(N1477="sníž. přenesená",J1477,0)</f>
        <v>0</v>
      </c>
      <c r="BI1477" s="240">
        <f>IF(N1477="nulová",J1477,0)</f>
        <v>0</v>
      </c>
      <c r="BJ1477" s="18" t="s">
        <v>84</v>
      </c>
      <c r="BK1477" s="240">
        <f>ROUND(I1477*H1477,2)</f>
        <v>0</v>
      </c>
      <c r="BL1477" s="18" t="s">
        <v>440</v>
      </c>
      <c r="BM1477" s="239" t="s">
        <v>2624</v>
      </c>
    </row>
    <row r="1478" s="2" customFormat="1">
      <c r="A1478" s="39"/>
      <c r="B1478" s="40"/>
      <c r="C1478" s="41"/>
      <c r="D1478" s="241" t="s">
        <v>181</v>
      </c>
      <c r="E1478" s="41"/>
      <c r="F1478" s="242" t="s">
        <v>2576</v>
      </c>
      <c r="G1478" s="41"/>
      <c r="H1478" s="41"/>
      <c r="I1478" s="243"/>
      <c r="J1478" s="41"/>
      <c r="K1478" s="41"/>
      <c r="L1478" s="45"/>
      <c r="M1478" s="244"/>
      <c r="N1478" s="245"/>
      <c r="O1478" s="92"/>
      <c r="P1478" s="92"/>
      <c r="Q1478" s="92"/>
      <c r="R1478" s="92"/>
      <c r="S1478" s="92"/>
      <c r="T1478" s="9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T1478" s="18" t="s">
        <v>181</v>
      </c>
      <c r="AU1478" s="18" t="s">
        <v>86</v>
      </c>
    </row>
    <row r="1479" s="2" customFormat="1" ht="16.5" customHeight="1">
      <c r="A1479" s="39"/>
      <c r="B1479" s="40"/>
      <c r="C1479" s="228" t="s">
        <v>2625</v>
      </c>
      <c r="D1479" s="228" t="s">
        <v>174</v>
      </c>
      <c r="E1479" s="229" t="s">
        <v>2626</v>
      </c>
      <c r="F1479" s="230" t="s">
        <v>2627</v>
      </c>
      <c r="G1479" s="231" t="s">
        <v>177</v>
      </c>
      <c r="H1479" s="232">
        <v>1</v>
      </c>
      <c r="I1479" s="233"/>
      <c r="J1479" s="234">
        <f>ROUND(I1479*H1479,2)</f>
        <v>0</v>
      </c>
      <c r="K1479" s="230" t="s">
        <v>1</v>
      </c>
      <c r="L1479" s="45"/>
      <c r="M1479" s="235" t="s">
        <v>1</v>
      </c>
      <c r="N1479" s="236" t="s">
        <v>42</v>
      </c>
      <c r="O1479" s="92"/>
      <c r="P1479" s="237">
        <f>O1479*H1479</f>
        <v>0</v>
      </c>
      <c r="Q1479" s="237">
        <v>0</v>
      </c>
      <c r="R1479" s="237">
        <f>Q1479*H1479</f>
        <v>0</v>
      </c>
      <c r="S1479" s="237">
        <v>0</v>
      </c>
      <c r="T1479" s="238">
        <f>S1479*H1479</f>
        <v>0</v>
      </c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R1479" s="239" t="s">
        <v>440</v>
      </c>
      <c r="AT1479" s="239" t="s">
        <v>174</v>
      </c>
      <c r="AU1479" s="239" t="s">
        <v>86</v>
      </c>
      <c r="AY1479" s="18" t="s">
        <v>171</v>
      </c>
      <c r="BE1479" s="240">
        <f>IF(N1479="základní",J1479,0)</f>
        <v>0</v>
      </c>
      <c r="BF1479" s="240">
        <f>IF(N1479="snížená",J1479,0)</f>
        <v>0</v>
      </c>
      <c r="BG1479" s="240">
        <f>IF(N1479="zákl. přenesená",J1479,0)</f>
        <v>0</v>
      </c>
      <c r="BH1479" s="240">
        <f>IF(N1479="sníž. přenesená",J1479,0)</f>
        <v>0</v>
      </c>
      <c r="BI1479" s="240">
        <f>IF(N1479="nulová",J1479,0)</f>
        <v>0</v>
      </c>
      <c r="BJ1479" s="18" t="s">
        <v>84</v>
      </c>
      <c r="BK1479" s="240">
        <f>ROUND(I1479*H1479,2)</f>
        <v>0</v>
      </c>
      <c r="BL1479" s="18" t="s">
        <v>440</v>
      </c>
      <c r="BM1479" s="239" t="s">
        <v>2628</v>
      </c>
    </row>
    <row r="1480" s="2" customFormat="1">
      <c r="A1480" s="39"/>
      <c r="B1480" s="40"/>
      <c r="C1480" s="41"/>
      <c r="D1480" s="241" t="s">
        <v>181</v>
      </c>
      <c r="E1480" s="41"/>
      <c r="F1480" s="242" t="s">
        <v>2576</v>
      </c>
      <c r="G1480" s="41"/>
      <c r="H1480" s="41"/>
      <c r="I1480" s="243"/>
      <c r="J1480" s="41"/>
      <c r="K1480" s="41"/>
      <c r="L1480" s="45"/>
      <c r="M1480" s="244"/>
      <c r="N1480" s="245"/>
      <c r="O1480" s="92"/>
      <c r="P1480" s="92"/>
      <c r="Q1480" s="92"/>
      <c r="R1480" s="92"/>
      <c r="S1480" s="92"/>
      <c r="T1480" s="9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181</v>
      </c>
      <c r="AU1480" s="18" t="s">
        <v>86</v>
      </c>
    </row>
    <row r="1481" s="2" customFormat="1" ht="16.5" customHeight="1">
      <c r="A1481" s="39"/>
      <c r="B1481" s="40"/>
      <c r="C1481" s="228" t="s">
        <v>2629</v>
      </c>
      <c r="D1481" s="228" t="s">
        <v>174</v>
      </c>
      <c r="E1481" s="229" t="s">
        <v>2630</v>
      </c>
      <c r="F1481" s="230" t="s">
        <v>2631</v>
      </c>
      <c r="G1481" s="231" t="s">
        <v>177</v>
      </c>
      <c r="H1481" s="232">
        <v>1</v>
      </c>
      <c r="I1481" s="233"/>
      <c r="J1481" s="234">
        <f>ROUND(I1481*H1481,2)</f>
        <v>0</v>
      </c>
      <c r="K1481" s="230" t="s">
        <v>1</v>
      </c>
      <c r="L1481" s="45"/>
      <c r="M1481" s="235" t="s">
        <v>1</v>
      </c>
      <c r="N1481" s="236" t="s">
        <v>42</v>
      </c>
      <c r="O1481" s="92"/>
      <c r="P1481" s="237">
        <f>O1481*H1481</f>
        <v>0</v>
      </c>
      <c r="Q1481" s="237">
        <v>0</v>
      </c>
      <c r="R1481" s="237">
        <f>Q1481*H1481</f>
        <v>0</v>
      </c>
      <c r="S1481" s="237">
        <v>0</v>
      </c>
      <c r="T1481" s="238">
        <f>S1481*H1481</f>
        <v>0</v>
      </c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R1481" s="239" t="s">
        <v>440</v>
      </c>
      <c r="AT1481" s="239" t="s">
        <v>174</v>
      </c>
      <c r="AU1481" s="239" t="s">
        <v>86</v>
      </c>
      <c r="AY1481" s="18" t="s">
        <v>171</v>
      </c>
      <c r="BE1481" s="240">
        <f>IF(N1481="základní",J1481,0)</f>
        <v>0</v>
      </c>
      <c r="BF1481" s="240">
        <f>IF(N1481="snížená",J1481,0)</f>
        <v>0</v>
      </c>
      <c r="BG1481" s="240">
        <f>IF(N1481="zákl. přenesená",J1481,0)</f>
        <v>0</v>
      </c>
      <c r="BH1481" s="240">
        <f>IF(N1481="sníž. přenesená",J1481,0)</f>
        <v>0</v>
      </c>
      <c r="BI1481" s="240">
        <f>IF(N1481="nulová",J1481,0)</f>
        <v>0</v>
      </c>
      <c r="BJ1481" s="18" t="s">
        <v>84</v>
      </c>
      <c r="BK1481" s="240">
        <f>ROUND(I1481*H1481,2)</f>
        <v>0</v>
      </c>
      <c r="BL1481" s="18" t="s">
        <v>440</v>
      </c>
      <c r="BM1481" s="239" t="s">
        <v>2632</v>
      </c>
    </row>
    <row r="1482" s="2" customFormat="1">
      <c r="A1482" s="39"/>
      <c r="B1482" s="40"/>
      <c r="C1482" s="41"/>
      <c r="D1482" s="241" t="s">
        <v>181</v>
      </c>
      <c r="E1482" s="41"/>
      <c r="F1482" s="242" t="s">
        <v>2576</v>
      </c>
      <c r="G1482" s="41"/>
      <c r="H1482" s="41"/>
      <c r="I1482" s="243"/>
      <c r="J1482" s="41"/>
      <c r="K1482" s="41"/>
      <c r="L1482" s="45"/>
      <c r="M1482" s="244"/>
      <c r="N1482" s="245"/>
      <c r="O1482" s="92"/>
      <c r="P1482" s="92"/>
      <c r="Q1482" s="92"/>
      <c r="R1482" s="92"/>
      <c r="S1482" s="92"/>
      <c r="T1482" s="93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T1482" s="18" t="s">
        <v>181</v>
      </c>
      <c r="AU1482" s="18" t="s">
        <v>86</v>
      </c>
    </row>
    <row r="1483" s="2" customFormat="1" ht="16.5" customHeight="1">
      <c r="A1483" s="39"/>
      <c r="B1483" s="40"/>
      <c r="C1483" s="228" t="s">
        <v>2633</v>
      </c>
      <c r="D1483" s="228" t="s">
        <v>174</v>
      </c>
      <c r="E1483" s="229" t="s">
        <v>2634</v>
      </c>
      <c r="F1483" s="230" t="s">
        <v>2635</v>
      </c>
      <c r="G1483" s="231" t="s">
        <v>177</v>
      </c>
      <c r="H1483" s="232">
        <v>1</v>
      </c>
      <c r="I1483" s="233"/>
      <c r="J1483" s="234">
        <f>ROUND(I1483*H1483,2)</f>
        <v>0</v>
      </c>
      <c r="K1483" s="230" t="s">
        <v>1</v>
      </c>
      <c r="L1483" s="45"/>
      <c r="M1483" s="235" t="s">
        <v>1</v>
      </c>
      <c r="N1483" s="236" t="s">
        <v>42</v>
      </c>
      <c r="O1483" s="92"/>
      <c r="P1483" s="237">
        <f>O1483*H1483</f>
        <v>0</v>
      </c>
      <c r="Q1483" s="237">
        <v>0</v>
      </c>
      <c r="R1483" s="237">
        <f>Q1483*H1483</f>
        <v>0</v>
      </c>
      <c r="S1483" s="237">
        <v>0</v>
      </c>
      <c r="T1483" s="238">
        <f>S1483*H1483</f>
        <v>0</v>
      </c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R1483" s="239" t="s">
        <v>440</v>
      </c>
      <c r="AT1483" s="239" t="s">
        <v>174</v>
      </c>
      <c r="AU1483" s="239" t="s">
        <v>86</v>
      </c>
      <c r="AY1483" s="18" t="s">
        <v>171</v>
      </c>
      <c r="BE1483" s="240">
        <f>IF(N1483="základní",J1483,0)</f>
        <v>0</v>
      </c>
      <c r="BF1483" s="240">
        <f>IF(N1483="snížená",J1483,0)</f>
        <v>0</v>
      </c>
      <c r="BG1483" s="240">
        <f>IF(N1483="zákl. přenesená",J1483,0)</f>
        <v>0</v>
      </c>
      <c r="BH1483" s="240">
        <f>IF(N1483="sníž. přenesená",J1483,0)</f>
        <v>0</v>
      </c>
      <c r="BI1483" s="240">
        <f>IF(N1483="nulová",J1483,0)</f>
        <v>0</v>
      </c>
      <c r="BJ1483" s="18" t="s">
        <v>84</v>
      </c>
      <c r="BK1483" s="240">
        <f>ROUND(I1483*H1483,2)</f>
        <v>0</v>
      </c>
      <c r="BL1483" s="18" t="s">
        <v>440</v>
      </c>
      <c r="BM1483" s="239" t="s">
        <v>2636</v>
      </c>
    </row>
    <row r="1484" s="2" customFormat="1">
      <c r="A1484" s="39"/>
      <c r="B1484" s="40"/>
      <c r="C1484" s="41"/>
      <c r="D1484" s="241" t="s">
        <v>181</v>
      </c>
      <c r="E1484" s="41"/>
      <c r="F1484" s="242" t="s">
        <v>2576</v>
      </c>
      <c r="G1484" s="41"/>
      <c r="H1484" s="41"/>
      <c r="I1484" s="243"/>
      <c r="J1484" s="41"/>
      <c r="K1484" s="41"/>
      <c r="L1484" s="45"/>
      <c r="M1484" s="244"/>
      <c r="N1484" s="245"/>
      <c r="O1484" s="92"/>
      <c r="P1484" s="92"/>
      <c r="Q1484" s="92"/>
      <c r="R1484" s="92"/>
      <c r="S1484" s="92"/>
      <c r="T1484" s="93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T1484" s="18" t="s">
        <v>181</v>
      </c>
      <c r="AU1484" s="18" t="s">
        <v>86</v>
      </c>
    </row>
    <row r="1485" s="2" customFormat="1" ht="16.5" customHeight="1">
      <c r="A1485" s="39"/>
      <c r="B1485" s="40"/>
      <c r="C1485" s="228" t="s">
        <v>2637</v>
      </c>
      <c r="D1485" s="228" t="s">
        <v>174</v>
      </c>
      <c r="E1485" s="229" t="s">
        <v>2638</v>
      </c>
      <c r="F1485" s="230" t="s">
        <v>2639</v>
      </c>
      <c r="G1485" s="231" t="s">
        <v>177</v>
      </c>
      <c r="H1485" s="232">
        <v>1</v>
      </c>
      <c r="I1485" s="233"/>
      <c r="J1485" s="234">
        <f>ROUND(I1485*H1485,2)</f>
        <v>0</v>
      </c>
      <c r="K1485" s="230" t="s">
        <v>1</v>
      </c>
      <c r="L1485" s="45"/>
      <c r="M1485" s="235" t="s">
        <v>1</v>
      </c>
      <c r="N1485" s="236" t="s">
        <v>42</v>
      </c>
      <c r="O1485" s="92"/>
      <c r="P1485" s="237">
        <f>O1485*H1485</f>
        <v>0</v>
      </c>
      <c r="Q1485" s="237">
        <v>0</v>
      </c>
      <c r="R1485" s="237">
        <f>Q1485*H1485</f>
        <v>0</v>
      </c>
      <c r="S1485" s="237">
        <v>0</v>
      </c>
      <c r="T1485" s="238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9" t="s">
        <v>440</v>
      </c>
      <c r="AT1485" s="239" t="s">
        <v>174</v>
      </c>
      <c r="AU1485" s="239" t="s">
        <v>86</v>
      </c>
      <c r="AY1485" s="18" t="s">
        <v>171</v>
      </c>
      <c r="BE1485" s="240">
        <f>IF(N1485="základní",J1485,0)</f>
        <v>0</v>
      </c>
      <c r="BF1485" s="240">
        <f>IF(N1485="snížená",J1485,0)</f>
        <v>0</v>
      </c>
      <c r="BG1485" s="240">
        <f>IF(N1485="zákl. přenesená",J1485,0)</f>
        <v>0</v>
      </c>
      <c r="BH1485" s="240">
        <f>IF(N1485="sníž. přenesená",J1485,0)</f>
        <v>0</v>
      </c>
      <c r="BI1485" s="240">
        <f>IF(N1485="nulová",J1485,0)</f>
        <v>0</v>
      </c>
      <c r="BJ1485" s="18" t="s">
        <v>84</v>
      </c>
      <c r="BK1485" s="240">
        <f>ROUND(I1485*H1485,2)</f>
        <v>0</v>
      </c>
      <c r="BL1485" s="18" t="s">
        <v>440</v>
      </c>
      <c r="BM1485" s="239" t="s">
        <v>2640</v>
      </c>
    </row>
    <row r="1486" s="2" customFormat="1">
      <c r="A1486" s="39"/>
      <c r="B1486" s="40"/>
      <c r="C1486" s="41"/>
      <c r="D1486" s="241" t="s">
        <v>181</v>
      </c>
      <c r="E1486" s="41"/>
      <c r="F1486" s="242" t="s">
        <v>2576</v>
      </c>
      <c r="G1486" s="41"/>
      <c r="H1486" s="41"/>
      <c r="I1486" s="243"/>
      <c r="J1486" s="41"/>
      <c r="K1486" s="41"/>
      <c r="L1486" s="45"/>
      <c r="M1486" s="244"/>
      <c r="N1486" s="245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181</v>
      </c>
      <c r="AU1486" s="18" t="s">
        <v>86</v>
      </c>
    </row>
    <row r="1487" s="2" customFormat="1" ht="16.5" customHeight="1">
      <c r="A1487" s="39"/>
      <c r="B1487" s="40"/>
      <c r="C1487" s="228" t="s">
        <v>2641</v>
      </c>
      <c r="D1487" s="228" t="s">
        <v>174</v>
      </c>
      <c r="E1487" s="229" t="s">
        <v>2642</v>
      </c>
      <c r="F1487" s="230" t="s">
        <v>2643</v>
      </c>
      <c r="G1487" s="231" t="s">
        <v>177</v>
      </c>
      <c r="H1487" s="232">
        <v>1</v>
      </c>
      <c r="I1487" s="233"/>
      <c r="J1487" s="234">
        <f>ROUND(I1487*H1487,2)</f>
        <v>0</v>
      </c>
      <c r="K1487" s="230" t="s">
        <v>1</v>
      </c>
      <c r="L1487" s="45"/>
      <c r="M1487" s="235" t="s">
        <v>1</v>
      </c>
      <c r="N1487" s="236" t="s">
        <v>42</v>
      </c>
      <c r="O1487" s="92"/>
      <c r="P1487" s="237">
        <f>O1487*H1487</f>
        <v>0</v>
      </c>
      <c r="Q1487" s="237">
        <v>0</v>
      </c>
      <c r="R1487" s="237">
        <f>Q1487*H1487</f>
        <v>0</v>
      </c>
      <c r="S1487" s="237">
        <v>0</v>
      </c>
      <c r="T1487" s="238">
        <f>S1487*H1487</f>
        <v>0</v>
      </c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R1487" s="239" t="s">
        <v>440</v>
      </c>
      <c r="AT1487" s="239" t="s">
        <v>174</v>
      </c>
      <c r="AU1487" s="239" t="s">
        <v>86</v>
      </c>
      <c r="AY1487" s="18" t="s">
        <v>171</v>
      </c>
      <c r="BE1487" s="240">
        <f>IF(N1487="základní",J1487,0)</f>
        <v>0</v>
      </c>
      <c r="BF1487" s="240">
        <f>IF(N1487="snížená",J1487,0)</f>
        <v>0</v>
      </c>
      <c r="BG1487" s="240">
        <f>IF(N1487="zákl. přenesená",J1487,0)</f>
        <v>0</v>
      </c>
      <c r="BH1487" s="240">
        <f>IF(N1487="sníž. přenesená",J1487,0)</f>
        <v>0</v>
      </c>
      <c r="BI1487" s="240">
        <f>IF(N1487="nulová",J1487,0)</f>
        <v>0</v>
      </c>
      <c r="BJ1487" s="18" t="s">
        <v>84</v>
      </c>
      <c r="BK1487" s="240">
        <f>ROUND(I1487*H1487,2)</f>
        <v>0</v>
      </c>
      <c r="BL1487" s="18" t="s">
        <v>440</v>
      </c>
      <c r="BM1487" s="239" t="s">
        <v>2644</v>
      </c>
    </row>
    <row r="1488" s="2" customFormat="1">
      <c r="A1488" s="39"/>
      <c r="B1488" s="40"/>
      <c r="C1488" s="41"/>
      <c r="D1488" s="241" t="s">
        <v>181</v>
      </c>
      <c r="E1488" s="41"/>
      <c r="F1488" s="242" t="s">
        <v>2576</v>
      </c>
      <c r="G1488" s="41"/>
      <c r="H1488" s="41"/>
      <c r="I1488" s="243"/>
      <c r="J1488" s="41"/>
      <c r="K1488" s="41"/>
      <c r="L1488" s="45"/>
      <c r="M1488" s="244"/>
      <c r="N1488" s="245"/>
      <c r="O1488" s="92"/>
      <c r="P1488" s="92"/>
      <c r="Q1488" s="92"/>
      <c r="R1488" s="92"/>
      <c r="S1488" s="92"/>
      <c r="T1488" s="9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T1488" s="18" t="s">
        <v>181</v>
      </c>
      <c r="AU1488" s="18" t="s">
        <v>86</v>
      </c>
    </row>
    <row r="1489" s="2" customFormat="1" ht="16.5" customHeight="1">
      <c r="A1489" s="39"/>
      <c r="B1489" s="40"/>
      <c r="C1489" s="228" t="s">
        <v>2645</v>
      </c>
      <c r="D1489" s="228" t="s">
        <v>174</v>
      </c>
      <c r="E1489" s="229" t="s">
        <v>2646</v>
      </c>
      <c r="F1489" s="230" t="s">
        <v>2647</v>
      </c>
      <c r="G1489" s="231" t="s">
        <v>177</v>
      </c>
      <c r="H1489" s="232">
        <v>1</v>
      </c>
      <c r="I1489" s="233"/>
      <c r="J1489" s="234">
        <f>ROUND(I1489*H1489,2)</f>
        <v>0</v>
      </c>
      <c r="K1489" s="230" t="s">
        <v>1</v>
      </c>
      <c r="L1489" s="45"/>
      <c r="M1489" s="235" t="s">
        <v>1</v>
      </c>
      <c r="N1489" s="236" t="s">
        <v>42</v>
      </c>
      <c r="O1489" s="92"/>
      <c r="P1489" s="237">
        <f>O1489*H1489</f>
        <v>0</v>
      </c>
      <c r="Q1489" s="237">
        <v>0</v>
      </c>
      <c r="R1489" s="237">
        <f>Q1489*H1489</f>
        <v>0</v>
      </c>
      <c r="S1489" s="237">
        <v>0</v>
      </c>
      <c r="T1489" s="238">
        <f>S1489*H1489</f>
        <v>0</v>
      </c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R1489" s="239" t="s">
        <v>440</v>
      </c>
      <c r="AT1489" s="239" t="s">
        <v>174</v>
      </c>
      <c r="AU1489" s="239" t="s">
        <v>86</v>
      </c>
      <c r="AY1489" s="18" t="s">
        <v>171</v>
      </c>
      <c r="BE1489" s="240">
        <f>IF(N1489="základní",J1489,0)</f>
        <v>0</v>
      </c>
      <c r="BF1489" s="240">
        <f>IF(N1489="snížená",J1489,0)</f>
        <v>0</v>
      </c>
      <c r="BG1489" s="240">
        <f>IF(N1489="zákl. přenesená",J1489,0)</f>
        <v>0</v>
      </c>
      <c r="BH1489" s="240">
        <f>IF(N1489="sníž. přenesená",J1489,0)</f>
        <v>0</v>
      </c>
      <c r="BI1489" s="240">
        <f>IF(N1489="nulová",J1489,0)</f>
        <v>0</v>
      </c>
      <c r="BJ1489" s="18" t="s">
        <v>84</v>
      </c>
      <c r="BK1489" s="240">
        <f>ROUND(I1489*H1489,2)</f>
        <v>0</v>
      </c>
      <c r="BL1489" s="18" t="s">
        <v>440</v>
      </c>
      <c r="BM1489" s="239" t="s">
        <v>2648</v>
      </c>
    </row>
    <row r="1490" s="2" customFormat="1">
      <c r="A1490" s="39"/>
      <c r="B1490" s="40"/>
      <c r="C1490" s="41"/>
      <c r="D1490" s="241" t="s">
        <v>181</v>
      </c>
      <c r="E1490" s="41"/>
      <c r="F1490" s="242" t="s">
        <v>2576</v>
      </c>
      <c r="G1490" s="41"/>
      <c r="H1490" s="41"/>
      <c r="I1490" s="243"/>
      <c r="J1490" s="41"/>
      <c r="K1490" s="41"/>
      <c r="L1490" s="45"/>
      <c r="M1490" s="244"/>
      <c r="N1490" s="245"/>
      <c r="O1490" s="92"/>
      <c r="P1490" s="92"/>
      <c r="Q1490" s="92"/>
      <c r="R1490" s="92"/>
      <c r="S1490" s="92"/>
      <c r="T1490" s="93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T1490" s="18" t="s">
        <v>181</v>
      </c>
      <c r="AU1490" s="18" t="s">
        <v>86</v>
      </c>
    </row>
    <row r="1491" s="2" customFormat="1" ht="16.5" customHeight="1">
      <c r="A1491" s="39"/>
      <c r="B1491" s="40"/>
      <c r="C1491" s="228" t="s">
        <v>2649</v>
      </c>
      <c r="D1491" s="228" t="s">
        <v>174</v>
      </c>
      <c r="E1491" s="229" t="s">
        <v>2650</v>
      </c>
      <c r="F1491" s="230" t="s">
        <v>2651</v>
      </c>
      <c r="G1491" s="231" t="s">
        <v>177</v>
      </c>
      <c r="H1491" s="232">
        <v>1</v>
      </c>
      <c r="I1491" s="233"/>
      <c r="J1491" s="234">
        <f>ROUND(I1491*H1491,2)</f>
        <v>0</v>
      </c>
      <c r="K1491" s="230" t="s">
        <v>1</v>
      </c>
      <c r="L1491" s="45"/>
      <c r="M1491" s="235" t="s">
        <v>1</v>
      </c>
      <c r="N1491" s="236" t="s">
        <v>42</v>
      </c>
      <c r="O1491" s="92"/>
      <c r="P1491" s="237">
        <f>O1491*H1491</f>
        <v>0</v>
      </c>
      <c r="Q1491" s="237">
        <v>0</v>
      </c>
      <c r="R1491" s="237">
        <f>Q1491*H1491</f>
        <v>0</v>
      </c>
      <c r="S1491" s="237">
        <v>0</v>
      </c>
      <c r="T1491" s="238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9" t="s">
        <v>440</v>
      </c>
      <c r="AT1491" s="239" t="s">
        <v>174</v>
      </c>
      <c r="AU1491" s="239" t="s">
        <v>86</v>
      </c>
      <c r="AY1491" s="18" t="s">
        <v>171</v>
      </c>
      <c r="BE1491" s="240">
        <f>IF(N1491="základní",J1491,0)</f>
        <v>0</v>
      </c>
      <c r="BF1491" s="240">
        <f>IF(N1491="snížená",J1491,0)</f>
        <v>0</v>
      </c>
      <c r="BG1491" s="240">
        <f>IF(N1491="zákl. přenesená",J1491,0)</f>
        <v>0</v>
      </c>
      <c r="BH1491" s="240">
        <f>IF(N1491="sníž. přenesená",J1491,0)</f>
        <v>0</v>
      </c>
      <c r="BI1491" s="240">
        <f>IF(N1491="nulová",J1491,0)</f>
        <v>0</v>
      </c>
      <c r="BJ1491" s="18" t="s">
        <v>84</v>
      </c>
      <c r="BK1491" s="240">
        <f>ROUND(I1491*H1491,2)</f>
        <v>0</v>
      </c>
      <c r="BL1491" s="18" t="s">
        <v>440</v>
      </c>
      <c r="BM1491" s="239" t="s">
        <v>2652</v>
      </c>
    </row>
    <row r="1492" s="2" customFormat="1">
      <c r="A1492" s="39"/>
      <c r="B1492" s="40"/>
      <c r="C1492" s="41"/>
      <c r="D1492" s="241" t="s">
        <v>181</v>
      </c>
      <c r="E1492" s="41"/>
      <c r="F1492" s="242" t="s">
        <v>2576</v>
      </c>
      <c r="G1492" s="41"/>
      <c r="H1492" s="41"/>
      <c r="I1492" s="243"/>
      <c r="J1492" s="41"/>
      <c r="K1492" s="41"/>
      <c r="L1492" s="45"/>
      <c r="M1492" s="244"/>
      <c r="N1492" s="245"/>
      <c r="O1492" s="92"/>
      <c r="P1492" s="92"/>
      <c r="Q1492" s="92"/>
      <c r="R1492" s="92"/>
      <c r="S1492" s="92"/>
      <c r="T1492" s="9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T1492" s="18" t="s">
        <v>181</v>
      </c>
      <c r="AU1492" s="18" t="s">
        <v>86</v>
      </c>
    </row>
    <row r="1493" s="2" customFormat="1" ht="16.5" customHeight="1">
      <c r="A1493" s="39"/>
      <c r="B1493" s="40"/>
      <c r="C1493" s="228" t="s">
        <v>2653</v>
      </c>
      <c r="D1493" s="228" t="s">
        <v>174</v>
      </c>
      <c r="E1493" s="229" t="s">
        <v>2654</v>
      </c>
      <c r="F1493" s="230" t="s">
        <v>2655</v>
      </c>
      <c r="G1493" s="231" t="s">
        <v>177</v>
      </c>
      <c r="H1493" s="232">
        <v>1</v>
      </c>
      <c r="I1493" s="233"/>
      <c r="J1493" s="234">
        <f>ROUND(I1493*H1493,2)</f>
        <v>0</v>
      </c>
      <c r="K1493" s="230" t="s">
        <v>1</v>
      </c>
      <c r="L1493" s="45"/>
      <c r="M1493" s="235" t="s">
        <v>1</v>
      </c>
      <c r="N1493" s="236" t="s">
        <v>42</v>
      </c>
      <c r="O1493" s="92"/>
      <c r="P1493" s="237">
        <f>O1493*H1493</f>
        <v>0</v>
      </c>
      <c r="Q1493" s="237">
        <v>0</v>
      </c>
      <c r="R1493" s="237">
        <f>Q1493*H1493</f>
        <v>0</v>
      </c>
      <c r="S1493" s="237">
        <v>0</v>
      </c>
      <c r="T1493" s="238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9" t="s">
        <v>440</v>
      </c>
      <c r="AT1493" s="239" t="s">
        <v>174</v>
      </c>
      <c r="AU1493" s="239" t="s">
        <v>86</v>
      </c>
      <c r="AY1493" s="18" t="s">
        <v>171</v>
      </c>
      <c r="BE1493" s="240">
        <f>IF(N1493="základní",J1493,0)</f>
        <v>0</v>
      </c>
      <c r="BF1493" s="240">
        <f>IF(N1493="snížená",J1493,0)</f>
        <v>0</v>
      </c>
      <c r="BG1493" s="240">
        <f>IF(N1493="zákl. přenesená",J1493,0)</f>
        <v>0</v>
      </c>
      <c r="BH1493" s="240">
        <f>IF(N1493="sníž. přenesená",J1493,0)</f>
        <v>0</v>
      </c>
      <c r="BI1493" s="240">
        <f>IF(N1493="nulová",J1493,0)</f>
        <v>0</v>
      </c>
      <c r="BJ1493" s="18" t="s">
        <v>84</v>
      </c>
      <c r="BK1493" s="240">
        <f>ROUND(I1493*H1493,2)</f>
        <v>0</v>
      </c>
      <c r="BL1493" s="18" t="s">
        <v>440</v>
      </c>
      <c r="BM1493" s="239" t="s">
        <v>2656</v>
      </c>
    </row>
    <row r="1494" s="2" customFormat="1">
      <c r="A1494" s="39"/>
      <c r="B1494" s="40"/>
      <c r="C1494" s="41"/>
      <c r="D1494" s="241" t="s">
        <v>181</v>
      </c>
      <c r="E1494" s="41"/>
      <c r="F1494" s="242" t="s">
        <v>2576</v>
      </c>
      <c r="G1494" s="41"/>
      <c r="H1494" s="41"/>
      <c r="I1494" s="243"/>
      <c r="J1494" s="41"/>
      <c r="K1494" s="41"/>
      <c r="L1494" s="45"/>
      <c r="M1494" s="244"/>
      <c r="N1494" s="245"/>
      <c r="O1494" s="92"/>
      <c r="P1494" s="92"/>
      <c r="Q1494" s="92"/>
      <c r="R1494" s="92"/>
      <c r="S1494" s="92"/>
      <c r="T1494" s="93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18" t="s">
        <v>181</v>
      </c>
      <c r="AU1494" s="18" t="s">
        <v>86</v>
      </c>
    </row>
    <row r="1495" s="2" customFormat="1" ht="16.5" customHeight="1">
      <c r="A1495" s="39"/>
      <c r="B1495" s="40"/>
      <c r="C1495" s="228" t="s">
        <v>2657</v>
      </c>
      <c r="D1495" s="228" t="s">
        <v>174</v>
      </c>
      <c r="E1495" s="229" t="s">
        <v>2658</v>
      </c>
      <c r="F1495" s="230" t="s">
        <v>2659</v>
      </c>
      <c r="G1495" s="231" t="s">
        <v>177</v>
      </c>
      <c r="H1495" s="232">
        <v>1</v>
      </c>
      <c r="I1495" s="233"/>
      <c r="J1495" s="234">
        <f>ROUND(I1495*H1495,2)</f>
        <v>0</v>
      </c>
      <c r="K1495" s="230" t="s">
        <v>1</v>
      </c>
      <c r="L1495" s="45"/>
      <c r="M1495" s="235" t="s">
        <v>1</v>
      </c>
      <c r="N1495" s="236" t="s">
        <v>42</v>
      </c>
      <c r="O1495" s="92"/>
      <c r="P1495" s="237">
        <f>O1495*H1495</f>
        <v>0</v>
      </c>
      <c r="Q1495" s="237">
        <v>0</v>
      </c>
      <c r="R1495" s="237">
        <f>Q1495*H1495</f>
        <v>0</v>
      </c>
      <c r="S1495" s="237">
        <v>0</v>
      </c>
      <c r="T1495" s="238">
        <f>S1495*H1495</f>
        <v>0</v>
      </c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R1495" s="239" t="s">
        <v>440</v>
      </c>
      <c r="AT1495" s="239" t="s">
        <v>174</v>
      </c>
      <c r="AU1495" s="239" t="s">
        <v>86</v>
      </c>
      <c r="AY1495" s="18" t="s">
        <v>171</v>
      </c>
      <c r="BE1495" s="240">
        <f>IF(N1495="základní",J1495,0)</f>
        <v>0</v>
      </c>
      <c r="BF1495" s="240">
        <f>IF(N1495="snížená",J1495,0)</f>
        <v>0</v>
      </c>
      <c r="BG1495" s="240">
        <f>IF(N1495="zákl. přenesená",J1495,0)</f>
        <v>0</v>
      </c>
      <c r="BH1495" s="240">
        <f>IF(N1495="sníž. přenesená",J1495,0)</f>
        <v>0</v>
      </c>
      <c r="BI1495" s="240">
        <f>IF(N1495="nulová",J1495,0)</f>
        <v>0</v>
      </c>
      <c r="BJ1495" s="18" t="s">
        <v>84</v>
      </c>
      <c r="BK1495" s="240">
        <f>ROUND(I1495*H1495,2)</f>
        <v>0</v>
      </c>
      <c r="BL1495" s="18" t="s">
        <v>440</v>
      </c>
      <c r="BM1495" s="239" t="s">
        <v>2660</v>
      </c>
    </row>
    <row r="1496" s="2" customFormat="1">
      <c r="A1496" s="39"/>
      <c r="B1496" s="40"/>
      <c r="C1496" s="41"/>
      <c r="D1496" s="241" t="s">
        <v>181</v>
      </c>
      <c r="E1496" s="41"/>
      <c r="F1496" s="242" t="s">
        <v>2576</v>
      </c>
      <c r="G1496" s="41"/>
      <c r="H1496" s="41"/>
      <c r="I1496" s="243"/>
      <c r="J1496" s="41"/>
      <c r="K1496" s="41"/>
      <c r="L1496" s="45"/>
      <c r="M1496" s="244"/>
      <c r="N1496" s="245"/>
      <c r="O1496" s="92"/>
      <c r="P1496" s="92"/>
      <c r="Q1496" s="92"/>
      <c r="R1496" s="92"/>
      <c r="S1496" s="92"/>
      <c r="T1496" s="9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T1496" s="18" t="s">
        <v>181</v>
      </c>
      <c r="AU1496" s="18" t="s">
        <v>86</v>
      </c>
    </row>
    <row r="1497" s="2" customFormat="1" ht="16.5" customHeight="1">
      <c r="A1497" s="39"/>
      <c r="B1497" s="40"/>
      <c r="C1497" s="228" t="s">
        <v>2661</v>
      </c>
      <c r="D1497" s="228" t="s">
        <v>174</v>
      </c>
      <c r="E1497" s="229" t="s">
        <v>2662</v>
      </c>
      <c r="F1497" s="230" t="s">
        <v>2663</v>
      </c>
      <c r="G1497" s="231" t="s">
        <v>177</v>
      </c>
      <c r="H1497" s="232">
        <v>1</v>
      </c>
      <c r="I1497" s="233"/>
      <c r="J1497" s="234">
        <f>ROUND(I1497*H1497,2)</f>
        <v>0</v>
      </c>
      <c r="K1497" s="230" t="s">
        <v>1</v>
      </c>
      <c r="L1497" s="45"/>
      <c r="M1497" s="235" t="s">
        <v>1</v>
      </c>
      <c r="N1497" s="236" t="s">
        <v>42</v>
      </c>
      <c r="O1497" s="92"/>
      <c r="P1497" s="237">
        <f>O1497*H1497</f>
        <v>0</v>
      </c>
      <c r="Q1497" s="237">
        <v>0</v>
      </c>
      <c r="R1497" s="237">
        <f>Q1497*H1497</f>
        <v>0</v>
      </c>
      <c r="S1497" s="237">
        <v>0</v>
      </c>
      <c r="T1497" s="238">
        <f>S1497*H1497</f>
        <v>0</v>
      </c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R1497" s="239" t="s">
        <v>440</v>
      </c>
      <c r="AT1497" s="239" t="s">
        <v>174</v>
      </c>
      <c r="AU1497" s="239" t="s">
        <v>86</v>
      </c>
      <c r="AY1497" s="18" t="s">
        <v>171</v>
      </c>
      <c r="BE1497" s="240">
        <f>IF(N1497="základní",J1497,0)</f>
        <v>0</v>
      </c>
      <c r="BF1497" s="240">
        <f>IF(N1497="snížená",J1497,0)</f>
        <v>0</v>
      </c>
      <c r="BG1497" s="240">
        <f>IF(N1497="zákl. přenesená",J1497,0)</f>
        <v>0</v>
      </c>
      <c r="BH1497" s="240">
        <f>IF(N1497="sníž. přenesená",J1497,0)</f>
        <v>0</v>
      </c>
      <c r="BI1497" s="240">
        <f>IF(N1497="nulová",J1497,0)</f>
        <v>0</v>
      </c>
      <c r="BJ1497" s="18" t="s">
        <v>84</v>
      </c>
      <c r="BK1497" s="240">
        <f>ROUND(I1497*H1497,2)</f>
        <v>0</v>
      </c>
      <c r="BL1497" s="18" t="s">
        <v>440</v>
      </c>
      <c r="BM1497" s="239" t="s">
        <v>2664</v>
      </c>
    </row>
    <row r="1498" s="2" customFormat="1">
      <c r="A1498" s="39"/>
      <c r="B1498" s="40"/>
      <c r="C1498" s="41"/>
      <c r="D1498" s="241" t="s">
        <v>181</v>
      </c>
      <c r="E1498" s="41"/>
      <c r="F1498" s="242" t="s">
        <v>2576</v>
      </c>
      <c r="G1498" s="41"/>
      <c r="H1498" s="41"/>
      <c r="I1498" s="243"/>
      <c r="J1498" s="41"/>
      <c r="K1498" s="41"/>
      <c r="L1498" s="45"/>
      <c r="M1498" s="244"/>
      <c r="N1498" s="245"/>
      <c r="O1498" s="92"/>
      <c r="P1498" s="92"/>
      <c r="Q1498" s="92"/>
      <c r="R1498" s="92"/>
      <c r="S1498" s="92"/>
      <c r="T1498" s="9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T1498" s="18" t="s">
        <v>181</v>
      </c>
      <c r="AU1498" s="18" t="s">
        <v>86</v>
      </c>
    </row>
    <row r="1499" s="2" customFormat="1" ht="16.5" customHeight="1">
      <c r="A1499" s="39"/>
      <c r="B1499" s="40"/>
      <c r="C1499" s="228" t="s">
        <v>2665</v>
      </c>
      <c r="D1499" s="228" t="s">
        <v>174</v>
      </c>
      <c r="E1499" s="229" t="s">
        <v>2666</v>
      </c>
      <c r="F1499" s="230" t="s">
        <v>2667</v>
      </c>
      <c r="G1499" s="231" t="s">
        <v>177</v>
      </c>
      <c r="H1499" s="232">
        <v>1</v>
      </c>
      <c r="I1499" s="233"/>
      <c r="J1499" s="234">
        <f>ROUND(I1499*H1499,2)</f>
        <v>0</v>
      </c>
      <c r="K1499" s="230" t="s">
        <v>1</v>
      </c>
      <c r="L1499" s="45"/>
      <c r="M1499" s="235" t="s">
        <v>1</v>
      </c>
      <c r="N1499" s="236" t="s">
        <v>42</v>
      </c>
      <c r="O1499" s="92"/>
      <c r="P1499" s="237">
        <f>O1499*H1499</f>
        <v>0</v>
      </c>
      <c r="Q1499" s="237">
        <v>0</v>
      </c>
      <c r="R1499" s="237">
        <f>Q1499*H1499</f>
        <v>0</v>
      </c>
      <c r="S1499" s="237">
        <v>0</v>
      </c>
      <c r="T1499" s="238">
        <f>S1499*H1499</f>
        <v>0</v>
      </c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R1499" s="239" t="s">
        <v>440</v>
      </c>
      <c r="AT1499" s="239" t="s">
        <v>174</v>
      </c>
      <c r="AU1499" s="239" t="s">
        <v>86</v>
      </c>
      <c r="AY1499" s="18" t="s">
        <v>171</v>
      </c>
      <c r="BE1499" s="240">
        <f>IF(N1499="základní",J1499,0)</f>
        <v>0</v>
      </c>
      <c r="BF1499" s="240">
        <f>IF(N1499="snížená",J1499,0)</f>
        <v>0</v>
      </c>
      <c r="BG1499" s="240">
        <f>IF(N1499="zákl. přenesená",J1499,0)</f>
        <v>0</v>
      </c>
      <c r="BH1499" s="240">
        <f>IF(N1499="sníž. přenesená",J1499,0)</f>
        <v>0</v>
      </c>
      <c r="BI1499" s="240">
        <f>IF(N1499="nulová",J1499,0)</f>
        <v>0</v>
      </c>
      <c r="BJ1499" s="18" t="s">
        <v>84</v>
      </c>
      <c r="BK1499" s="240">
        <f>ROUND(I1499*H1499,2)</f>
        <v>0</v>
      </c>
      <c r="BL1499" s="18" t="s">
        <v>440</v>
      </c>
      <c r="BM1499" s="239" t="s">
        <v>2668</v>
      </c>
    </row>
    <row r="1500" s="2" customFormat="1">
      <c r="A1500" s="39"/>
      <c r="B1500" s="40"/>
      <c r="C1500" s="41"/>
      <c r="D1500" s="241" t="s">
        <v>181</v>
      </c>
      <c r="E1500" s="41"/>
      <c r="F1500" s="242" t="s">
        <v>2576</v>
      </c>
      <c r="G1500" s="41"/>
      <c r="H1500" s="41"/>
      <c r="I1500" s="243"/>
      <c r="J1500" s="41"/>
      <c r="K1500" s="41"/>
      <c r="L1500" s="45"/>
      <c r="M1500" s="244"/>
      <c r="N1500" s="245"/>
      <c r="O1500" s="92"/>
      <c r="P1500" s="92"/>
      <c r="Q1500" s="92"/>
      <c r="R1500" s="92"/>
      <c r="S1500" s="92"/>
      <c r="T1500" s="9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181</v>
      </c>
      <c r="AU1500" s="18" t="s">
        <v>86</v>
      </c>
    </row>
    <row r="1501" s="2" customFormat="1" ht="16.5" customHeight="1">
      <c r="A1501" s="39"/>
      <c r="B1501" s="40"/>
      <c r="C1501" s="228" t="s">
        <v>2669</v>
      </c>
      <c r="D1501" s="228" t="s">
        <v>174</v>
      </c>
      <c r="E1501" s="229" t="s">
        <v>2670</v>
      </c>
      <c r="F1501" s="230" t="s">
        <v>2671</v>
      </c>
      <c r="G1501" s="231" t="s">
        <v>177</v>
      </c>
      <c r="H1501" s="232">
        <v>1</v>
      </c>
      <c r="I1501" s="233"/>
      <c r="J1501" s="234">
        <f>ROUND(I1501*H1501,2)</f>
        <v>0</v>
      </c>
      <c r="K1501" s="230" t="s">
        <v>1</v>
      </c>
      <c r="L1501" s="45"/>
      <c r="M1501" s="235" t="s">
        <v>1</v>
      </c>
      <c r="N1501" s="236" t="s">
        <v>42</v>
      </c>
      <c r="O1501" s="92"/>
      <c r="P1501" s="237">
        <f>O1501*H1501</f>
        <v>0</v>
      </c>
      <c r="Q1501" s="237">
        <v>0</v>
      </c>
      <c r="R1501" s="237">
        <f>Q1501*H1501</f>
        <v>0</v>
      </c>
      <c r="S1501" s="237">
        <v>0</v>
      </c>
      <c r="T1501" s="238">
        <f>S1501*H1501</f>
        <v>0</v>
      </c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R1501" s="239" t="s">
        <v>440</v>
      </c>
      <c r="AT1501" s="239" t="s">
        <v>174</v>
      </c>
      <c r="AU1501" s="239" t="s">
        <v>86</v>
      </c>
      <c r="AY1501" s="18" t="s">
        <v>171</v>
      </c>
      <c r="BE1501" s="240">
        <f>IF(N1501="základní",J1501,0)</f>
        <v>0</v>
      </c>
      <c r="BF1501" s="240">
        <f>IF(N1501="snížená",J1501,0)</f>
        <v>0</v>
      </c>
      <c r="BG1501" s="240">
        <f>IF(N1501="zákl. přenesená",J1501,0)</f>
        <v>0</v>
      </c>
      <c r="BH1501" s="240">
        <f>IF(N1501="sníž. přenesená",J1501,0)</f>
        <v>0</v>
      </c>
      <c r="BI1501" s="240">
        <f>IF(N1501="nulová",J1501,0)</f>
        <v>0</v>
      </c>
      <c r="BJ1501" s="18" t="s">
        <v>84</v>
      </c>
      <c r="BK1501" s="240">
        <f>ROUND(I1501*H1501,2)</f>
        <v>0</v>
      </c>
      <c r="BL1501" s="18" t="s">
        <v>440</v>
      </c>
      <c r="BM1501" s="239" t="s">
        <v>2672</v>
      </c>
    </row>
    <row r="1502" s="2" customFormat="1">
      <c r="A1502" s="39"/>
      <c r="B1502" s="40"/>
      <c r="C1502" s="41"/>
      <c r="D1502" s="241" t="s">
        <v>181</v>
      </c>
      <c r="E1502" s="41"/>
      <c r="F1502" s="242" t="s">
        <v>2576</v>
      </c>
      <c r="G1502" s="41"/>
      <c r="H1502" s="41"/>
      <c r="I1502" s="243"/>
      <c r="J1502" s="41"/>
      <c r="K1502" s="41"/>
      <c r="L1502" s="45"/>
      <c r="M1502" s="244"/>
      <c r="N1502" s="245"/>
      <c r="O1502" s="92"/>
      <c r="P1502" s="92"/>
      <c r="Q1502" s="92"/>
      <c r="R1502" s="92"/>
      <c r="S1502" s="92"/>
      <c r="T1502" s="9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181</v>
      </c>
      <c r="AU1502" s="18" t="s">
        <v>86</v>
      </c>
    </row>
    <row r="1503" s="2" customFormat="1" ht="16.5" customHeight="1">
      <c r="A1503" s="39"/>
      <c r="B1503" s="40"/>
      <c r="C1503" s="228" t="s">
        <v>2673</v>
      </c>
      <c r="D1503" s="228" t="s">
        <v>174</v>
      </c>
      <c r="E1503" s="229" t="s">
        <v>2674</v>
      </c>
      <c r="F1503" s="230" t="s">
        <v>2675</v>
      </c>
      <c r="G1503" s="231" t="s">
        <v>177</v>
      </c>
      <c r="H1503" s="232">
        <v>1</v>
      </c>
      <c r="I1503" s="233"/>
      <c r="J1503" s="234">
        <f>ROUND(I1503*H1503,2)</f>
        <v>0</v>
      </c>
      <c r="K1503" s="230" t="s">
        <v>1</v>
      </c>
      <c r="L1503" s="45"/>
      <c r="M1503" s="235" t="s">
        <v>1</v>
      </c>
      <c r="N1503" s="236" t="s">
        <v>42</v>
      </c>
      <c r="O1503" s="92"/>
      <c r="P1503" s="237">
        <f>O1503*H1503</f>
        <v>0</v>
      </c>
      <c r="Q1503" s="237">
        <v>0</v>
      </c>
      <c r="R1503" s="237">
        <f>Q1503*H1503</f>
        <v>0</v>
      </c>
      <c r="S1503" s="237">
        <v>0</v>
      </c>
      <c r="T1503" s="238">
        <f>S1503*H1503</f>
        <v>0</v>
      </c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R1503" s="239" t="s">
        <v>440</v>
      </c>
      <c r="AT1503" s="239" t="s">
        <v>174</v>
      </c>
      <c r="AU1503" s="239" t="s">
        <v>86</v>
      </c>
      <c r="AY1503" s="18" t="s">
        <v>171</v>
      </c>
      <c r="BE1503" s="240">
        <f>IF(N1503="základní",J1503,0)</f>
        <v>0</v>
      </c>
      <c r="BF1503" s="240">
        <f>IF(N1503="snížená",J1503,0)</f>
        <v>0</v>
      </c>
      <c r="BG1503" s="240">
        <f>IF(N1503="zákl. přenesená",J1503,0)</f>
        <v>0</v>
      </c>
      <c r="BH1503" s="240">
        <f>IF(N1503="sníž. přenesená",J1503,0)</f>
        <v>0</v>
      </c>
      <c r="BI1503" s="240">
        <f>IF(N1503="nulová",J1503,0)</f>
        <v>0</v>
      </c>
      <c r="BJ1503" s="18" t="s">
        <v>84</v>
      </c>
      <c r="BK1503" s="240">
        <f>ROUND(I1503*H1503,2)</f>
        <v>0</v>
      </c>
      <c r="BL1503" s="18" t="s">
        <v>440</v>
      </c>
      <c r="BM1503" s="239" t="s">
        <v>2676</v>
      </c>
    </row>
    <row r="1504" s="2" customFormat="1">
      <c r="A1504" s="39"/>
      <c r="B1504" s="40"/>
      <c r="C1504" s="41"/>
      <c r="D1504" s="241" t="s">
        <v>181</v>
      </c>
      <c r="E1504" s="41"/>
      <c r="F1504" s="242" t="s">
        <v>2576</v>
      </c>
      <c r="G1504" s="41"/>
      <c r="H1504" s="41"/>
      <c r="I1504" s="243"/>
      <c r="J1504" s="41"/>
      <c r="K1504" s="41"/>
      <c r="L1504" s="45"/>
      <c r="M1504" s="244"/>
      <c r="N1504" s="245"/>
      <c r="O1504" s="92"/>
      <c r="P1504" s="92"/>
      <c r="Q1504" s="92"/>
      <c r="R1504" s="92"/>
      <c r="S1504" s="92"/>
      <c r="T1504" s="93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T1504" s="18" t="s">
        <v>181</v>
      </c>
      <c r="AU1504" s="18" t="s">
        <v>86</v>
      </c>
    </row>
    <row r="1505" s="2" customFormat="1" ht="16.5" customHeight="1">
      <c r="A1505" s="39"/>
      <c r="B1505" s="40"/>
      <c r="C1505" s="228" t="s">
        <v>2677</v>
      </c>
      <c r="D1505" s="228" t="s">
        <v>174</v>
      </c>
      <c r="E1505" s="229" t="s">
        <v>2678</v>
      </c>
      <c r="F1505" s="230" t="s">
        <v>2679</v>
      </c>
      <c r="G1505" s="231" t="s">
        <v>177</v>
      </c>
      <c r="H1505" s="232">
        <v>1</v>
      </c>
      <c r="I1505" s="233"/>
      <c r="J1505" s="234">
        <f>ROUND(I1505*H1505,2)</f>
        <v>0</v>
      </c>
      <c r="K1505" s="230" t="s">
        <v>1</v>
      </c>
      <c r="L1505" s="45"/>
      <c r="M1505" s="235" t="s">
        <v>1</v>
      </c>
      <c r="N1505" s="236" t="s">
        <v>42</v>
      </c>
      <c r="O1505" s="92"/>
      <c r="P1505" s="237">
        <f>O1505*H1505</f>
        <v>0</v>
      </c>
      <c r="Q1505" s="237">
        <v>0</v>
      </c>
      <c r="R1505" s="237">
        <f>Q1505*H1505</f>
        <v>0</v>
      </c>
      <c r="S1505" s="237">
        <v>0</v>
      </c>
      <c r="T1505" s="238">
        <f>S1505*H1505</f>
        <v>0</v>
      </c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R1505" s="239" t="s">
        <v>440</v>
      </c>
      <c r="AT1505" s="239" t="s">
        <v>174</v>
      </c>
      <c r="AU1505" s="239" t="s">
        <v>86</v>
      </c>
      <c r="AY1505" s="18" t="s">
        <v>171</v>
      </c>
      <c r="BE1505" s="240">
        <f>IF(N1505="základní",J1505,0)</f>
        <v>0</v>
      </c>
      <c r="BF1505" s="240">
        <f>IF(N1505="snížená",J1505,0)</f>
        <v>0</v>
      </c>
      <c r="BG1505" s="240">
        <f>IF(N1505="zákl. přenesená",J1505,0)</f>
        <v>0</v>
      </c>
      <c r="BH1505" s="240">
        <f>IF(N1505="sníž. přenesená",J1505,0)</f>
        <v>0</v>
      </c>
      <c r="BI1505" s="240">
        <f>IF(N1505="nulová",J1505,0)</f>
        <v>0</v>
      </c>
      <c r="BJ1505" s="18" t="s">
        <v>84</v>
      </c>
      <c r="BK1505" s="240">
        <f>ROUND(I1505*H1505,2)</f>
        <v>0</v>
      </c>
      <c r="BL1505" s="18" t="s">
        <v>440</v>
      </c>
      <c r="BM1505" s="239" t="s">
        <v>2680</v>
      </c>
    </row>
    <row r="1506" s="2" customFormat="1">
      <c r="A1506" s="39"/>
      <c r="B1506" s="40"/>
      <c r="C1506" s="41"/>
      <c r="D1506" s="241" t="s">
        <v>181</v>
      </c>
      <c r="E1506" s="41"/>
      <c r="F1506" s="242" t="s">
        <v>2576</v>
      </c>
      <c r="G1506" s="41"/>
      <c r="H1506" s="41"/>
      <c r="I1506" s="243"/>
      <c r="J1506" s="41"/>
      <c r="K1506" s="41"/>
      <c r="L1506" s="45"/>
      <c r="M1506" s="244"/>
      <c r="N1506" s="245"/>
      <c r="O1506" s="92"/>
      <c r="P1506" s="92"/>
      <c r="Q1506" s="92"/>
      <c r="R1506" s="92"/>
      <c r="S1506" s="92"/>
      <c r="T1506" s="9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181</v>
      </c>
      <c r="AU1506" s="18" t="s">
        <v>86</v>
      </c>
    </row>
    <row r="1507" s="2" customFormat="1" ht="16.5" customHeight="1">
      <c r="A1507" s="39"/>
      <c r="B1507" s="40"/>
      <c r="C1507" s="228" t="s">
        <v>2681</v>
      </c>
      <c r="D1507" s="228" t="s">
        <v>174</v>
      </c>
      <c r="E1507" s="229" t="s">
        <v>2682</v>
      </c>
      <c r="F1507" s="230" t="s">
        <v>2683</v>
      </c>
      <c r="G1507" s="231" t="s">
        <v>177</v>
      </c>
      <c r="H1507" s="232">
        <v>1</v>
      </c>
      <c r="I1507" s="233"/>
      <c r="J1507" s="234">
        <f>ROUND(I1507*H1507,2)</f>
        <v>0</v>
      </c>
      <c r="K1507" s="230" t="s">
        <v>1</v>
      </c>
      <c r="L1507" s="45"/>
      <c r="M1507" s="235" t="s">
        <v>1</v>
      </c>
      <c r="N1507" s="236" t="s">
        <v>42</v>
      </c>
      <c r="O1507" s="92"/>
      <c r="P1507" s="237">
        <f>O1507*H1507</f>
        <v>0</v>
      </c>
      <c r="Q1507" s="237">
        <v>0</v>
      </c>
      <c r="R1507" s="237">
        <f>Q1507*H1507</f>
        <v>0</v>
      </c>
      <c r="S1507" s="237">
        <v>0</v>
      </c>
      <c r="T1507" s="238">
        <f>S1507*H1507</f>
        <v>0</v>
      </c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R1507" s="239" t="s">
        <v>440</v>
      </c>
      <c r="AT1507" s="239" t="s">
        <v>174</v>
      </c>
      <c r="AU1507" s="239" t="s">
        <v>86</v>
      </c>
      <c r="AY1507" s="18" t="s">
        <v>171</v>
      </c>
      <c r="BE1507" s="240">
        <f>IF(N1507="základní",J1507,0)</f>
        <v>0</v>
      </c>
      <c r="BF1507" s="240">
        <f>IF(N1507="snížená",J1507,0)</f>
        <v>0</v>
      </c>
      <c r="BG1507" s="240">
        <f>IF(N1507="zákl. přenesená",J1507,0)</f>
        <v>0</v>
      </c>
      <c r="BH1507" s="240">
        <f>IF(N1507="sníž. přenesená",J1507,0)</f>
        <v>0</v>
      </c>
      <c r="BI1507" s="240">
        <f>IF(N1507="nulová",J1507,0)</f>
        <v>0</v>
      </c>
      <c r="BJ1507" s="18" t="s">
        <v>84</v>
      </c>
      <c r="BK1507" s="240">
        <f>ROUND(I1507*H1507,2)</f>
        <v>0</v>
      </c>
      <c r="BL1507" s="18" t="s">
        <v>440</v>
      </c>
      <c r="BM1507" s="239" t="s">
        <v>2684</v>
      </c>
    </row>
    <row r="1508" s="2" customFormat="1">
      <c r="A1508" s="39"/>
      <c r="B1508" s="40"/>
      <c r="C1508" s="41"/>
      <c r="D1508" s="241" t="s">
        <v>181</v>
      </c>
      <c r="E1508" s="41"/>
      <c r="F1508" s="242" t="s">
        <v>2576</v>
      </c>
      <c r="G1508" s="41"/>
      <c r="H1508" s="41"/>
      <c r="I1508" s="243"/>
      <c r="J1508" s="41"/>
      <c r="K1508" s="41"/>
      <c r="L1508" s="45"/>
      <c r="M1508" s="244"/>
      <c r="N1508" s="245"/>
      <c r="O1508" s="92"/>
      <c r="P1508" s="92"/>
      <c r="Q1508" s="92"/>
      <c r="R1508" s="92"/>
      <c r="S1508" s="92"/>
      <c r="T1508" s="9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T1508" s="18" t="s">
        <v>181</v>
      </c>
      <c r="AU1508" s="18" t="s">
        <v>86</v>
      </c>
    </row>
    <row r="1509" s="2" customFormat="1" ht="16.5" customHeight="1">
      <c r="A1509" s="39"/>
      <c r="B1509" s="40"/>
      <c r="C1509" s="228" t="s">
        <v>2685</v>
      </c>
      <c r="D1509" s="228" t="s">
        <v>174</v>
      </c>
      <c r="E1509" s="229" t="s">
        <v>2686</v>
      </c>
      <c r="F1509" s="230" t="s">
        <v>2687</v>
      </c>
      <c r="G1509" s="231" t="s">
        <v>177</v>
      </c>
      <c r="H1509" s="232">
        <v>1</v>
      </c>
      <c r="I1509" s="233"/>
      <c r="J1509" s="234">
        <f>ROUND(I1509*H1509,2)</f>
        <v>0</v>
      </c>
      <c r="K1509" s="230" t="s">
        <v>1</v>
      </c>
      <c r="L1509" s="45"/>
      <c r="M1509" s="235" t="s">
        <v>1</v>
      </c>
      <c r="N1509" s="236" t="s">
        <v>42</v>
      </c>
      <c r="O1509" s="92"/>
      <c r="P1509" s="237">
        <f>O1509*H1509</f>
        <v>0</v>
      </c>
      <c r="Q1509" s="237">
        <v>0</v>
      </c>
      <c r="R1509" s="237">
        <f>Q1509*H1509</f>
        <v>0</v>
      </c>
      <c r="S1509" s="237">
        <v>0</v>
      </c>
      <c r="T1509" s="238">
        <f>S1509*H1509</f>
        <v>0</v>
      </c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R1509" s="239" t="s">
        <v>440</v>
      </c>
      <c r="AT1509" s="239" t="s">
        <v>174</v>
      </c>
      <c r="AU1509" s="239" t="s">
        <v>86</v>
      </c>
      <c r="AY1509" s="18" t="s">
        <v>171</v>
      </c>
      <c r="BE1509" s="240">
        <f>IF(N1509="základní",J1509,0)</f>
        <v>0</v>
      </c>
      <c r="BF1509" s="240">
        <f>IF(N1509="snížená",J1509,0)</f>
        <v>0</v>
      </c>
      <c r="BG1509" s="240">
        <f>IF(N1509="zákl. přenesená",J1509,0)</f>
        <v>0</v>
      </c>
      <c r="BH1509" s="240">
        <f>IF(N1509="sníž. přenesená",J1509,0)</f>
        <v>0</v>
      </c>
      <c r="BI1509" s="240">
        <f>IF(N1509="nulová",J1509,0)</f>
        <v>0</v>
      </c>
      <c r="BJ1509" s="18" t="s">
        <v>84</v>
      </c>
      <c r="BK1509" s="240">
        <f>ROUND(I1509*H1509,2)</f>
        <v>0</v>
      </c>
      <c r="BL1509" s="18" t="s">
        <v>440</v>
      </c>
      <c r="BM1509" s="239" t="s">
        <v>2688</v>
      </c>
    </row>
    <row r="1510" s="2" customFormat="1">
      <c r="A1510" s="39"/>
      <c r="B1510" s="40"/>
      <c r="C1510" s="41"/>
      <c r="D1510" s="241" t="s">
        <v>181</v>
      </c>
      <c r="E1510" s="41"/>
      <c r="F1510" s="242" t="s">
        <v>2576</v>
      </c>
      <c r="G1510" s="41"/>
      <c r="H1510" s="41"/>
      <c r="I1510" s="243"/>
      <c r="J1510" s="41"/>
      <c r="K1510" s="41"/>
      <c r="L1510" s="45"/>
      <c r="M1510" s="244"/>
      <c r="N1510" s="245"/>
      <c r="O1510" s="92"/>
      <c r="P1510" s="92"/>
      <c r="Q1510" s="92"/>
      <c r="R1510" s="92"/>
      <c r="S1510" s="92"/>
      <c r="T1510" s="93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T1510" s="18" t="s">
        <v>181</v>
      </c>
      <c r="AU1510" s="18" t="s">
        <v>86</v>
      </c>
    </row>
    <row r="1511" s="2" customFormat="1" ht="16.5" customHeight="1">
      <c r="A1511" s="39"/>
      <c r="B1511" s="40"/>
      <c r="C1511" s="228" t="s">
        <v>2689</v>
      </c>
      <c r="D1511" s="228" t="s">
        <v>174</v>
      </c>
      <c r="E1511" s="229" t="s">
        <v>2690</v>
      </c>
      <c r="F1511" s="230" t="s">
        <v>2691</v>
      </c>
      <c r="G1511" s="231" t="s">
        <v>177</v>
      </c>
      <c r="H1511" s="232">
        <v>1</v>
      </c>
      <c r="I1511" s="233"/>
      <c r="J1511" s="234">
        <f>ROUND(I1511*H1511,2)</f>
        <v>0</v>
      </c>
      <c r="K1511" s="230" t="s">
        <v>1</v>
      </c>
      <c r="L1511" s="45"/>
      <c r="M1511" s="235" t="s">
        <v>1</v>
      </c>
      <c r="N1511" s="236" t="s">
        <v>42</v>
      </c>
      <c r="O1511" s="92"/>
      <c r="P1511" s="237">
        <f>O1511*H1511</f>
        <v>0</v>
      </c>
      <c r="Q1511" s="237">
        <v>0</v>
      </c>
      <c r="R1511" s="237">
        <f>Q1511*H1511</f>
        <v>0</v>
      </c>
      <c r="S1511" s="237">
        <v>0</v>
      </c>
      <c r="T1511" s="238">
        <f>S1511*H1511</f>
        <v>0</v>
      </c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R1511" s="239" t="s">
        <v>440</v>
      </c>
      <c r="AT1511" s="239" t="s">
        <v>174</v>
      </c>
      <c r="AU1511" s="239" t="s">
        <v>86</v>
      </c>
      <c r="AY1511" s="18" t="s">
        <v>171</v>
      </c>
      <c r="BE1511" s="240">
        <f>IF(N1511="základní",J1511,0)</f>
        <v>0</v>
      </c>
      <c r="BF1511" s="240">
        <f>IF(N1511="snížená",J1511,0)</f>
        <v>0</v>
      </c>
      <c r="BG1511" s="240">
        <f>IF(N1511="zákl. přenesená",J1511,0)</f>
        <v>0</v>
      </c>
      <c r="BH1511" s="240">
        <f>IF(N1511="sníž. přenesená",J1511,0)</f>
        <v>0</v>
      </c>
      <c r="BI1511" s="240">
        <f>IF(N1511="nulová",J1511,0)</f>
        <v>0</v>
      </c>
      <c r="BJ1511" s="18" t="s">
        <v>84</v>
      </c>
      <c r="BK1511" s="240">
        <f>ROUND(I1511*H1511,2)</f>
        <v>0</v>
      </c>
      <c r="BL1511" s="18" t="s">
        <v>440</v>
      </c>
      <c r="BM1511" s="239" t="s">
        <v>2692</v>
      </c>
    </row>
    <row r="1512" s="2" customFormat="1">
      <c r="A1512" s="39"/>
      <c r="B1512" s="40"/>
      <c r="C1512" s="41"/>
      <c r="D1512" s="241" t="s">
        <v>181</v>
      </c>
      <c r="E1512" s="41"/>
      <c r="F1512" s="242" t="s">
        <v>2576</v>
      </c>
      <c r="G1512" s="41"/>
      <c r="H1512" s="41"/>
      <c r="I1512" s="243"/>
      <c r="J1512" s="41"/>
      <c r="K1512" s="41"/>
      <c r="L1512" s="45"/>
      <c r="M1512" s="244"/>
      <c r="N1512" s="245"/>
      <c r="O1512" s="92"/>
      <c r="P1512" s="92"/>
      <c r="Q1512" s="92"/>
      <c r="R1512" s="92"/>
      <c r="S1512" s="92"/>
      <c r="T1512" s="93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T1512" s="18" t="s">
        <v>181</v>
      </c>
      <c r="AU1512" s="18" t="s">
        <v>86</v>
      </c>
    </row>
    <row r="1513" s="2" customFormat="1" ht="16.5" customHeight="1">
      <c r="A1513" s="39"/>
      <c r="B1513" s="40"/>
      <c r="C1513" s="228" t="s">
        <v>2693</v>
      </c>
      <c r="D1513" s="228" t="s">
        <v>174</v>
      </c>
      <c r="E1513" s="229" t="s">
        <v>2694</v>
      </c>
      <c r="F1513" s="230" t="s">
        <v>2695</v>
      </c>
      <c r="G1513" s="231" t="s">
        <v>177</v>
      </c>
      <c r="H1513" s="232">
        <v>1</v>
      </c>
      <c r="I1513" s="233"/>
      <c r="J1513" s="234">
        <f>ROUND(I1513*H1513,2)</f>
        <v>0</v>
      </c>
      <c r="K1513" s="230" t="s">
        <v>1</v>
      </c>
      <c r="L1513" s="45"/>
      <c r="M1513" s="235" t="s">
        <v>1</v>
      </c>
      <c r="N1513" s="236" t="s">
        <v>42</v>
      </c>
      <c r="O1513" s="92"/>
      <c r="P1513" s="237">
        <f>O1513*H1513</f>
        <v>0</v>
      </c>
      <c r="Q1513" s="237">
        <v>0</v>
      </c>
      <c r="R1513" s="237">
        <f>Q1513*H1513</f>
        <v>0</v>
      </c>
      <c r="S1513" s="237">
        <v>0</v>
      </c>
      <c r="T1513" s="238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39" t="s">
        <v>440</v>
      </c>
      <c r="AT1513" s="239" t="s">
        <v>174</v>
      </c>
      <c r="AU1513" s="239" t="s">
        <v>86</v>
      </c>
      <c r="AY1513" s="18" t="s">
        <v>171</v>
      </c>
      <c r="BE1513" s="240">
        <f>IF(N1513="základní",J1513,0)</f>
        <v>0</v>
      </c>
      <c r="BF1513" s="240">
        <f>IF(N1513="snížená",J1513,0)</f>
        <v>0</v>
      </c>
      <c r="BG1513" s="240">
        <f>IF(N1513="zákl. přenesená",J1513,0)</f>
        <v>0</v>
      </c>
      <c r="BH1513" s="240">
        <f>IF(N1513="sníž. přenesená",J1513,0)</f>
        <v>0</v>
      </c>
      <c r="BI1513" s="240">
        <f>IF(N1513="nulová",J1513,0)</f>
        <v>0</v>
      </c>
      <c r="BJ1513" s="18" t="s">
        <v>84</v>
      </c>
      <c r="BK1513" s="240">
        <f>ROUND(I1513*H1513,2)</f>
        <v>0</v>
      </c>
      <c r="BL1513" s="18" t="s">
        <v>440</v>
      </c>
      <c r="BM1513" s="239" t="s">
        <v>2696</v>
      </c>
    </row>
    <row r="1514" s="2" customFormat="1">
      <c r="A1514" s="39"/>
      <c r="B1514" s="40"/>
      <c r="C1514" s="41"/>
      <c r="D1514" s="241" t="s">
        <v>181</v>
      </c>
      <c r="E1514" s="41"/>
      <c r="F1514" s="242" t="s">
        <v>2576</v>
      </c>
      <c r="G1514" s="41"/>
      <c r="H1514" s="41"/>
      <c r="I1514" s="243"/>
      <c r="J1514" s="41"/>
      <c r="K1514" s="41"/>
      <c r="L1514" s="45"/>
      <c r="M1514" s="244"/>
      <c r="N1514" s="245"/>
      <c r="O1514" s="92"/>
      <c r="P1514" s="92"/>
      <c r="Q1514" s="92"/>
      <c r="R1514" s="92"/>
      <c r="S1514" s="92"/>
      <c r="T1514" s="93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T1514" s="18" t="s">
        <v>181</v>
      </c>
      <c r="AU1514" s="18" t="s">
        <v>86</v>
      </c>
    </row>
    <row r="1515" s="2" customFormat="1" ht="16.5" customHeight="1">
      <c r="A1515" s="39"/>
      <c r="B1515" s="40"/>
      <c r="C1515" s="228" t="s">
        <v>2697</v>
      </c>
      <c r="D1515" s="228" t="s">
        <v>174</v>
      </c>
      <c r="E1515" s="229" t="s">
        <v>2698</v>
      </c>
      <c r="F1515" s="230" t="s">
        <v>2699</v>
      </c>
      <c r="G1515" s="231" t="s">
        <v>177</v>
      </c>
      <c r="H1515" s="232">
        <v>1</v>
      </c>
      <c r="I1515" s="233"/>
      <c r="J1515" s="234">
        <f>ROUND(I1515*H1515,2)</f>
        <v>0</v>
      </c>
      <c r="K1515" s="230" t="s">
        <v>1</v>
      </c>
      <c r="L1515" s="45"/>
      <c r="M1515" s="235" t="s">
        <v>1</v>
      </c>
      <c r="N1515" s="236" t="s">
        <v>42</v>
      </c>
      <c r="O1515" s="92"/>
      <c r="P1515" s="237">
        <f>O1515*H1515</f>
        <v>0</v>
      </c>
      <c r="Q1515" s="237">
        <v>0</v>
      </c>
      <c r="R1515" s="237">
        <f>Q1515*H1515</f>
        <v>0</v>
      </c>
      <c r="S1515" s="237">
        <v>0</v>
      </c>
      <c r="T1515" s="238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9" t="s">
        <v>440</v>
      </c>
      <c r="AT1515" s="239" t="s">
        <v>174</v>
      </c>
      <c r="AU1515" s="239" t="s">
        <v>86</v>
      </c>
      <c r="AY1515" s="18" t="s">
        <v>171</v>
      </c>
      <c r="BE1515" s="240">
        <f>IF(N1515="základní",J1515,0)</f>
        <v>0</v>
      </c>
      <c r="BF1515" s="240">
        <f>IF(N1515="snížená",J1515,0)</f>
        <v>0</v>
      </c>
      <c r="BG1515" s="240">
        <f>IF(N1515="zákl. přenesená",J1515,0)</f>
        <v>0</v>
      </c>
      <c r="BH1515" s="240">
        <f>IF(N1515="sníž. přenesená",J1515,0)</f>
        <v>0</v>
      </c>
      <c r="BI1515" s="240">
        <f>IF(N1515="nulová",J1515,0)</f>
        <v>0</v>
      </c>
      <c r="BJ1515" s="18" t="s">
        <v>84</v>
      </c>
      <c r="BK1515" s="240">
        <f>ROUND(I1515*H1515,2)</f>
        <v>0</v>
      </c>
      <c r="BL1515" s="18" t="s">
        <v>440</v>
      </c>
      <c r="BM1515" s="239" t="s">
        <v>2700</v>
      </c>
    </row>
    <row r="1516" s="2" customFormat="1">
      <c r="A1516" s="39"/>
      <c r="B1516" s="40"/>
      <c r="C1516" s="41"/>
      <c r="D1516" s="241" t="s">
        <v>181</v>
      </c>
      <c r="E1516" s="41"/>
      <c r="F1516" s="242" t="s">
        <v>2576</v>
      </c>
      <c r="G1516" s="41"/>
      <c r="H1516" s="41"/>
      <c r="I1516" s="243"/>
      <c r="J1516" s="41"/>
      <c r="K1516" s="41"/>
      <c r="L1516" s="45"/>
      <c r="M1516" s="244"/>
      <c r="N1516" s="245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181</v>
      </c>
      <c r="AU1516" s="18" t="s">
        <v>86</v>
      </c>
    </row>
    <row r="1517" s="2" customFormat="1" ht="16.5" customHeight="1">
      <c r="A1517" s="39"/>
      <c r="B1517" s="40"/>
      <c r="C1517" s="228" t="s">
        <v>2701</v>
      </c>
      <c r="D1517" s="228" t="s">
        <v>174</v>
      </c>
      <c r="E1517" s="229" t="s">
        <v>2702</v>
      </c>
      <c r="F1517" s="230" t="s">
        <v>2703</v>
      </c>
      <c r="G1517" s="231" t="s">
        <v>177</v>
      </c>
      <c r="H1517" s="232">
        <v>1</v>
      </c>
      <c r="I1517" s="233"/>
      <c r="J1517" s="234">
        <f>ROUND(I1517*H1517,2)</f>
        <v>0</v>
      </c>
      <c r="K1517" s="230" t="s">
        <v>1</v>
      </c>
      <c r="L1517" s="45"/>
      <c r="M1517" s="235" t="s">
        <v>1</v>
      </c>
      <c r="N1517" s="236" t="s">
        <v>42</v>
      </c>
      <c r="O1517" s="92"/>
      <c r="P1517" s="237">
        <f>O1517*H1517</f>
        <v>0</v>
      </c>
      <c r="Q1517" s="237">
        <v>0</v>
      </c>
      <c r="R1517" s="237">
        <f>Q1517*H1517</f>
        <v>0</v>
      </c>
      <c r="S1517" s="237">
        <v>0</v>
      </c>
      <c r="T1517" s="238">
        <f>S1517*H1517</f>
        <v>0</v>
      </c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R1517" s="239" t="s">
        <v>440</v>
      </c>
      <c r="AT1517" s="239" t="s">
        <v>174</v>
      </c>
      <c r="AU1517" s="239" t="s">
        <v>86</v>
      </c>
      <c r="AY1517" s="18" t="s">
        <v>171</v>
      </c>
      <c r="BE1517" s="240">
        <f>IF(N1517="základní",J1517,0)</f>
        <v>0</v>
      </c>
      <c r="BF1517" s="240">
        <f>IF(N1517="snížená",J1517,0)</f>
        <v>0</v>
      </c>
      <c r="BG1517" s="240">
        <f>IF(N1517="zákl. přenesená",J1517,0)</f>
        <v>0</v>
      </c>
      <c r="BH1517" s="240">
        <f>IF(N1517="sníž. přenesená",J1517,0)</f>
        <v>0</v>
      </c>
      <c r="BI1517" s="240">
        <f>IF(N1517="nulová",J1517,0)</f>
        <v>0</v>
      </c>
      <c r="BJ1517" s="18" t="s">
        <v>84</v>
      </c>
      <c r="BK1517" s="240">
        <f>ROUND(I1517*H1517,2)</f>
        <v>0</v>
      </c>
      <c r="BL1517" s="18" t="s">
        <v>440</v>
      </c>
      <c r="BM1517" s="239" t="s">
        <v>2704</v>
      </c>
    </row>
    <row r="1518" s="2" customFormat="1">
      <c r="A1518" s="39"/>
      <c r="B1518" s="40"/>
      <c r="C1518" s="41"/>
      <c r="D1518" s="241" t="s">
        <v>181</v>
      </c>
      <c r="E1518" s="41"/>
      <c r="F1518" s="242" t="s">
        <v>2576</v>
      </c>
      <c r="G1518" s="41"/>
      <c r="H1518" s="41"/>
      <c r="I1518" s="243"/>
      <c r="J1518" s="41"/>
      <c r="K1518" s="41"/>
      <c r="L1518" s="45"/>
      <c r="M1518" s="244"/>
      <c r="N1518" s="245"/>
      <c r="O1518" s="92"/>
      <c r="P1518" s="92"/>
      <c r="Q1518" s="92"/>
      <c r="R1518" s="92"/>
      <c r="S1518" s="92"/>
      <c r="T1518" s="9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T1518" s="18" t="s">
        <v>181</v>
      </c>
      <c r="AU1518" s="18" t="s">
        <v>86</v>
      </c>
    </row>
    <row r="1519" s="2" customFormat="1" ht="16.5" customHeight="1">
      <c r="A1519" s="39"/>
      <c r="B1519" s="40"/>
      <c r="C1519" s="228" t="s">
        <v>2705</v>
      </c>
      <c r="D1519" s="228" t="s">
        <v>174</v>
      </c>
      <c r="E1519" s="229" t="s">
        <v>2706</v>
      </c>
      <c r="F1519" s="230" t="s">
        <v>2707</v>
      </c>
      <c r="G1519" s="231" t="s">
        <v>177</v>
      </c>
      <c r="H1519" s="232">
        <v>1</v>
      </c>
      <c r="I1519" s="233"/>
      <c r="J1519" s="234">
        <f>ROUND(I1519*H1519,2)</f>
        <v>0</v>
      </c>
      <c r="K1519" s="230" t="s">
        <v>1</v>
      </c>
      <c r="L1519" s="45"/>
      <c r="M1519" s="235" t="s">
        <v>1</v>
      </c>
      <c r="N1519" s="236" t="s">
        <v>42</v>
      </c>
      <c r="O1519" s="92"/>
      <c r="P1519" s="237">
        <f>O1519*H1519</f>
        <v>0</v>
      </c>
      <c r="Q1519" s="237">
        <v>0</v>
      </c>
      <c r="R1519" s="237">
        <f>Q1519*H1519</f>
        <v>0</v>
      </c>
      <c r="S1519" s="237">
        <v>0</v>
      </c>
      <c r="T1519" s="238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9" t="s">
        <v>440</v>
      </c>
      <c r="AT1519" s="239" t="s">
        <v>174</v>
      </c>
      <c r="AU1519" s="239" t="s">
        <v>86</v>
      </c>
      <c r="AY1519" s="18" t="s">
        <v>171</v>
      </c>
      <c r="BE1519" s="240">
        <f>IF(N1519="základní",J1519,0)</f>
        <v>0</v>
      </c>
      <c r="BF1519" s="240">
        <f>IF(N1519="snížená",J1519,0)</f>
        <v>0</v>
      </c>
      <c r="BG1519" s="240">
        <f>IF(N1519="zákl. přenesená",J1519,0)</f>
        <v>0</v>
      </c>
      <c r="BH1519" s="240">
        <f>IF(N1519="sníž. přenesená",J1519,0)</f>
        <v>0</v>
      </c>
      <c r="BI1519" s="240">
        <f>IF(N1519="nulová",J1519,0)</f>
        <v>0</v>
      </c>
      <c r="BJ1519" s="18" t="s">
        <v>84</v>
      </c>
      <c r="BK1519" s="240">
        <f>ROUND(I1519*H1519,2)</f>
        <v>0</v>
      </c>
      <c r="BL1519" s="18" t="s">
        <v>440</v>
      </c>
      <c r="BM1519" s="239" t="s">
        <v>2708</v>
      </c>
    </row>
    <row r="1520" s="2" customFormat="1">
      <c r="A1520" s="39"/>
      <c r="B1520" s="40"/>
      <c r="C1520" s="41"/>
      <c r="D1520" s="241" t="s">
        <v>181</v>
      </c>
      <c r="E1520" s="41"/>
      <c r="F1520" s="242" t="s">
        <v>2576</v>
      </c>
      <c r="G1520" s="41"/>
      <c r="H1520" s="41"/>
      <c r="I1520" s="243"/>
      <c r="J1520" s="41"/>
      <c r="K1520" s="41"/>
      <c r="L1520" s="45"/>
      <c r="M1520" s="244"/>
      <c r="N1520" s="245"/>
      <c r="O1520" s="92"/>
      <c r="P1520" s="92"/>
      <c r="Q1520" s="92"/>
      <c r="R1520" s="92"/>
      <c r="S1520" s="92"/>
      <c r="T1520" s="9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T1520" s="18" t="s">
        <v>181</v>
      </c>
      <c r="AU1520" s="18" t="s">
        <v>86</v>
      </c>
    </row>
    <row r="1521" s="2" customFormat="1" ht="16.5" customHeight="1">
      <c r="A1521" s="39"/>
      <c r="B1521" s="40"/>
      <c r="C1521" s="228" t="s">
        <v>2709</v>
      </c>
      <c r="D1521" s="228" t="s">
        <v>174</v>
      </c>
      <c r="E1521" s="229" t="s">
        <v>2710</v>
      </c>
      <c r="F1521" s="230" t="s">
        <v>2711</v>
      </c>
      <c r="G1521" s="231" t="s">
        <v>177</v>
      </c>
      <c r="H1521" s="232">
        <v>1</v>
      </c>
      <c r="I1521" s="233"/>
      <c r="J1521" s="234">
        <f>ROUND(I1521*H1521,2)</f>
        <v>0</v>
      </c>
      <c r="K1521" s="230" t="s">
        <v>1</v>
      </c>
      <c r="L1521" s="45"/>
      <c r="M1521" s="235" t="s">
        <v>1</v>
      </c>
      <c r="N1521" s="236" t="s">
        <v>42</v>
      </c>
      <c r="O1521" s="92"/>
      <c r="P1521" s="237">
        <f>O1521*H1521</f>
        <v>0</v>
      </c>
      <c r="Q1521" s="237">
        <v>0</v>
      </c>
      <c r="R1521" s="237">
        <f>Q1521*H1521</f>
        <v>0</v>
      </c>
      <c r="S1521" s="237">
        <v>0</v>
      </c>
      <c r="T1521" s="238">
        <f>S1521*H1521</f>
        <v>0</v>
      </c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R1521" s="239" t="s">
        <v>440</v>
      </c>
      <c r="AT1521" s="239" t="s">
        <v>174</v>
      </c>
      <c r="AU1521" s="239" t="s">
        <v>86</v>
      </c>
      <c r="AY1521" s="18" t="s">
        <v>171</v>
      </c>
      <c r="BE1521" s="240">
        <f>IF(N1521="základní",J1521,0)</f>
        <v>0</v>
      </c>
      <c r="BF1521" s="240">
        <f>IF(N1521="snížená",J1521,0)</f>
        <v>0</v>
      </c>
      <c r="BG1521" s="240">
        <f>IF(N1521="zákl. přenesená",J1521,0)</f>
        <v>0</v>
      </c>
      <c r="BH1521" s="240">
        <f>IF(N1521="sníž. přenesená",J1521,0)</f>
        <v>0</v>
      </c>
      <c r="BI1521" s="240">
        <f>IF(N1521="nulová",J1521,0)</f>
        <v>0</v>
      </c>
      <c r="BJ1521" s="18" t="s">
        <v>84</v>
      </c>
      <c r="BK1521" s="240">
        <f>ROUND(I1521*H1521,2)</f>
        <v>0</v>
      </c>
      <c r="BL1521" s="18" t="s">
        <v>440</v>
      </c>
      <c r="BM1521" s="239" t="s">
        <v>2712</v>
      </c>
    </row>
    <row r="1522" s="2" customFormat="1">
      <c r="A1522" s="39"/>
      <c r="B1522" s="40"/>
      <c r="C1522" s="41"/>
      <c r="D1522" s="241" t="s">
        <v>181</v>
      </c>
      <c r="E1522" s="41"/>
      <c r="F1522" s="242" t="s">
        <v>2576</v>
      </c>
      <c r="G1522" s="41"/>
      <c r="H1522" s="41"/>
      <c r="I1522" s="243"/>
      <c r="J1522" s="41"/>
      <c r="K1522" s="41"/>
      <c r="L1522" s="45"/>
      <c r="M1522" s="244"/>
      <c r="N1522" s="245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181</v>
      </c>
      <c r="AU1522" s="18" t="s">
        <v>86</v>
      </c>
    </row>
    <row r="1523" s="2" customFormat="1" ht="16.5" customHeight="1">
      <c r="A1523" s="39"/>
      <c r="B1523" s="40"/>
      <c r="C1523" s="228" t="s">
        <v>2713</v>
      </c>
      <c r="D1523" s="228" t="s">
        <v>174</v>
      </c>
      <c r="E1523" s="229" t="s">
        <v>2714</v>
      </c>
      <c r="F1523" s="230" t="s">
        <v>2715</v>
      </c>
      <c r="G1523" s="231" t="s">
        <v>177</v>
      </c>
      <c r="H1523" s="232">
        <v>1</v>
      </c>
      <c r="I1523" s="233"/>
      <c r="J1523" s="234">
        <f>ROUND(I1523*H1523,2)</f>
        <v>0</v>
      </c>
      <c r="K1523" s="230" t="s">
        <v>1</v>
      </c>
      <c r="L1523" s="45"/>
      <c r="M1523" s="235" t="s">
        <v>1</v>
      </c>
      <c r="N1523" s="236" t="s">
        <v>42</v>
      </c>
      <c r="O1523" s="92"/>
      <c r="P1523" s="237">
        <f>O1523*H1523</f>
        <v>0</v>
      </c>
      <c r="Q1523" s="237">
        <v>0</v>
      </c>
      <c r="R1523" s="237">
        <f>Q1523*H1523</f>
        <v>0</v>
      </c>
      <c r="S1523" s="237">
        <v>0</v>
      </c>
      <c r="T1523" s="238">
        <f>S1523*H1523</f>
        <v>0</v>
      </c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R1523" s="239" t="s">
        <v>440</v>
      </c>
      <c r="AT1523" s="239" t="s">
        <v>174</v>
      </c>
      <c r="AU1523" s="239" t="s">
        <v>86</v>
      </c>
      <c r="AY1523" s="18" t="s">
        <v>171</v>
      </c>
      <c r="BE1523" s="240">
        <f>IF(N1523="základní",J1523,0)</f>
        <v>0</v>
      </c>
      <c r="BF1523" s="240">
        <f>IF(N1523="snížená",J1523,0)</f>
        <v>0</v>
      </c>
      <c r="BG1523" s="240">
        <f>IF(N1523="zákl. přenesená",J1523,0)</f>
        <v>0</v>
      </c>
      <c r="BH1523" s="240">
        <f>IF(N1523="sníž. přenesená",J1523,0)</f>
        <v>0</v>
      </c>
      <c r="BI1523" s="240">
        <f>IF(N1523="nulová",J1523,0)</f>
        <v>0</v>
      </c>
      <c r="BJ1523" s="18" t="s">
        <v>84</v>
      </c>
      <c r="BK1523" s="240">
        <f>ROUND(I1523*H1523,2)</f>
        <v>0</v>
      </c>
      <c r="BL1523" s="18" t="s">
        <v>440</v>
      </c>
      <c r="BM1523" s="239" t="s">
        <v>2716</v>
      </c>
    </row>
    <row r="1524" s="2" customFormat="1">
      <c r="A1524" s="39"/>
      <c r="B1524" s="40"/>
      <c r="C1524" s="41"/>
      <c r="D1524" s="241" t="s">
        <v>181</v>
      </c>
      <c r="E1524" s="41"/>
      <c r="F1524" s="242" t="s">
        <v>2576</v>
      </c>
      <c r="G1524" s="41"/>
      <c r="H1524" s="41"/>
      <c r="I1524" s="243"/>
      <c r="J1524" s="41"/>
      <c r="K1524" s="41"/>
      <c r="L1524" s="45"/>
      <c r="M1524" s="244"/>
      <c r="N1524" s="245"/>
      <c r="O1524" s="92"/>
      <c r="P1524" s="92"/>
      <c r="Q1524" s="92"/>
      <c r="R1524" s="92"/>
      <c r="S1524" s="92"/>
      <c r="T1524" s="93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T1524" s="18" t="s">
        <v>181</v>
      </c>
      <c r="AU1524" s="18" t="s">
        <v>86</v>
      </c>
    </row>
    <row r="1525" s="2" customFormat="1" ht="16.5" customHeight="1">
      <c r="A1525" s="39"/>
      <c r="B1525" s="40"/>
      <c r="C1525" s="228" t="s">
        <v>2717</v>
      </c>
      <c r="D1525" s="228" t="s">
        <v>174</v>
      </c>
      <c r="E1525" s="229" t="s">
        <v>2718</v>
      </c>
      <c r="F1525" s="230" t="s">
        <v>2719</v>
      </c>
      <c r="G1525" s="231" t="s">
        <v>177</v>
      </c>
      <c r="H1525" s="232">
        <v>1</v>
      </c>
      <c r="I1525" s="233"/>
      <c r="J1525" s="234">
        <f>ROUND(I1525*H1525,2)</f>
        <v>0</v>
      </c>
      <c r="K1525" s="230" t="s">
        <v>1</v>
      </c>
      <c r="L1525" s="45"/>
      <c r="M1525" s="235" t="s">
        <v>1</v>
      </c>
      <c r="N1525" s="236" t="s">
        <v>42</v>
      </c>
      <c r="O1525" s="92"/>
      <c r="P1525" s="237">
        <f>O1525*H1525</f>
        <v>0</v>
      </c>
      <c r="Q1525" s="237">
        <v>0</v>
      </c>
      <c r="R1525" s="237">
        <f>Q1525*H1525</f>
        <v>0</v>
      </c>
      <c r="S1525" s="237">
        <v>0</v>
      </c>
      <c r="T1525" s="238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9" t="s">
        <v>440</v>
      </c>
      <c r="AT1525" s="239" t="s">
        <v>174</v>
      </c>
      <c r="AU1525" s="239" t="s">
        <v>86</v>
      </c>
      <c r="AY1525" s="18" t="s">
        <v>171</v>
      </c>
      <c r="BE1525" s="240">
        <f>IF(N1525="základní",J1525,0)</f>
        <v>0</v>
      </c>
      <c r="BF1525" s="240">
        <f>IF(N1525="snížená",J1525,0)</f>
        <v>0</v>
      </c>
      <c r="BG1525" s="240">
        <f>IF(N1525="zákl. přenesená",J1525,0)</f>
        <v>0</v>
      </c>
      <c r="BH1525" s="240">
        <f>IF(N1525="sníž. přenesená",J1525,0)</f>
        <v>0</v>
      </c>
      <c r="BI1525" s="240">
        <f>IF(N1525="nulová",J1525,0)</f>
        <v>0</v>
      </c>
      <c r="BJ1525" s="18" t="s">
        <v>84</v>
      </c>
      <c r="BK1525" s="240">
        <f>ROUND(I1525*H1525,2)</f>
        <v>0</v>
      </c>
      <c r="BL1525" s="18" t="s">
        <v>440</v>
      </c>
      <c r="BM1525" s="239" t="s">
        <v>2720</v>
      </c>
    </row>
    <row r="1526" s="2" customFormat="1">
      <c r="A1526" s="39"/>
      <c r="B1526" s="40"/>
      <c r="C1526" s="41"/>
      <c r="D1526" s="241" t="s">
        <v>181</v>
      </c>
      <c r="E1526" s="41"/>
      <c r="F1526" s="242" t="s">
        <v>2721</v>
      </c>
      <c r="G1526" s="41"/>
      <c r="H1526" s="41"/>
      <c r="I1526" s="243"/>
      <c r="J1526" s="41"/>
      <c r="K1526" s="41"/>
      <c r="L1526" s="45"/>
      <c r="M1526" s="244"/>
      <c r="N1526" s="245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181</v>
      </c>
      <c r="AU1526" s="18" t="s">
        <v>86</v>
      </c>
    </row>
    <row r="1527" s="2" customFormat="1" ht="16.5" customHeight="1">
      <c r="A1527" s="39"/>
      <c r="B1527" s="40"/>
      <c r="C1527" s="228" t="s">
        <v>2722</v>
      </c>
      <c r="D1527" s="228" t="s">
        <v>174</v>
      </c>
      <c r="E1527" s="229" t="s">
        <v>2723</v>
      </c>
      <c r="F1527" s="230" t="s">
        <v>2724</v>
      </c>
      <c r="G1527" s="231" t="s">
        <v>177</v>
      </c>
      <c r="H1527" s="232">
        <v>1</v>
      </c>
      <c r="I1527" s="233"/>
      <c r="J1527" s="234">
        <f>ROUND(I1527*H1527,2)</f>
        <v>0</v>
      </c>
      <c r="K1527" s="230" t="s">
        <v>1</v>
      </c>
      <c r="L1527" s="45"/>
      <c r="M1527" s="235" t="s">
        <v>1</v>
      </c>
      <c r="N1527" s="236" t="s">
        <v>42</v>
      </c>
      <c r="O1527" s="92"/>
      <c r="P1527" s="237">
        <f>O1527*H1527</f>
        <v>0</v>
      </c>
      <c r="Q1527" s="237">
        <v>0</v>
      </c>
      <c r="R1527" s="237">
        <f>Q1527*H1527</f>
        <v>0</v>
      </c>
      <c r="S1527" s="237">
        <v>0</v>
      </c>
      <c r="T1527" s="238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39" t="s">
        <v>440</v>
      </c>
      <c r="AT1527" s="239" t="s">
        <v>174</v>
      </c>
      <c r="AU1527" s="239" t="s">
        <v>86</v>
      </c>
      <c r="AY1527" s="18" t="s">
        <v>171</v>
      </c>
      <c r="BE1527" s="240">
        <f>IF(N1527="základní",J1527,0)</f>
        <v>0</v>
      </c>
      <c r="BF1527" s="240">
        <f>IF(N1527="snížená",J1527,0)</f>
        <v>0</v>
      </c>
      <c r="BG1527" s="240">
        <f>IF(N1527="zákl. přenesená",J1527,0)</f>
        <v>0</v>
      </c>
      <c r="BH1527" s="240">
        <f>IF(N1527="sníž. přenesená",J1527,0)</f>
        <v>0</v>
      </c>
      <c r="BI1527" s="240">
        <f>IF(N1527="nulová",J1527,0)</f>
        <v>0</v>
      </c>
      <c r="BJ1527" s="18" t="s">
        <v>84</v>
      </c>
      <c r="BK1527" s="240">
        <f>ROUND(I1527*H1527,2)</f>
        <v>0</v>
      </c>
      <c r="BL1527" s="18" t="s">
        <v>440</v>
      </c>
      <c r="BM1527" s="239" t="s">
        <v>2725</v>
      </c>
    </row>
    <row r="1528" s="2" customFormat="1">
      <c r="A1528" s="39"/>
      <c r="B1528" s="40"/>
      <c r="C1528" s="41"/>
      <c r="D1528" s="241" t="s">
        <v>181</v>
      </c>
      <c r="E1528" s="41"/>
      <c r="F1528" s="242" t="s">
        <v>2576</v>
      </c>
      <c r="G1528" s="41"/>
      <c r="H1528" s="41"/>
      <c r="I1528" s="243"/>
      <c r="J1528" s="41"/>
      <c r="K1528" s="41"/>
      <c r="L1528" s="45"/>
      <c r="M1528" s="244"/>
      <c r="N1528" s="245"/>
      <c r="O1528" s="92"/>
      <c r="P1528" s="92"/>
      <c r="Q1528" s="92"/>
      <c r="R1528" s="92"/>
      <c r="S1528" s="92"/>
      <c r="T1528" s="93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T1528" s="18" t="s">
        <v>181</v>
      </c>
      <c r="AU1528" s="18" t="s">
        <v>86</v>
      </c>
    </row>
    <row r="1529" s="2" customFormat="1" ht="16.5" customHeight="1">
      <c r="A1529" s="39"/>
      <c r="B1529" s="40"/>
      <c r="C1529" s="228" t="s">
        <v>2726</v>
      </c>
      <c r="D1529" s="228" t="s">
        <v>174</v>
      </c>
      <c r="E1529" s="229" t="s">
        <v>2727</v>
      </c>
      <c r="F1529" s="230" t="s">
        <v>2728</v>
      </c>
      <c r="G1529" s="231" t="s">
        <v>177</v>
      </c>
      <c r="H1529" s="232">
        <v>1</v>
      </c>
      <c r="I1529" s="233"/>
      <c r="J1529" s="234">
        <f>ROUND(I1529*H1529,2)</f>
        <v>0</v>
      </c>
      <c r="K1529" s="230" t="s">
        <v>1</v>
      </c>
      <c r="L1529" s="45"/>
      <c r="M1529" s="235" t="s">
        <v>1</v>
      </c>
      <c r="N1529" s="236" t="s">
        <v>42</v>
      </c>
      <c r="O1529" s="92"/>
      <c r="P1529" s="237">
        <f>O1529*H1529</f>
        <v>0</v>
      </c>
      <c r="Q1529" s="237">
        <v>0</v>
      </c>
      <c r="R1529" s="237">
        <f>Q1529*H1529</f>
        <v>0</v>
      </c>
      <c r="S1529" s="237">
        <v>0</v>
      </c>
      <c r="T1529" s="238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39" t="s">
        <v>440</v>
      </c>
      <c r="AT1529" s="239" t="s">
        <v>174</v>
      </c>
      <c r="AU1529" s="239" t="s">
        <v>86</v>
      </c>
      <c r="AY1529" s="18" t="s">
        <v>171</v>
      </c>
      <c r="BE1529" s="240">
        <f>IF(N1529="základní",J1529,0)</f>
        <v>0</v>
      </c>
      <c r="BF1529" s="240">
        <f>IF(N1529="snížená",J1529,0)</f>
        <v>0</v>
      </c>
      <c r="BG1529" s="240">
        <f>IF(N1529="zákl. přenesená",J1529,0)</f>
        <v>0</v>
      </c>
      <c r="BH1529" s="240">
        <f>IF(N1529="sníž. přenesená",J1529,0)</f>
        <v>0</v>
      </c>
      <c r="BI1529" s="240">
        <f>IF(N1529="nulová",J1529,0)</f>
        <v>0</v>
      </c>
      <c r="BJ1529" s="18" t="s">
        <v>84</v>
      </c>
      <c r="BK1529" s="240">
        <f>ROUND(I1529*H1529,2)</f>
        <v>0</v>
      </c>
      <c r="BL1529" s="18" t="s">
        <v>440</v>
      </c>
      <c r="BM1529" s="239" t="s">
        <v>2729</v>
      </c>
    </row>
    <row r="1530" s="2" customFormat="1">
      <c r="A1530" s="39"/>
      <c r="B1530" s="40"/>
      <c r="C1530" s="41"/>
      <c r="D1530" s="241" t="s">
        <v>181</v>
      </c>
      <c r="E1530" s="41"/>
      <c r="F1530" s="242" t="s">
        <v>2721</v>
      </c>
      <c r="G1530" s="41"/>
      <c r="H1530" s="41"/>
      <c r="I1530" s="243"/>
      <c r="J1530" s="41"/>
      <c r="K1530" s="41"/>
      <c r="L1530" s="45"/>
      <c r="M1530" s="244"/>
      <c r="N1530" s="245"/>
      <c r="O1530" s="92"/>
      <c r="P1530" s="92"/>
      <c r="Q1530" s="92"/>
      <c r="R1530" s="92"/>
      <c r="S1530" s="92"/>
      <c r="T1530" s="93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T1530" s="18" t="s">
        <v>181</v>
      </c>
      <c r="AU1530" s="18" t="s">
        <v>86</v>
      </c>
    </row>
    <row r="1531" s="2" customFormat="1" ht="16.5" customHeight="1">
      <c r="A1531" s="39"/>
      <c r="B1531" s="40"/>
      <c r="C1531" s="228" t="s">
        <v>2730</v>
      </c>
      <c r="D1531" s="228" t="s">
        <v>174</v>
      </c>
      <c r="E1531" s="229" t="s">
        <v>2731</v>
      </c>
      <c r="F1531" s="230" t="s">
        <v>2732</v>
      </c>
      <c r="G1531" s="231" t="s">
        <v>177</v>
      </c>
      <c r="H1531" s="232">
        <v>1</v>
      </c>
      <c r="I1531" s="233"/>
      <c r="J1531" s="234">
        <f>ROUND(I1531*H1531,2)</f>
        <v>0</v>
      </c>
      <c r="K1531" s="230" t="s">
        <v>1</v>
      </c>
      <c r="L1531" s="45"/>
      <c r="M1531" s="235" t="s">
        <v>1</v>
      </c>
      <c r="N1531" s="236" t="s">
        <v>42</v>
      </c>
      <c r="O1531" s="92"/>
      <c r="P1531" s="237">
        <f>O1531*H1531</f>
        <v>0</v>
      </c>
      <c r="Q1531" s="237">
        <v>0</v>
      </c>
      <c r="R1531" s="237">
        <f>Q1531*H1531</f>
        <v>0</v>
      </c>
      <c r="S1531" s="237">
        <v>0</v>
      </c>
      <c r="T1531" s="238">
        <f>S1531*H1531</f>
        <v>0</v>
      </c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R1531" s="239" t="s">
        <v>440</v>
      </c>
      <c r="AT1531" s="239" t="s">
        <v>174</v>
      </c>
      <c r="AU1531" s="239" t="s">
        <v>86</v>
      </c>
      <c r="AY1531" s="18" t="s">
        <v>171</v>
      </c>
      <c r="BE1531" s="240">
        <f>IF(N1531="základní",J1531,0)</f>
        <v>0</v>
      </c>
      <c r="BF1531" s="240">
        <f>IF(N1531="snížená",J1531,0)</f>
        <v>0</v>
      </c>
      <c r="BG1531" s="240">
        <f>IF(N1531="zákl. přenesená",J1531,0)</f>
        <v>0</v>
      </c>
      <c r="BH1531" s="240">
        <f>IF(N1531="sníž. přenesená",J1531,0)</f>
        <v>0</v>
      </c>
      <c r="BI1531" s="240">
        <f>IF(N1531="nulová",J1531,0)</f>
        <v>0</v>
      </c>
      <c r="BJ1531" s="18" t="s">
        <v>84</v>
      </c>
      <c r="BK1531" s="240">
        <f>ROUND(I1531*H1531,2)</f>
        <v>0</v>
      </c>
      <c r="BL1531" s="18" t="s">
        <v>440</v>
      </c>
      <c r="BM1531" s="239" t="s">
        <v>2733</v>
      </c>
    </row>
    <row r="1532" s="2" customFormat="1">
      <c r="A1532" s="39"/>
      <c r="B1532" s="40"/>
      <c r="C1532" s="41"/>
      <c r="D1532" s="241" t="s">
        <v>181</v>
      </c>
      <c r="E1532" s="41"/>
      <c r="F1532" s="242" t="s">
        <v>2576</v>
      </c>
      <c r="G1532" s="41"/>
      <c r="H1532" s="41"/>
      <c r="I1532" s="243"/>
      <c r="J1532" s="41"/>
      <c r="K1532" s="41"/>
      <c r="L1532" s="45"/>
      <c r="M1532" s="244"/>
      <c r="N1532" s="245"/>
      <c r="O1532" s="92"/>
      <c r="P1532" s="92"/>
      <c r="Q1532" s="92"/>
      <c r="R1532" s="92"/>
      <c r="S1532" s="92"/>
      <c r="T1532" s="9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T1532" s="18" t="s">
        <v>181</v>
      </c>
      <c r="AU1532" s="18" t="s">
        <v>86</v>
      </c>
    </row>
    <row r="1533" s="2" customFormat="1" ht="16.5" customHeight="1">
      <c r="A1533" s="39"/>
      <c r="B1533" s="40"/>
      <c r="C1533" s="228" t="s">
        <v>2734</v>
      </c>
      <c r="D1533" s="228" t="s">
        <v>174</v>
      </c>
      <c r="E1533" s="229" t="s">
        <v>2735</v>
      </c>
      <c r="F1533" s="230" t="s">
        <v>2736</v>
      </c>
      <c r="G1533" s="231" t="s">
        <v>177</v>
      </c>
      <c r="H1533" s="232">
        <v>1</v>
      </c>
      <c r="I1533" s="233"/>
      <c r="J1533" s="234">
        <f>ROUND(I1533*H1533,2)</f>
        <v>0</v>
      </c>
      <c r="K1533" s="230" t="s">
        <v>1</v>
      </c>
      <c r="L1533" s="45"/>
      <c r="M1533" s="235" t="s">
        <v>1</v>
      </c>
      <c r="N1533" s="236" t="s">
        <v>42</v>
      </c>
      <c r="O1533" s="92"/>
      <c r="P1533" s="237">
        <f>O1533*H1533</f>
        <v>0</v>
      </c>
      <c r="Q1533" s="237">
        <v>0</v>
      </c>
      <c r="R1533" s="237">
        <f>Q1533*H1533</f>
        <v>0</v>
      </c>
      <c r="S1533" s="237">
        <v>0</v>
      </c>
      <c r="T1533" s="238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39" t="s">
        <v>440</v>
      </c>
      <c r="AT1533" s="239" t="s">
        <v>174</v>
      </c>
      <c r="AU1533" s="239" t="s">
        <v>86</v>
      </c>
      <c r="AY1533" s="18" t="s">
        <v>171</v>
      </c>
      <c r="BE1533" s="240">
        <f>IF(N1533="základní",J1533,0)</f>
        <v>0</v>
      </c>
      <c r="BF1533" s="240">
        <f>IF(N1533="snížená",J1533,0)</f>
        <v>0</v>
      </c>
      <c r="BG1533" s="240">
        <f>IF(N1533="zákl. přenesená",J1533,0)</f>
        <v>0</v>
      </c>
      <c r="BH1533" s="240">
        <f>IF(N1533="sníž. přenesená",J1533,0)</f>
        <v>0</v>
      </c>
      <c r="BI1533" s="240">
        <f>IF(N1533="nulová",J1533,0)</f>
        <v>0</v>
      </c>
      <c r="BJ1533" s="18" t="s">
        <v>84</v>
      </c>
      <c r="BK1533" s="240">
        <f>ROUND(I1533*H1533,2)</f>
        <v>0</v>
      </c>
      <c r="BL1533" s="18" t="s">
        <v>440</v>
      </c>
      <c r="BM1533" s="239" t="s">
        <v>2737</v>
      </c>
    </row>
    <row r="1534" s="2" customFormat="1">
      <c r="A1534" s="39"/>
      <c r="B1534" s="40"/>
      <c r="C1534" s="41"/>
      <c r="D1534" s="241" t="s">
        <v>181</v>
      </c>
      <c r="E1534" s="41"/>
      <c r="F1534" s="242" t="s">
        <v>2576</v>
      </c>
      <c r="G1534" s="41"/>
      <c r="H1534" s="41"/>
      <c r="I1534" s="243"/>
      <c r="J1534" s="41"/>
      <c r="K1534" s="41"/>
      <c r="L1534" s="45"/>
      <c r="M1534" s="244"/>
      <c r="N1534" s="245"/>
      <c r="O1534" s="92"/>
      <c r="P1534" s="92"/>
      <c r="Q1534" s="92"/>
      <c r="R1534" s="92"/>
      <c r="S1534" s="92"/>
      <c r="T1534" s="9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T1534" s="18" t="s">
        <v>181</v>
      </c>
      <c r="AU1534" s="18" t="s">
        <v>86</v>
      </c>
    </row>
    <row r="1535" s="2" customFormat="1" ht="16.5" customHeight="1">
      <c r="A1535" s="39"/>
      <c r="B1535" s="40"/>
      <c r="C1535" s="228" t="s">
        <v>2738</v>
      </c>
      <c r="D1535" s="228" t="s">
        <v>174</v>
      </c>
      <c r="E1535" s="229" t="s">
        <v>2739</v>
      </c>
      <c r="F1535" s="230" t="s">
        <v>2740</v>
      </c>
      <c r="G1535" s="231" t="s">
        <v>177</v>
      </c>
      <c r="H1535" s="232">
        <v>1</v>
      </c>
      <c r="I1535" s="233"/>
      <c r="J1535" s="234">
        <f>ROUND(I1535*H1535,2)</f>
        <v>0</v>
      </c>
      <c r="K1535" s="230" t="s">
        <v>1</v>
      </c>
      <c r="L1535" s="45"/>
      <c r="M1535" s="235" t="s">
        <v>1</v>
      </c>
      <c r="N1535" s="236" t="s">
        <v>42</v>
      </c>
      <c r="O1535" s="92"/>
      <c r="P1535" s="237">
        <f>O1535*H1535</f>
        <v>0</v>
      </c>
      <c r="Q1535" s="237">
        <v>0</v>
      </c>
      <c r="R1535" s="237">
        <f>Q1535*H1535</f>
        <v>0</v>
      </c>
      <c r="S1535" s="237">
        <v>0</v>
      </c>
      <c r="T1535" s="238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9" t="s">
        <v>440</v>
      </c>
      <c r="AT1535" s="239" t="s">
        <v>174</v>
      </c>
      <c r="AU1535" s="239" t="s">
        <v>86</v>
      </c>
      <c r="AY1535" s="18" t="s">
        <v>171</v>
      </c>
      <c r="BE1535" s="240">
        <f>IF(N1535="základní",J1535,0)</f>
        <v>0</v>
      </c>
      <c r="BF1535" s="240">
        <f>IF(N1535="snížená",J1535,0)</f>
        <v>0</v>
      </c>
      <c r="BG1535" s="240">
        <f>IF(N1535="zákl. přenesená",J1535,0)</f>
        <v>0</v>
      </c>
      <c r="BH1535" s="240">
        <f>IF(N1535="sníž. přenesená",J1535,0)</f>
        <v>0</v>
      </c>
      <c r="BI1535" s="240">
        <f>IF(N1535="nulová",J1535,0)</f>
        <v>0</v>
      </c>
      <c r="BJ1535" s="18" t="s">
        <v>84</v>
      </c>
      <c r="BK1535" s="240">
        <f>ROUND(I1535*H1535,2)</f>
        <v>0</v>
      </c>
      <c r="BL1535" s="18" t="s">
        <v>440</v>
      </c>
      <c r="BM1535" s="239" t="s">
        <v>2741</v>
      </c>
    </row>
    <row r="1536" s="2" customFormat="1">
      <c r="A1536" s="39"/>
      <c r="B1536" s="40"/>
      <c r="C1536" s="41"/>
      <c r="D1536" s="241" t="s">
        <v>181</v>
      </c>
      <c r="E1536" s="41"/>
      <c r="F1536" s="242" t="s">
        <v>2576</v>
      </c>
      <c r="G1536" s="41"/>
      <c r="H1536" s="41"/>
      <c r="I1536" s="243"/>
      <c r="J1536" s="41"/>
      <c r="K1536" s="41"/>
      <c r="L1536" s="45"/>
      <c r="M1536" s="244"/>
      <c r="N1536" s="245"/>
      <c r="O1536" s="92"/>
      <c r="P1536" s="92"/>
      <c r="Q1536" s="92"/>
      <c r="R1536" s="92"/>
      <c r="S1536" s="92"/>
      <c r="T1536" s="9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181</v>
      </c>
      <c r="AU1536" s="18" t="s">
        <v>86</v>
      </c>
    </row>
    <row r="1537" s="2" customFormat="1" ht="16.5" customHeight="1">
      <c r="A1537" s="39"/>
      <c r="B1537" s="40"/>
      <c r="C1537" s="228" t="s">
        <v>2742</v>
      </c>
      <c r="D1537" s="228" t="s">
        <v>174</v>
      </c>
      <c r="E1537" s="229" t="s">
        <v>2743</v>
      </c>
      <c r="F1537" s="230" t="s">
        <v>2744</v>
      </c>
      <c r="G1537" s="231" t="s">
        <v>177</v>
      </c>
      <c r="H1537" s="232">
        <v>1</v>
      </c>
      <c r="I1537" s="233"/>
      <c r="J1537" s="234">
        <f>ROUND(I1537*H1537,2)</f>
        <v>0</v>
      </c>
      <c r="K1537" s="230" t="s">
        <v>1</v>
      </c>
      <c r="L1537" s="45"/>
      <c r="M1537" s="235" t="s">
        <v>1</v>
      </c>
      <c r="N1537" s="236" t="s">
        <v>42</v>
      </c>
      <c r="O1537" s="92"/>
      <c r="P1537" s="237">
        <f>O1537*H1537</f>
        <v>0</v>
      </c>
      <c r="Q1537" s="237">
        <v>0</v>
      </c>
      <c r="R1537" s="237">
        <f>Q1537*H1537</f>
        <v>0</v>
      </c>
      <c r="S1537" s="237">
        <v>0</v>
      </c>
      <c r="T1537" s="238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9" t="s">
        <v>440</v>
      </c>
      <c r="AT1537" s="239" t="s">
        <v>174</v>
      </c>
      <c r="AU1537" s="239" t="s">
        <v>86</v>
      </c>
      <c r="AY1537" s="18" t="s">
        <v>171</v>
      </c>
      <c r="BE1537" s="240">
        <f>IF(N1537="základní",J1537,0)</f>
        <v>0</v>
      </c>
      <c r="BF1537" s="240">
        <f>IF(N1537="snížená",J1537,0)</f>
        <v>0</v>
      </c>
      <c r="BG1537" s="240">
        <f>IF(N1537="zákl. přenesená",J1537,0)</f>
        <v>0</v>
      </c>
      <c r="BH1537" s="240">
        <f>IF(N1537="sníž. přenesená",J1537,0)</f>
        <v>0</v>
      </c>
      <c r="BI1537" s="240">
        <f>IF(N1537="nulová",J1537,0)</f>
        <v>0</v>
      </c>
      <c r="BJ1537" s="18" t="s">
        <v>84</v>
      </c>
      <c r="BK1537" s="240">
        <f>ROUND(I1537*H1537,2)</f>
        <v>0</v>
      </c>
      <c r="BL1537" s="18" t="s">
        <v>440</v>
      </c>
      <c r="BM1537" s="239" t="s">
        <v>2745</v>
      </c>
    </row>
    <row r="1538" s="2" customFormat="1">
      <c r="A1538" s="39"/>
      <c r="B1538" s="40"/>
      <c r="C1538" s="41"/>
      <c r="D1538" s="241" t="s">
        <v>181</v>
      </c>
      <c r="E1538" s="41"/>
      <c r="F1538" s="242" t="s">
        <v>2576</v>
      </c>
      <c r="G1538" s="41"/>
      <c r="H1538" s="41"/>
      <c r="I1538" s="243"/>
      <c r="J1538" s="41"/>
      <c r="K1538" s="41"/>
      <c r="L1538" s="45"/>
      <c r="M1538" s="244"/>
      <c r="N1538" s="245"/>
      <c r="O1538" s="92"/>
      <c r="P1538" s="92"/>
      <c r="Q1538" s="92"/>
      <c r="R1538" s="92"/>
      <c r="S1538" s="92"/>
      <c r="T1538" s="9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181</v>
      </c>
      <c r="AU1538" s="18" t="s">
        <v>86</v>
      </c>
    </row>
    <row r="1539" s="2" customFormat="1" ht="16.5" customHeight="1">
      <c r="A1539" s="39"/>
      <c r="B1539" s="40"/>
      <c r="C1539" s="228" t="s">
        <v>2746</v>
      </c>
      <c r="D1539" s="228" t="s">
        <v>174</v>
      </c>
      <c r="E1539" s="229" t="s">
        <v>2747</v>
      </c>
      <c r="F1539" s="230" t="s">
        <v>2748</v>
      </c>
      <c r="G1539" s="231" t="s">
        <v>177</v>
      </c>
      <c r="H1539" s="232">
        <v>1</v>
      </c>
      <c r="I1539" s="233"/>
      <c r="J1539" s="234">
        <f>ROUND(I1539*H1539,2)</f>
        <v>0</v>
      </c>
      <c r="K1539" s="230" t="s">
        <v>1</v>
      </c>
      <c r="L1539" s="45"/>
      <c r="M1539" s="235" t="s">
        <v>1</v>
      </c>
      <c r="N1539" s="236" t="s">
        <v>42</v>
      </c>
      <c r="O1539" s="92"/>
      <c r="P1539" s="237">
        <f>O1539*H1539</f>
        <v>0</v>
      </c>
      <c r="Q1539" s="237">
        <v>0</v>
      </c>
      <c r="R1539" s="237">
        <f>Q1539*H1539</f>
        <v>0</v>
      </c>
      <c r="S1539" s="237">
        <v>0</v>
      </c>
      <c r="T1539" s="238">
        <f>S1539*H1539</f>
        <v>0</v>
      </c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R1539" s="239" t="s">
        <v>440</v>
      </c>
      <c r="AT1539" s="239" t="s">
        <v>174</v>
      </c>
      <c r="AU1539" s="239" t="s">
        <v>86</v>
      </c>
      <c r="AY1539" s="18" t="s">
        <v>171</v>
      </c>
      <c r="BE1539" s="240">
        <f>IF(N1539="základní",J1539,0)</f>
        <v>0</v>
      </c>
      <c r="BF1539" s="240">
        <f>IF(N1539="snížená",J1539,0)</f>
        <v>0</v>
      </c>
      <c r="BG1539" s="240">
        <f>IF(N1539="zákl. přenesená",J1539,0)</f>
        <v>0</v>
      </c>
      <c r="BH1539" s="240">
        <f>IF(N1539="sníž. přenesená",J1539,0)</f>
        <v>0</v>
      </c>
      <c r="BI1539" s="240">
        <f>IF(N1539="nulová",J1539,0)</f>
        <v>0</v>
      </c>
      <c r="BJ1539" s="18" t="s">
        <v>84</v>
      </c>
      <c r="BK1539" s="240">
        <f>ROUND(I1539*H1539,2)</f>
        <v>0</v>
      </c>
      <c r="BL1539" s="18" t="s">
        <v>440</v>
      </c>
      <c r="BM1539" s="239" t="s">
        <v>2749</v>
      </c>
    </row>
    <row r="1540" s="2" customFormat="1">
      <c r="A1540" s="39"/>
      <c r="B1540" s="40"/>
      <c r="C1540" s="41"/>
      <c r="D1540" s="241" t="s">
        <v>181</v>
      </c>
      <c r="E1540" s="41"/>
      <c r="F1540" s="242" t="s">
        <v>2576</v>
      </c>
      <c r="G1540" s="41"/>
      <c r="H1540" s="41"/>
      <c r="I1540" s="243"/>
      <c r="J1540" s="41"/>
      <c r="K1540" s="41"/>
      <c r="L1540" s="45"/>
      <c r="M1540" s="244"/>
      <c r="N1540" s="245"/>
      <c r="O1540" s="92"/>
      <c r="P1540" s="92"/>
      <c r="Q1540" s="92"/>
      <c r="R1540" s="92"/>
      <c r="S1540" s="92"/>
      <c r="T1540" s="93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T1540" s="18" t="s">
        <v>181</v>
      </c>
      <c r="AU1540" s="18" t="s">
        <v>86</v>
      </c>
    </row>
    <row r="1541" s="2" customFormat="1" ht="16.5" customHeight="1">
      <c r="A1541" s="39"/>
      <c r="B1541" s="40"/>
      <c r="C1541" s="228" t="s">
        <v>2750</v>
      </c>
      <c r="D1541" s="228" t="s">
        <v>174</v>
      </c>
      <c r="E1541" s="229" t="s">
        <v>2751</v>
      </c>
      <c r="F1541" s="230" t="s">
        <v>2752</v>
      </c>
      <c r="G1541" s="231" t="s">
        <v>177</v>
      </c>
      <c r="H1541" s="232">
        <v>1</v>
      </c>
      <c r="I1541" s="233"/>
      <c r="J1541" s="234">
        <f>ROUND(I1541*H1541,2)</f>
        <v>0</v>
      </c>
      <c r="K1541" s="230" t="s">
        <v>1</v>
      </c>
      <c r="L1541" s="45"/>
      <c r="M1541" s="235" t="s">
        <v>1</v>
      </c>
      <c r="N1541" s="236" t="s">
        <v>42</v>
      </c>
      <c r="O1541" s="92"/>
      <c r="P1541" s="237">
        <f>O1541*H1541</f>
        <v>0</v>
      </c>
      <c r="Q1541" s="237">
        <v>0</v>
      </c>
      <c r="R1541" s="237">
        <f>Q1541*H1541</f>
        <v>0</v>
      </c>
      <c r="S1541" s="237">
        <v>0</v>
      </c>
      <c r="T1541" s="238">
        <f>S1541*H1541</f>
        <v>0</v>
      </c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R1541" s="239" t="s">
        <v>440</v>
      </c>
      <c r="AT1541" s="239" t="s">
        <v>174</v>
      </c>
      <c r="AU1541" s="239" t="s">
        <v>86</v>
      </c>
      <c r="AY1541" s="18" t="s">
        <v>171</v>
      </c>
      <c r="BE1541" s="240">
        <f>IF(N1541="základní",J1541,0)</f>
        <v>0</v>
      </c>
      <c r="BF1541" s="240">
        <f>IF(N1541="snížená",J1541,0)</f>
        <v>0</v>
      </c>
      <c r="BG1541" s="240">
        <f>IF(N1541="zákl. přenesená",J1541,0)</f>
        <v>0</v>
      </c>
      <c r="BH1541" s="240">
        <f>IF(N1541="sníž. přenesená",J1541,0)</f>
        <v>0</v>
      </c>
      <c r="BI1541" s="240">
        <f>IF(N1541="nulová",J1541,0)</f>
        <v>0</v>
      </c>
      <c r="BJ1541" s="18" t="s">
        <v>84</v>
      </c>
      <c r="BK1541" s="240">
        <f>ROUND(I1541*H1541,2)</f>
        <v>0</v>
      </c>
      <c r="BL1541" s="18" t="s">
        <v>440</v>
      </c>
      <c r="BM1541" s="239" t="s">
        <v>2753</v>
      </c>
    </row>
    <row r="1542" s="2" customFormat="1">
      <c r="A1542" s="39"/>
      <c r="B1542" s="40"/>
      <c r="C1542" s="41"/>
      <c r="D1542" s="241" t="s">
        <v>181</v>
      </c>
      <c r="E1542" s="41"/>
      <c r="F1542" s="242" t="s">
        <v>2576</v>
      </c>
      <c r="G1542" s="41"/>
      <c r="H1542" s="41"/>
      <c r="I1542" s="243"/>
      <c r="J1542" s="41"/>
      <c r="K1542" s="41"/>
      <c r="L1542" s="45"/>
      <c r="M1542" s="244"/>
      <c r="N1542" s="245"/>
      <c r="O1542" s="92"/>
      <c r="P1542" s="92"/>
      <c r="Q1542" s="92"/>
      <c r="R1542" s="92"/>
      <c r="S1542" s="92"/>
      <c r="T1542" s="93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T1542" s="18" t="s">
        <v>181</v>
      </c>
      <c r="AU1542" s="18" t="s">
        <v>86</v>
      </c>
    </row>
    <row r="1543" s="2" customFormat="1" ht="16.5" customHeight="1">
      <c r="A1543" s="39"/>
      <c r="B1543" s="40"/>
      <c r="C1543" s="228" t="s">
        <v>2754</v>
      </c>
      <c r="D1543" s="228" t="s">
        <v>174</v>
      </c>
      <c r="E1543" s="229" t="s">
        <v>2755</v>
      </c>
      <c r="F1543" s="230" t="s">
        <v>2756</v>
      </c>
      <c r="G1543" s="231" t="s">
        <v>177</v>
      </c>
      <c r="H1543" s="232">
        <v>1</v>
      </c>
      <c r="I1543" s="233"/>
      <c r="J1543" s="234">
        <f>ROUND(I1543*H1543,2)</f>
        <v>0</v>
      </c>
      <c r="K1543" s="230" t="s">
        <v>1</v>
      </c>
      <c r="L1543" s="45"/>
      <c r="M1543" s="235" t="s">
        <v>1</v>
      </c>
      <c r="N1543" s="236" t="s">
        <v>42</v>
      </c>
      <c r="O1543" s="92"/>
      <c r="P1543" s="237">
        <f>O1543*H1543</f>
        <v>0</v>
      </c>
      <c r="Q1543" s="237">
        <v>0</v>
      </c>
      <c r="R1543" s="237">
        <f>Q1543*H1543</f>
        <v>0</v>
      </c>
      <c r="S1543" s="237">
        <v>0</v>
      </c>
      <c r="T1543" s="238">
        <f>S1543*H1543</f>
        <v>0</v>
      </c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R1543" s="239" t="s">
        <v>440</v>
      </c>
      <c r="AT1543" s="239" t="s">
        <v>174</v>
      </c>
      <c r="AU1543" s="239" t="s">
        <v>86</v>
      </c>
      <c r="AY1543" s="18" t="s">
        <v>171</v>
      </c>
      <c r="BE1543" s="240">
        <f>IF(N1543="základní",J1543,0)</f>
        <v>0</v>
      </c>
      <c r="BF1543" s="240">
        <f>IF(N1543="snížená",J1543,0)</f>
        <v>0</v>
      </c>
      <c r="BG1543" s="240">
        <f>IF(N1543="zákl. přenesená",J1543,0)</f>
        <v>0</v>
      </c>
      <c r="BH1543" s="240">
        <f>IF(N1543="sníž. přenesená",J1543,0)</f>
        <v>0</v>
      </c>
      <c r="BI1543" s="240">
        <f>IF(N1543="nulová",J1543,0)</f>
        <v>0</v>
      </c>
      <c r="BJ1543" s="18" t="s">
        <v>84</v>
      </c>
      <c r="BK1543" s="240">
        <f>ROUND(I1543*H1543,2)</f>
        <v>0</v>
      </c>
      <c r="BL1543" s="18" t="s">
        <v>440</v>
      </c>
      <c r="BM1543" s="239" t="s">
        <v>2757</v>
      </c>
    </row>
    <row r="1544" s="2" customFormat="1">
      <c r="A1544" s="39"/>
      <c r="B1544" s="40"/>
      <c r="C1544" s="41"/>
      <c r="D1544" s="241" t="s">
        <v>181</v>
      </c>
      <c r="E1544" s="41"/>
      <c r="F1544" s="242" t="s">
        <v>2758</v>
      </c>
      <c r="G1544" s="41"/>
      <c r="H1544" s="41"/>
      <c r="I1544" s="243"/>
      <c r="J1544" s="41"/>
      <c r="K1544" s="41"/>
      <c r="L1544" s="45"/>
      <c r="M1544" s="244"/>
      <c r="N1544" s="245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181</v>
      </c>
      <c r="AU1544" s="18" t="s">
        <v>86</v>
      </c>
    </row>
    <row r="1545" s="2" customFormat="1" ht="16.5" customHeight="1">
      <c r="A1545" s="39"/>
      <c r="B1545" s="40"/>
      <c r="C1545" s="228" t="s">
        <v>2759</v>
      </c>
      <c r="D1545" s="228" t="s">
        <v>174</v>
      </c>
      <c r="E1545" s="229" t="s">
        <v>2760</v>
      </c>
      <c r="F1545" s="230" t="s">
        <v>2761</v>
      </c>
      <c r="G1545" s="231" t="s">
        <v>177</v>
      </c>
      <c r="H1545" s="232">
        <v>1</v>
      </c>
      <c r="I1545" s="233"/>
      <c r="J1545" s="234">
        <f>ROUND(I1545*H1545,2)</f>
        <v>0</v>
      </c>
      <c r="K1545" s="230" t="s">
        <v>1</v>
      </c>
      <c r="L1545" s="45"/>
      <c r="M1545" s="235" t="s">
        <v>1</v>
      </c>
      <c r="N1545" s="236" t="s">
        <v>42</v>
      </c>
      <c r="O1545" s="92"/>
      <c r="P1545" s="237">
        <f>O1545*H1545</f>
        <v>0</v>
      </c>
      <c r="Q1545" s="237">
        <v>0</v>
      </c>
      <c r="R1545" s="237">
        <f>Q1545*H1545</f>
        <v>0</v>
      </c>
      <c r="S1545" s="237">
        <v>0</v>
      </c>
      <c r="T1545" s="238">
        <f>S1545*H1545</f>
        <v>0</v>
      </c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R1545" s="239" t="s">
        <v>440</v>
      </c>
      <c r="AT1545" s="239" t="s">
        <v>174</v>
      </c>
      <c r="AU1545" s="239" t="s">
        <v>86</v>
      </c>
      <c r="AY1545" s="18" t="s">
        <v>171</v>
      </c>
      <c r="BE1545" s="240">
        <f>IF(N1545="základní",J1545,0)</f>
        <v>0</v>
      </c>
      <c r="BF1545" s="240">
        <f>IF(N1545="snížená",J1545,0)</f>
        <v>0</v>
      </c>
      <c r="BG1545" s="240">
        <f>IF(N1545="zákl. přenesená",J1545,0)</f>
        <v>0</v>
      </c>
      <c r="BH1545" s="240">
        <f>IF(N1545="sníž. přenesená",J1545,0)</f>
        <v>0</v>
      </c>
      <c r="BI1545" s="240">
        <f>IF(N1545="nulová",J1545,0)</f>
        <v>0</v>
      </c>
      <c r="BJ1545" s="18" t="s">
        <v>84</v>
      </c>
      <c r="BK1545" s="240">
        <f>ROUND(I1545*H1545,2)</f>
        <v>0</v>
      </c>
      <c r="BL1545" s="18" t="s">
        <v>440</v>
      </c>
      <c r="BM1545" s="239" t="s">
        <v>2762</v>
      </c>
    </row>
    <row r="1546" s="2" customFormat="1">
      <c r="A1546" s="39"/>
      <c r="B1546" s="40"/>
      <c r="C1546" s="41"/>
      <c r="D1546" s="241" t="s">
        <v>181</v>
      </c>
      <c r="E1546" s="41"/>
      <c r="F1546" s="242" t="s">
        <v>2758</v>
      </c>
      <c r="G1546" s="41"/>
      <c r="H1546" s="41"/>
      <c r="I1546" s="243"/>
      <c r="J1546" s="41"/>
      <c r="K1546" s="41"/>
      <c r="L1546" s="45"/>
      <c r="M1546" s="244"/>
      <c r="N1546" s="245"/>
      <c r="O1546" s="92"/>
      <c r="P1546" s="92"/>
      <c r="Q1546" s="92"/>
      <c r="R1546" s="92"/>
      <c r="S1546" s="92"/>
      <c r="T1546" s="93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T1546" s="18" t="s">
        <v>181</v>
      </c>
      <c r="AU1546" s="18" t="s">
        <v>86</v>
      </c>
    </row>
    <row r="1547" s="2" customFormat="1" ht="16.5" customHeight="1">
      <c r="A1547" s="39"/>
      <c r="B1547" s="40"/>
      <c r="C1547" s="228" t="s">
        <v>2763</v>
      </c>
      <c r="D1547" s="228" t="s">
        <v>174</v>
      </c>
      <c r="E1547" s="229" t="s">
        <v>2764</v>
      </c>
      <c r="F1547" s="230" t="s">
        <v>2765</v>
      </c>
      <c r="G1547" s="231" t="s">
        <v>177</v>
      </c>
      <c r="H1547" s="232">
        <v>1</v>
      </c>
      <c r="I1547" s="233"/>
      <c r="J1547" s="234">
        <f>ROUND(I1547*H1547,2)</f>
        <v>0</v>
      </c>
      <c r="K1547" s="230" t="s">
        <v>1</v>
      </c>
      <c r="L1547" s="45"/>
      <c r="M1547" s="235" t="s">
        <v>1</v>
      </c>
      <c r="N1547" s="236" t="s">
        <v>42</v>
      </c>
      <c r="O1547" s="92"/>
      <c r="P1547" s="237">
        <f>O1547*H1547</f>
        <v>0</v>
      </c>
      <c r="Q1547" s="237">
        <v>0</v>
      </c>
      <c r="R1547" s="237">
        <f>Q1547*H1547</f>
        <v>0</v>
      </c>
      <c r="S1547" s="237">
        <v>0</v>
      </c>
      <c r="T1547" s="238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39" t="s">
        <v>440</v>
      </c>
      <c r="AT1547" s="239" t="s">
        <v>174</v>
      </c>
      <c r="AU1547" s="239" t="s">
        <v>86</v>
      </c>
      <c r="AY1547" s="18" t="s">
        <v>171</v>
      </c>
      <c r="BE1547" s="240">
        <f>IF(N1547="základní",J1547,0)</f>
        <v>0</v>
      </c>
      <c r="BF1547" s="240">
        <f>IF(N1547="snížená",J1547,0)</f>
        <v>0</v>
      </c>
      <c r="BG1547" s="240">
        <f>IF(N1547="zákl. přenesená",J1547,0)</f>
        <v>0</v>
      </c>
      <c r="BH1547" s="240">
        <f>IF(N1547="sníž. přenesená",J1547,0)</f>
        <v>0</v>
      </c>
      <c r="BI1547" s="240">
        <f>IF(N1547="nulová",J1547,0)</f>
        <v>0</v>
      </c>
      <c r="BJ1547" s="18" t="s">
        <v>84</v>
      </c>
      <c r="BK1547" s="240">
        <f>ROUND(I1547*H1547,2)</f>
        <v>0</v>
      </c>
      <c r="BL1547" s="18" t="s">
        <v>440</v>
      </c>
      <c r="BM1547" s="239" t="s">
        <v>2766</v>
      </c>
    </row>
    <row r="1548" s="2" customFormat="1">
      <c r="A1548" s="39"/>
      <c r="B1548" s="40"/>
      <c r="C1548" s="41"/>
      <c r="D1548" s="241" t="s">
        <v>181</v>
      </c>
      <c r="E1548" s="41"/>
      <c r="F1548" s="242" t="s">
        <v>2576</v>
      </c>
      <c r="G1548" s="41"/>
      <c r="H1548" s="41"/>
      <c r="I1548" s="243"/>
      <c r="J1548" s="41"/>
      <c r="K1548" s="41"/>
      <c r="L1548" s="45"/>
      <c r="M1548" s="244"/>
      <c r="N1548" s="245"/>
      <c r="O1548" s="92"/>
      <c r="P1548" s="92"/>
      <c r="Q1548" s="92"/>
      <c r="R1548" s="92"/>
      <c r="S1548" s="92"/>
      <c r="T1548" s="93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8" t="s">
        <v>181</v>
      </c>
      <c r="AU1548" s="18" t="s">
        <v>86</v>
      </c>
    </row>
    <row r="1549" s="2" customFormat="1" ht="16.5" customHeight="1">
      <c r="A1549" s="39"/>
      <c r="B1549" s="40"/>
      <c r="C1549" s="228" t="s">
        <v>2767</v>
      </c>
      <c r="D1549" s="228" t="s">
        <v>174</v>
      </c>
      <c r="E1549" s="229" t="s">
        <v>2768</v>
      </c>
      <c r="F1549" s="230" t="s">
        <v>2769</v>
      </c>
      <c r="G1549" s="231" t="s">
        <v>177</v>
      </c>
      <c r="H1549" s="232">
        <v>1</v>
      </c>
      <c r="I1549" s="233"/>
      <c r="J1549" s="234">
        <f>ROUND(I1549*H1549,2)</f>
        <v>0</v>
      </c>
      <c r="K1549" s="230" t="s">
        <v>1</v>
      </c>
      <c r="L1549" s="45"/>
      <c r="M1549" s="235" t="s">
        <v>1</v>
      </c>
      <c r="N1549" s="236" t="s">
        <v>42</v>
      </c>
      <c r="O1549" s="92"/>
      <c r="P1549" s="237">
        <f>O1549*H1549</f>
        <v>0</v>
      </c>
      <c r="Q1549" s="237">
        <v>0</v>
      </c>
      <c r="R1549" s="237">
        <f>Q1549*H1549</f>
        <v>0</v>
      </c>
      <c r="S1549" s="237">
        <v>0</v>
      </c>
      <c r="T1549" s="238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39" t="s">
        <v>440</v>
      </c>
      <c r="AT1549" s="239" t="s">
        <v>174</v>
      </c>
      <c r="AU1549" s="239" t="s">
        <v>86</v>
      </c>
      <c r="AY1549" s="18" t="s">
        <v>171</v>
      </c>
      <c r="BE1549" s="240">
        <f>IF(N1549="základní",J1549,0)</f>
        <v>0</v>
      </c>
      <c r="BF1549" s="240">
        <f>IF(N1549="snížená",J1549,0)</f>
        <v>0</v>
      </c>
      <c r="BG1549" s="240">
        <f>IF(N1549="zákl. přenesená",J1549,0)</f>
        <v>0</v>
      </c>
      <c r="BH1549" s="240">
        <f>IF(N1549="sníž. přenesená",J1549,0)</f>
        <v>0</v>
      </c>
      <c r="BI1549" s="240">
        <f>IF(N1549="nulová",J1549,0)</f>
        <v>0</v>
      </c>
      <c r="BJ1549" s="18" t="s">
        <v>84</v>
      </c>
      <c r="BK1549" s="240">
        <f>ROUND(I1549*H1549,2)</f>
        <v>0</v>
      </c>
      <c r="BL1549" s="18" t="s">
        <v>440</v>
      </c>
      <c r="BM1549" s="239" t="s">
        <v>2770</v>
      </c>
    </row>
    <row r="1550" s="2" customFormat="1">
      <c r="A1550" s="39"/>
      <c r="B1550" s="40"/>
      <c r="C1550" s="41"/>
      <c r="D1550" s="241" t="s">
        <v>181</v>
      </c>
      <c r="E1550" s="41"/>
      <c r="F1550" s="242" t="s">
        <v>2576</v>
      </c>
      <c r="G1550" s="41"/>
      <c r="H1550" s="41"/>
      <c r="I1550" s="243"/>
      <c r="J1550" s="41"/>
      <c r="K1550" s="41"/>
      <c r="L1550" s="45"/>
      <c r="M1550" s="244"/>
      <c r="N1550" s="245"/>
      <c r="O1550" s="92"/>
      <c r="P1550" s="92"/>
      <c r="Q1550" s="92"/>
      <c r="R1550" s="92"/>
      <c r="S1550" s="92"/>
      <c r="T1550" s="93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T1550" s="18" t="s">
        <v>181</v>
      </c>
      <c r="AU1550" s="18" t="s">
        <v>86</v>
      </c>
    </row>
    <row r="1551" s="2" customFormat="1" ht="16.5" customHeight="1">
      <c r="A1551" s="39"/>
      <c r="B1551" s="40"/>
      <c r="C1551" s="228" t="s">
        <v>2771</v>
      </c>
      <c r="D1551" s="228" t="s">
        <v>174</v>
      </c>
      <c r="E1551" s="229" t="s">
        <v>2772</v>
      </c>
      <c r="F1551" s="230" t="s">
        <v>2773</v>
      </c>
      <c r="G1551" s="231" t="s">
        <v>177</v>
      </c>
      <c r="H1551" s="232">
        <v>1</v>
      </c>
      <c r="I1551" s="233"/>
      <c r="J1551" s="234">
        <f>ROUND(I1551*H1551,2)</f>
        <v>0</v>
      </c>
      <c r="K1551" s="230" t="s">
        <v>1</v>
      </c>
      <c r="L1551" s="45"/>
      <c r="M1551" s="235" t="s">
        <v>1</v>
      </c>
      <c r="N1551" s="236" t="s">
        <v>42</v>
      </c>
      <c r="O1551" s="92"/>
      <c r="P1551" s="237">
        <f>O1551*H1551</f>
        <v>0</v>
      </c>
      <c r="Q1551" s="237">
        <v>0</v>
      </c>
      <c r="R1551" s="237">
        <f>Q1551*H1551</f>
        <v>0</v>
      </c>
      <c r="S1551" s="237">
        <v>0</v>
      </c>
      <c r="T1551" s="238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39" t="s">
        <v>440</v>
      </c>
      <c r="AT1551" s="239" t="s">
        <v>174</v>
      </c>
      <c r="AU1551" s="239" t="s">
        <v>86</v>
      </c>
      <c r="AY1551" s="18" t="s">
        <v>171</v>
      </c>
      <c r="BE1551" s="240">
        <f>IF(N1551="základní",J1551,0)</f>
        <v>0</v>
      </c>
      <c r="BF1551" s="240">
        <f>IF(N1551="snížená",J1551,0)</f>
        <v>0</v>
      </c>
      <c r="BG1551" s="240">
        <f>IF(N1551="zákl. přenesená",J1551,0)</f>
        <v>0</v>
      </c>
      <c r="BH1551" s="240">
        <f>IF(N1551="sníž. přenesená",J1551,0)</f>
        <v>0</v>
      </c>
      <c r="BI1551" s="240">
        <f>IF(N1551="nulová",J1551,0)</f>
        <v>0</v>
      </c>
      <c r="BJ1551" s="18" t="s">
        <v>84</v>
      </c>
      <c r="BK1551" s="240">
        <f>ROUND(I1551*H1551,2)</f>
        <v>0</v>
      </c>
      <c r="BL1551" s="18" t="s">
        <v>440</v>
      </c>
      <c r="BM1551" s="239" t="s">
        <v>2774</v>
      </c>
    </row>
    <row r="1552" s="2" customFormat="1">
      <c r="A1552" s="39"/>
      <c r="B1552" s="40"/>
      <c r="C1552" s="41"/>
      <c r="D1552" s="241" t="s">
        <v>181</v>
      </c>
      <c r="E1552" s="41"/>
      <c r="F1552" s="242" t="s">
        <v>2576</v>
      </c>
      <c r="G1552" s="41"/>
      <c r="H1552" s="41"/>
      <c r="I1552" s="243"/>
      <c r="J1552" s="41"/>
      <c r="K1552" s="41"/>
      <c r="L1552" s="45"/>
      <c r="M1552" s="244"/>
      <c r="N1552" s="245"/>
      <c r="O1552" s="92"/>
      <c r="P1552" s="92"/>
      <c r="Q1552" s="92"/>
      <c r="R1552" s="92"/>
      <c r="S1552" s="92"/>
      <c r="T1552" s="93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T1552" s="18" t="s">
        <v>181</v>
      </c>
      <c r="AU1552" s="18" t="s">
        <v>86</v>
      </c>
    </row>
    <row r="1553" s="2" customFormat="1" ht="16.5" customHeight="1">
      <c r="A1553" s="39"/>
      <c r="B1553" s="40"/>
      <c r="C1553" s="228" t="s">
        <v>2775</v>
      </c>
      <c r="D1553" s="228" t="s">
        <v>174</v>
      </c>
      <c r="E1553" s="229" t="s">
        <v>2776</v>
      </c>
      <c r="F1553" s="230" t="s">
        <v>2777</v>
      </c>
      <c r="G1553" s="231" t="s">
        <v>177</v>
      </c>
      <c r="H1553" s="232">
        <v>1</v>
      </c>
      <c r="I1553" s="233"/>
      <c r="J1553" s="234">
        <f>ROUND(I1553*H1553,2)</f>
        <v>0</v>
      </c>
      <c r="K1553" s="230" t="s">
        <v>1</v>
      </c>
      <c r="L1553" s="45"/>
      <c r="M1553" s="235" t="s">
        <v>1</v>
      </c>
      <c r="N1553" s="236" t="s">
        <v>42</v>
      </c>
      <c r="O1553" s="92"/>
      <c r="P1553" s="237">
        <f>O1553*H1553</f>
        <v>0</v>
      </c>
      <c r="Q1553" s="237">
        <v>0</v>
      </c>
      <c r="R1553" s="237">
        <f>Q1553*H1553</f>
        <v>0</v>
      </c>
      <c r="S1553" s="237">
        <v>0</v>
      </c>
      <c r="T1553" s="238">
        <f>S1553*H1553</f>
        <v>0</v>
      </c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R1553" s="239" t="s">
        <v>440</v>
      </c>
      <c r="AT1553" s="239" t="s">
        <v>174</v>
      </c>
      <c r="AU1553" s="239" t="s">
        <v>86</v>
      </c>
      <c r="AY1553" s="18" t="s">
        <v>171</v>
      </c>
      <c r="BE1553" s="240">
        <f>IF(N1553="základní",J1553,0)</f>
        <v>0</v>
      </c>
      <c r="BF1553" s="240">
        <f>IF(N1553="snížená",J1553,0)</f>
        <v>0</v>
      </c>
      <c r="BG1553" s="240">
        <f>IF(N1553="zákl. přenesená",J1553,0)</f>
        <v>0</v>
      </c>
      <c r="BH1553" s="240">
        <f>IF(N1553="sníž. přenesená",J1553,0)</f>
        <v>0</v>
      </c>
      <c r="BI1553" s="240">
        <f>IF(N1553="nulová",J1553,0)</f>
        <v>0</v>
      </c>
      <c r="BJ1553" s="18" t="s">
        <v>84</v>
      </c>
      <c r="BK1553" s="240">
        <f>ROUND(I1553*H1553,2)</f>
        <v>0</v>
      </c>
      <c r="BL1553" s="18" t="s">
        <v>440</v>
      </c>
      <c r="BM1553" s="239" t="s">
        <v>2778</v>
      </c>
    </row>
    <row r="1554" s="2" customFormat="1">
      <c r="A1554" s="39"/>
      <c r="B1554" s="40"/>
      <c r="C1554" s="41"/>
      <c r="D1554" s="241" t="s">
        <v>181</v>
      </c>
      <c r="E1554" s="41"/>
      <c r="F1554" s="242" t="s">
        <v>2758</v>
      </c>
      <c r="G1554" s="41"/>
      <c r="H1554" s="41"/>
      <c r="I1554" s="243"/>
      <c r="J1554" s="41"/>
      <c r="K1554" s="41"/>
      <c r="L1554" s="45"/>
      <c r="M1554" s="244"/>
      <c r="N1554" s="245"/>
      <c r="O1554" s="92"/>
      <c r="P1554" s="92"/>
      <c r="Q1554" s="92"/>
      <c r="R1554" s="92"/>
      <c r="S1554" s="92"/>
      <c r="T1554" s="9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T1554" s="18" t="s">
        <v>181</v>
      </c>
      <c r="AU1554" s="18" t="s">
        <v>86</v>
      </c>
    </row>
    <row r="1555" s="2" customFormat="1" ht="16.5" customHeight="1">
      <c r="A1555" s="39"/>
      <c r="B1555" s="40"/>
      <c r="C1555" s="228" t="s">
        <v>2779</v>
      </c>
      <c r="D1555" s="228" t="s">
        <v>174</v>
      </c>
      <c r="E1555" s="229" t="s">
        <v>2780</v>
      </c>
      <c r="F1555" s="230" t="s">
        <v>2781</v>
      </c>
      <c r="G1555" s="231" t="s">
        <v>177</v>
      </c>
      <c r="H1555" s="232">
        <v>1</v>
      </c>
      <c r="I1555" s="233"/>
      <c r="J1555" s="234">
        <f>ROUND(I1555*H1555,2)</f>
        <v>0</v>
      </c>
      <c r="K1555" s="230" t="s">
        <v>1</v>
      </c>
      <c r="L1555" s="45"/>
      <c r="M1555" s="235" t="s">
        <v>1</v>
      </c>
      <c r="N1555" s="236" t="s">
        <v>42</v>
      </c>
      <c r="O1555" s="92"/>
      <c r="P1555" s="237">
        <f>O1555*H1555</f>
        <v>0</v>
      </c>
      <c r="Q1555" s="237">
        <v>0</v>
      </c>
      <c r="R1555" s="237">
        <f>Q1555*H1555</f>
        <v>0</v>
      </c>
      <c r="S1555" s="237">
        <v>0</v>
      </c>
      <c r="T1555" s="238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39" t="s">
        <v>440</v>
      </c>
      <c r="AT1555" s="239" t="s">
        <v>174</v>
      </c>
      <c r="AU1555" s="239" t="s">
        <v>86</v>
      </c>
      <c r="AY1555" s="18" t="s">
        <v>171</v>
      </c>
      <c r="BE1555" s="240">
        <f>IF(N1555="základní",J1555,0)</f>
        <v>0</v>
      </c>
      <c r="BF1555" s="240">
        <f>IF(N1555="snížená",J1555,0)</f>
        <v>0</v>
      </c>
      <c r="BG1555" s="240">
        <f>IF(N1555="zákl. přenesená",J1555,0)</f>
        <v>0</v>
      </c>
      <c r="BH1555" s="240">
        <f>IF(N1555="sníž. přenesená",J1555,0)</f>
        <v>0</v>
      </c>
      <c r="BI1555" s="240">
        <f>IF(N1555="nulová",J1555,0)</f>
        <v>0</v>
      </c>
      <c r="BJ1555" s="18" t="s">
        <v>84</v>
      </c>
      <c r="BK1555" s="240">
        <f>ROUND(I1555*H1555,2)</f>
        <v>0</v>
      </c>
      <c r="BL1555" s="18" t="s">
        <v>440</v>
      </c>
      <c r="BM1555" s="239" t="s">
        <v>2782</v>
      </c>
    </row>
    <row r="1556" s="2" customFormat="1">
      <c r="A1556" s="39"/>
      <c r="B1556" s="40"/>
      <c r="C1556" s="41"/>
      <c r="D1556" s="241" t="s">
        <v>181</v>
      </c>
      <c r="E1556" s="41"/>
      <c r="F1556" s="242" t="s">
        <v>2758</v>
      </c>
      <c r="G1556" s="41"/>
      <c r="H1556" s="41"/>
      <c r="I1556" s="243"/>
      <c r="J1556" s="41"/>
      <c r="K1556" s="41"/>
      <c r="L1556" s="45"/>
      <c r="M1556" s="244"/>
      <c r="N1556" s="245"/>
      <c r="O1556" s="92"/>
      <c r="P1556" s="92"/>
      <c r="Q1556" s="92"/>
      <c r="R1556" s="92"/>
      <c r="S1556" s="92"/>
      <c r="T1556" s="93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181</v>
      </c>
      <c r="AU1556" s="18" t="s">
        <v>86</v>
      </c>
    </row>
    <row r="1557" s="2" customFormat="1" ht="16.5" customHeight="1">
      <c r="A1557" s="39"/>
      <c r="B1557" s="40"/>
      <c r="C1557" s="228" t="s">
        <v>2783</v>
      </c>
      <c r="D1557" s="228" t="s">
        <v>174</v>
      </c>
      <c r="E1557" s="229" t="s">
        <v>2784</v>
      </c>
      <c r="F1557" s="230" t="s">
        <v>2785</v>
      </c>
      <c r="G1557" s="231" t="s">
        <v>177</v>
      </c>
      <c r="H1557" s="232">
        <v>1</v>
      </c>
      <c r="I1557" s="233"/>
      <c r="J1557" s="234">
        <f>ROUND(I1557*H1557,2)</f>
        <v>0</v>
      </c>
      <c r="K1557" s="230" t="s">
        <v>1</v>
      </c>
      <c r="L1557" s="45"/>
      <c r="M1557" s="235" t="s">
        <v>1</v>
      </c>
      <c r="N1557" s="236" t="s">
        <v>42</v>
      </c>
      <c r="O1557" s="92"/>
      <c r="P1557" s="237">
        <f>O1557*H1557</f>
        <v>0</v>
      </c>
      <c r="Q1557" s="237">
        <v>0</v>
      </c>
      <c r="R1557" s="237">
        <f>Q1557*H1557</f>
        <v>0</v>
      </c>
      <c r="S1557" s="237">
        <v>0</v>
      </c>
      <c r="T1557" s="238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9" t="s">
        <v>440</v>
      </c>
      <c r="AT1557" s="239" t="s">
        <v>174</v>
      </c>
      <c r="AU1557" s="239" t="s">
        <v>86</v>
      </c>
      <c r="AY1557" s="18" t="s">
        <v>171</v>
      </c>
      <c r="BE1557" s="240">
        <f>IF(N1557="základní",J1557,0)</f>
        <v>0</v>
      </c>
      <c r="BF1557" s="240">
        <f>IF(N1557="snížená",J1557,0)</f>
        <v>0</v>
      </c>
      <c r="BG1557" s="240">
        <f>IF(N1557="zákl. přenesená",J1557,0)</f>
        <v>0</v>
      </c>
      <c r="BH1557" s="240">
        <f>IF(N1557="sníž. přenesená",J1557,0)</f>
        <v>0</v>
      </c>
      <c r="BI1557" s="240">
        <f>IF(N1557="nulová",J1557,0)</f>
        <v>0</v>
      </c>
      <c r="BJ1557" s="18" t="s">
        <v>84</v>
      </c>
      <c r="BK1557" s="240">
        <f>ROUND(I1557*H1557,2)</f>
        <v>0</v>
      </c>
      <c r="BL1557" s="18" t="s">
        <v>440</v>
      </c>
      <c r="BM1557" s="239" t="s">
        <v>2786</v>
      </c>
    </row>
    <row r="1558" s="2" customFormat="1">
      <c r="A1558" s="39"/>
      <c r="B1558" s="40"/>
      <c r="C1558" s="41"/>
      <c r="D1558" s="241" t="s">
        <v>181</v>
      </c>
      <c r="E1558" s="41"/>
      <c r="F1558" s="242" t="s">
        <v>2576</v>
      </c>
      <c r="G1558" s="41"/>
      <c r="H1558" s="41"/>
      <c r="I1558" s="243"/>
      <c r="J1558" s="41"/>
      <c r="K1558" s="41"/>
      <c r="L1558" s="45"/>
      <c r="M1558" s="244"/>
      <c r="N1558" s="245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181</v>
      </c>
      <c r="AU1558" s="18" t="s">
        <v>86</v>
      </c>
    </row>
    <row r="1559" s="2" customFormat="1" ht="16.5" customHeight="1">
      <c r="A1559" s="39"/>
      <c r="B1559" s="40"/>
      <c r="C1559" s="228" t="s">
        <v>2787</v>
      </c>
      <c r="D1559" s="228" t="s">
        <v>174</v>
      </c>
      <c r="E1559" s="229" t="s">
        <v>2788</v>
      </c>
      <c r="F1559" s="230" t="s">
        <v>2789</v>
      </c>
      <c r="G1559" s="231" t="s">
        <v>177</v>
      </c>
      <c r="H1559" s="232">
        <v>1</v>
      </c>
      <c r="I1559" s="233"/>
      <c r="J1559" s="234">
        <f>ROUND(I1559*H1559,2)</f>
        <v>0</v>
      </c>
      <c r="K1559" s="230" t="s">
        <v>1</v>
      </c>
      <c r="L1559" s="45"/>
      <c r="M1559" s="235" t="s">
        <v>1</v>
      </c>
      <c r="N1559" s="236" t="s">
        <v>42</v>
      </c>
      <c r="O1559" s="92"/>
      <c r="P1559" s="237">
        <f>O1559*H1559</f>
        <v>0</v>
      </c>
      <c r="Q1559" s="237">
        <v>0</v>
      </c>
      <c r="R1559" s="237">
        <f>Q1559*H1559</f>
        <v>0</v>
      </c>
      <c r="S1559" s="237">
        <v>0</v>
      </c>
      <c r="T1559" s="238">
        <f>S1559*H1559</f>
        <v>0</v>
      </c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R1559" s="239" t="s">
        <v>440</v>
      </c>
      <c r="AT1559" s="239" t="s">
        <v>174</v>
      </c>
      <c r="AU1559" s="239" t="s">
        <v>86</v>
      </c>
      <c r="AY1559" s="18" t="s">
        <v>171</v>
      </c>
      <c r="BE1559" s="240">
        <f>IF(N1559="základní",J1559,0)</f>
        <v>0</v>
      </c>
      <c r="BF1559" s="240">
        <f>IF(N1559="snížená",J1559,0)</f>
        <v>0</v>
      </c>
      <c r="BG1559" s="240">
        <f>IF(N1559="zákl. přenesená",J1559,0)</f>
        <v>0</v>
      </c>
      <c r="BH1559" s="240">
        <f>IF(N1559="sníž. přenesená",J1559,0)</f>
        <v>0</v>
      </c>
      <c r="BI1559" s="240">
        <f>IF(N1559="nulová",J1559,0)</f>
        <v>0</v>
      </c>
      <c r="BJ1559" s="18" t="s">
        <v>84</v>
      </c>
      <c r="BK1559" s="240">
        <f>ROUND(I1559*H1559,2)</f>
        <v>0</v>
      </c>
      <c r="BL1559" s="18" t="s">
        <v>440</v>
      </c>
      <c r="BM1559" s="239" t="s">
        <v>2790</v>
      </c>
    </row>
    <row r="1560" s="2" customFormat="1">
      <c r="A1560" s="39"/>
      <c r="B1560" s="40"/>
      <c r="C1560" s="41"/>
      <c r="D1560" s="241" t="s">
        <v>181</v>
      </c>
      <c r="E1560" s="41"/>
      <c r="F1560" s="242" t="s">
        <v>2576</v>
      </c>
      <c r="G1560" s="41"/>
      <c r="H1560" s="41"/>
      <c r="I1560" s="243"/>
      <c r="J1560" s="41"/>
      <c r="K1560" s="41"/>
      <c r="L1560" s="45"/>
      <c r="M1560" s="244"/>
      <c r="N1560" s="245"/>
      <c r="O1560" s="92"/>
      <c r="P1560" s="92"/>
      <c r="Q1560" s="92"/>
      <c r="R1560" s="92"/>
      <c r="S1560" s="92"/>
      <c r="T1560" s="93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T1560" s="18" t="s">
        <v>181</v>
      </c>
      <c r="AU1560" s="18" t="s">
        <v>86</v>
      </c>
    </row>
    <row r="1561" s="2" customFormat="1" ht="16.5" customHeight="1">
      <c r="A1561" s="39"/>
      <c r="B1561" s="40"/>
      <c r="C1561" s="228" t="s">
        <v>2791</v>
      </c>
      <c r="D1561" s="228" t="s">
        <v>174</v>
      </c>
      <c r="E1561" s="229" t="s">
        <v>2792</v>
      </c>
      <c r="F1561" s="230" t="s">
        <v>2793</v>
      </c>
      <c r="G1561" s="231" t="s">
        <v>177</v>
      </c>
      <c r="H1561" s="232">
        <v>1</v>
      </c>
      <c r="I1561" s="233"/>
      <c r="J1561" s="234">
        <f>ROUND(I1561*H1561,2)</f>
        <v>0</v>
      </c>
      <c r="K1561" s="230" t="s">
        <v>1</v>
      </c>
      <c r="L1561" s="45"/>
      <c r="M1561" s="235" t="s">
        <v>1</v>
      </c>
      <c r="N1561" s="236" t="s">
        <v>42</v>
      </c>
      <c r="O1561" s="92"/>
      <c r="P1561" s="237">
        <f>O1561*H1561</f>
        <v>0</v>
      </c>
      <c r="Q1561" s="237">
        <v>0</v>
      </c>
      <c r="R1561" s="237">
        <f>Q1561*H1561</f>
        <v>0</v>
      </c>
      <c r="S1561" s="237">
        <v>0</v>
      </c>
      <c r="T1561" s="238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9" t="s">
        <v>440</v>
      </c>
      <c r="AT1561" s="239" t="s">
        <v>174</v>
      </c>
      <c r="AU1561" s="239" t="s">
        <v>86</v>
      </c>
      <c r="AY1561" s="18" t="s">
        <v>171</v>
      </c>
      <c r="BE1561" s="240">
        <f>IF(N1561="základní",J1561,0)</f>
        <v>0</v>
      </c>
      <c r="BF1561" s="240">
        <f>IF(N1561="snížená",J1561,0)</f>
        <v>0</v>
      </c>
      <c r="BG1561" s="240">
        <f>IF(N1561="zákl. přenesená",J1561,0)</f>
        <v>0</v>
      </c>
      <c r="BH1561" s="240">
        <f>IF(N1561="sníž. přenesená",J1561,0)</f>
        <v>0</v>
      </c>
      <c r="BI1561" s="240">
        <f>IF(N1561="nulová",J1561,0)</f>
        <v>0</v>
      </c>
      <c r="BJ1561" s="18" t="s">
        <v>84</v>
      </c>
      <c r="BK1561" s="240">
        <f>ROUND(I1561*H1561,2)</f>
        <v>0</v>
      </c>
      <c r="BL1561" s="18" t="s">
        <v>440</v>
      </c>
      <c r="BM1561" s="239" t="s">
        <v>2794</v>
      </c>
    </row>
    <row r="1562" s="2" customFormat="1">
      <c r="A1562" s="39"/>
      <c r="B1562" s="40"/>
      <c r="C1562" s="41"/>
      <c r="D1562" s="241" t="s">
        <v>181</v>
      </c>
      <c r="E1562" s="41"/>
      <c r="F1562" s="242" t="s">
        <v>2576</v>
      </c>
      <c r="G1562" s="41"/>
      <c r="H1562" s="41"/>
      <c r="I1562" s="243"/>
      <c r="J1562" s="41"/>
      <c r="K1562" s="41"/>
      <c r="L1562" s="45"/>
      <c r="M1562" s="244"/>
      <c r="N1562" s="245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181</v>
      </c>
      <c r="AU1562" s="18" t="s">
        <v>86</v>
      </c>
    </row>
    <row r="1563" s="2" customFormat="1" ht="16.5" customHeight="1">
      <c r="A1563" s="39"/>
      <c r="B1563" s="40"/>
      <c r="C1563" s="228" t="s">
        <v>2795</v>
      </c>
      <c r="D1563" s="228" t="s">
        <v>174</v>
      </c>
      <c r="E1563" s="229" t="s">
        <v>2796</v>
      </c>
      <c r="F1563" s="230" t="s">
        <v>2797</v>
      </c>
      <c r="G1563" s="231" t="s">
        <v>177</v>
      </c>
      <c r="H1563" s="232">
        <v>1</v>
      </c>
      <c r="I1563" s="233"/>
      <c r="J1563" s="234">
        <f>ROUND(I1563*H1563,2)</f>
        <v>0</v>
      </c>
      <c r="K1563" s="230" t="s">
        <v>1</v>
      </c>
      <c r="L1563" s="45"/>
      <c r="M1563" s="235" t="s">
        <v>1</v>
      </c>
      <c r="N1563" s="236" t="s">
        <v>42</v>
      </c>
      <c r="O1563" s="92"/>
      <c r="P1563" s="237">
        <f>O1563*H1563</f>
        <v>0</v>
      </c>
      <c r="Q1563" s="237">
        <v>0</v>
      </c>
      <c r="R1563" s="237">
        <f>Q1563*H1563</f>
        <v>0</v>
      </c>
      <c r="S1563" s="237">
        <v>0</v>
      </c>
      <c r="T1563" s="238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39" t="s">
        <v>440</v>
      </c>
      <c r="AT1563" s="239" t="s">
        <v>174</v>
      </c>
      <c r="AU1563" s="239" t="s">
        <v>86</v>
      </c>
      <c r="AY1563" s="18" t="s">
        <v>171</v>
      </c>
      <c r="BE1563" s="240">
        <f>IF(N1563="základní",J1563,0)</f>
        <v>0</v>
      </c>
      <c r="BF1563" s="240">
        <f>IF(N1563="snížená",J1563,0)</f>
        <v>0</v>
      </c>
      <c r="BG1563" s="240">
        <f>IF(N1563="zákl. přenesená",J1563,0)</f>
        <v>0</v>
      </c>
      <c r="BH1563" s="240">
        <f>IF(N1563="sníž. přenesená",J1563,0)</f>
        <v>0</v>
      </c>
      <c r="BI1563" s="240">
        <f>IF(N1563="nulová",J1563,0)</f>
        <v>0</v>
      </c>
      <c r="BJ1563" s="18" t="s">
        <v>84</v>
      </c>
      <c r="BK1563" s="240">
        <f>ROUND(I1563*H1563,2)</f>
        <v>0</v>
      </c>
      <c r="BL1563" s="18" t="s">
        <v>440</v>
      </c>
      <c r="BM1563" s="239" t="s">
        <v>2798</v>
      </c>
    </row>
    <row r="1564" s="2" customFormat="1">
      <c r="A1564" s="39"/>
      <c r="B1564" s="40"/>
      <c r="C1564" s="41"/>
      <c r="D1564" s="241" t="s">
        <v>181</v>
      </c>
      <c r="E1564" s="41"/>
      <c r="F1564" s="242" t="s">
        <v>2758</v>
      </c>
      <c r="G1564" s="41"/>
      <c r="H1564" s="41"/>
      <c r="I1564" s="243"/>
      <c r="J1564" s="41"/>
      <c r="K1564" s="41"/>
      <c r="L1564" s="45"/>
      <c r="M1564" s="244"/>
      <c r="N1564" s="245"/>
      <c r="O1564" s="92"/>
      <c r="P1564" s="92"/>
      <c r="Q1564" s="92"/>
      <c r="R1564" s="92"/>
      <c r="S1564" s="92"/>
      <c r="T1564" s="93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T1564" s="18" t="s">
        <v>181</v>
      </c>
      <c r="AU1564" s="18" t="s">
        <v>86</v>
      </c>
    </row>
    <row r="1565" s="2" customFormat="1" ht="16.5" customHeight="1">
      <c r="A1565" s="39"/>
      <c r="B1565" s="40"/>
      <c r="C1565" s="228" t="s">
        <v>2799</v>
      </c>
      <c r="D1565" s="228" t="s">
        <v>174</v>
      </c>
      <c r="E1565" s="229" t="s">
        <v>2800</v>
      </c>
      <c r="F1565" s="230" t="s">
        <v>2801</v>
      </c>
      <c r="G1565" s="231" t="s">
        <v>177</v>
      </c>
      <c r="H1565" s="232">
        <v>1</v>
      </c>
      <c r="I1565" s="233"/>
      <c r="J1565" s="234">
        <f>ROUND(I1565*H1565,2)</f>
        <v>0</v>
      </c>
      <c r="K1565" s="230" t="s">
        <v>1</v>
      </c>
      <c r="L1565" s="45"/>
      <c r="M1565" s="235" t="s">
        <v>1</v>
      </c>
      <c r="N1565" s="236" t="s">
        <v>42</v>
      </c>
      <c r="O1565" s="92"/>
      <c r="P1565" s="237">
        <f>O1565*H1565</f>
        <v>0</v>
      </c>
      <c r="Q1565" s="237">
        <v>0</v>
      </c>
      <c r="R1565" s="237">
        <f>Q1565*H1565</f>
        <v>0</v>
      </c>
      <c r="S1565" s="237">
        <v>0</v>
      </c>
      <c r="T1565" s="238">
        <f>S1565*H1565</f>
        <v>0</v>
      </c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R1565" s="239" t="s">
        <v>440</v>
      </c>
      <c r="AT1565" s="239" t="s">
        <v>174</v>
      </c>
      <c r="AU1565" s="239" t="s">
        <v>86</v>
      </c>
      <c r="AY1565" s="18" t="s">
        <v>171</v>
      </c>
      <c r="BE1565" s="240">
        <f>IF(N1565="základní",J1565,0)</f>
        <v>0</v>
      </c>
      <c r="BF1565" s="240">
        <f>IF(N1565="snížená",J1565,0)</f>
        <v>0</v>
      </c>
      <c r="BG1565" s="240">
        <f>IF(N1565="zákl. přenesená",J1565,0)</f>
        <v>0</v>
      </c>
      <c r="BH1565" s="240">
        <f>IF(N1565="sníž. přenesená",J1565,0)</f>
        <v>0</v>
      </c>
      <c r="BI1565" s="240">
        <f>IF(N1565="nulová",J1565,0)</f>
        <v>0</v>
      </c>
      <c r="BJ1565" s="18" t="s">
        <v>84</v>
      </c>
      <c r="BK1565" s="240">
        <f>ROUND(I1565*H1565,2)</f>
        <v>0</v>
      </c>
      <c r="BL1565" s="18" t="s">
        <v>440</v>
      </c>
      <c r="BM1565" s="239" t="s">
        <v>2802</v>
      </c>
    </row>
    <row r="1566" s="2" customFormat="1">
      <c r="A1566" s="39"/>
      <c r="B1566" s="40"/>
      <c r="C1566" s="41"/>
      <c r="D1566" s="241" t="s">
        <v>181</v>
      </c>
      <c r="E1566" s="41"/>
      <c r="F1566" s="242" t="s">
        <v>2758</v>
      </c>
      <c r="G1566" s="41"/>
      <c r="H1566" s="41"/>
      <c r="I1566" s="243"/>
      <c r="J1566" s="41"/>
      <c r="K1566" s="41"/>
      <c r="L1566" s="45"/>
      <c r="M1566" s="244"/>
      <c r="N1566" s="245"/>
      <c r="O1566" s="92"/>
      <c r="P1566" s="92"/>
      <c r="Q1566" s="92"/>
      <c r="R1566" s="92"/>
      <c r="S1566" s="92"/>
      <c r="T1566" s="93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T1566" s="18" t="s">
        <v>181</v>
      </c>
      <c r="AU1566" s="18" t="s">
        <v>86</v>
      </c>
    </row>
    <row r="1567" s="2" customFormat="1" ht="16.5" customHeight="1">
      <c r="A1567" s="39"/>
      <c r="B1567" s="40"/>
      <c r="C1567" s="228" t="s">
        <v>2803</v>
      </c>
      <c r="D1567" s="228" t="s">
        <v>174</v>
      </c>
      <c r="E1567" s="229" t="s">
        <v>2804</v>
      </c>
      <c r="F1567" s="230" t="s">
        <v>2805</v>
      </c>
      <c r="G1567" s="231" t="s">
        <v>177</v>
      </c>
      <c r="H1567" s="232">
        <v>1</v>
      </c>
      <c r="I1567" s="233"/>
      <c r="J1567" s="234">
        <f>ROUND(I1567*H1567,2)</f>
        <v>0</v>
      </c>
      <c r="K1567" s="230" t="s">
        <v>1</v>
      </c>
      <c r="L1567" s="45"/>
      <c r="M1567" s="235" t="s">
        <v>1</v>
      </c>
      <c r="N1567" s="236" t="s">
        <v>42</v>
      </c>
      <c r="O1567" s="92"/>
      <c r="P1567" s="237">
        <f>O1567*H1567</f>
        <v>0</v>
      </c>
      <c r="Q1567" s="237">
        <v>0</v>
      </c>
      <c r="R1567" s="237">
        <f>Q1567*H1567</f>
        <v>0</v>
      </c>
      <c r="S1567" s="237">
        <v>0</v>
      </c>
      <c r="T1567" s="238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39" t="s">
        <v>440</v>
      </c>
      <c r="AT1567" s="239" t="s">
        <v>174</v>
      </c>
      <c r="AU1567" s="239" t="s">
        <v>86</v>
      </c>
      <c r="AY1567" s="18" t="s">
        <v>171</v>
      </c>
      <c r="BE1567" s="240">
        <f>IF(N1567="základní",J1567,0)</f>
        <v>0</v>
      </c>
      <c r="BF1567" s="240">
        <f>IF(N1567="snížená",J1567,0)</f>
        <v>0</v>
      </c>
      <c r="BG1567" s="240">
        <f>IF(N1567="zákl. přenesená",J1567,0)</f>
        <v>0</v>
      </c>
      <c r="BH1567" s="240">
        <f>IF(N1567="sníž. přenesená",J1567,0)</f>
        <v>0</v>
      </c>
      <c r="BI1567" s="240">
        <f>IF(N1567="nulová",J1567,0)</f>
        <v>0</v>
      </c>
      <c r="BJ1567" s="18" t="s">
        <v>84</v>
      </c>
      <c r="BK1567" s="240">
        <f>ROUND(I1567*H1567,2)</f>
        <v>0</v>
      </c>
      <c r="BL1567" s="18" t="s">
        <v>440</v>
      </c>
      <c r="BM1567" s="239" t="s">
        <v>2806</v>
      </c>
    </row>
    <row r="1568" s="2" customFormat="1">
      <c r="A1568" s="39"/>
      <c r="B1568" s="40"/>
      <c r="C1568" s="41"/>
      <c r="D1568" s="241" t="s">
        <v>181</v>
      </c>
      <c r="E1568" s="41"/>
      <c r="F1568" s="242" t="s">
        <v>2576</v>
      </c>
      <c r="G1568" s="41"/>
      <c r="H1568" s="41"/>
      <c r="I1568" s="243"/>
      <c r="J1568" s="41"/>
      <c r="K1568" s="41"/>
      <c r="L1568" s="45"/>
      <c r="M1568" s="244"/>
      <c r="N1568" s="245"/>
      <c r="O1568" s="92"/>
      <c r="P1568" s="92"/>
      <c r="Q1568" s="92"/>
      <c r="R1568" s="92"/>
      <c r="S1568" s="92"/>
      <c r="T1568" s="9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181</v>
      </c>
      <c r="AU1568" s="18" t="s">
        <v>86</v>
      </c>
    </row>
    <row r="1569" s="2" customFormat="1" ht="16.5" customHeight="1">
      <c r="A1569" s="39"/>
      <c r="B1569" s="40"/>
      <c r="C1569" s="228" t="s">
        <v>2807</v>
      </c>
      <c r="D1569" s="228" t="s">
        <v>174</v>
      </c>
      <c r="E1569" s="229" t="s">
        <v>2808</v>
      </c>
      <c r="F1569" s="230" t="s">
        <v>2809</v>
      </c>
      <c r="G1569" s="231" t="s">
        <v>177</v>
      </c>
      <c r="H1569" s="232">
        <v>1</v>
      </c>
      <c r="I1569" s="233"/>
      <c r="J1569" s="234">
        <f>ROUND(I1569*H1569,2)</f>
        <v>0</v>
      </c>
      <c r="K1569" s="230" t="s">
        <v>1</v>
      </c>
      <c r="L1569" s="45"/>
      <c r="M1569" s="235" t="s">
        <v>1</v>
      </c>
      <c r="N1569" s="236" t="s">
        <v>42</v>
      </c>
      <c r="O1569" s="92"/>
      <c r="P1569" s="237">
        <f>O1569*H1569</f>
        <v>0</v>
      </c>
      <c r="Q1569" s="237">
        <v>0</v>
      </c>
      <c r="R1569" s="237">
        <f>Q1569*H1569</f>
        <v>0</v>
      </c>
      <c r="S1569" s="237">
        <v>0</v>
      </c>
      <c r="T1569" s="238">
        <f>S1569*H1569</f>
        <v>0</v>
      </c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R1569" s="239" t="s">
        <v>440</v>
      </c>
      <c r="AT1569" s="239" t="s">
        <v>174</v>
      </c>
      <c r="AU1569" s="239" t="s">
        <v>86</v>
      </c>
      <c r="AY1569" s="18" t="s">
        <v>171</v>
      </c>
      <c r="BE1569" s="240">
        <f>IF(N1569="základní",J1569,0)</f>
        <v>0</v>
      </c>
      <c r="BF1569" s="240">
        <f>IF(N1569="snížená",J1569,0)</f>
        <v>0</v>
      </c>
      <c r="BG1569" s="240">
        <f>IF(N1569="zákl. přenesená",J1569,0)</f>
        <v>0</v>
      </c>
      <c r="BH1569" s="240">
        <f>IF(N1569="sníž. přenesená",J1569,0)</f>
        <v>0</v>
      </c>
      <c r="BI1569" s="240">
        <f>IF(N1569="nulová",J1569,0)</f>
        <v>0</v>
      </c>
      <c r="BJ1569" s="18" t="s">
        <v>84</v>
      </c>
      <c r="BK1569" s="240">
        <f>ROUND(I1569*H1569,2)</f>
        <v>0</v>
      </c>
      <c r="BL1569" s="18" t="s">
        <v>440</v>
      </c>
      <c r="BM1569" s="239" t="s">
        <v>2810</v>
      </c>
    </row>
    <row r="1570" s="2" customFormat="1">
      <c r="A1570" s="39"/>
      <c r="B1570" s="40"/>
      <c r="C1570" s="41"/>
      <c r="D1570" s="241" t="s">
        <v>181</v>
      </c>
      <c r="E1570" s="41"/>
      <c r="F1570" s="242" t="s">
        <v>2576</v>
      </c>
      <c r="G1570" s="41"/>
      <c r="H1570" s="41"/>
      <c r="I1570" s="243"/>
      <c r="J1570" s="41"/>
      <c r="K1570" s="41"/>
      <c r="L1570" s="45"/>
      <c r="M1570" s="244"/>
      <c r="N1570" s="245"/>
      <c r="O1570" s="92"/>
      <c r="P1570" s="92"/>
      <c r="Q1570" s="92"/>
      <c r="R1570" s="92"/>
      <c r="S1570" s="92"/>
      <c r="T1570" s="93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T1570" s="18" t="s">
        <v>181</v>
      </c>
      <c r="AU1570" s="18" t="s">
        <v>86</v>
      </c>
    </row>
    <row r="1571" s="2" customFormat="1" ht="16.5" customHeight="1">
      <c r="A1571" s="39"/>
      <c r="B1571" s="40"/>
      <c r="C1571" s="228" t="s">
        <v>2811</v>
      </c>
      <c r="D1571" s="228" t="s">
        <v>174</v>
      </c>
      <c r="E1571" s="229" t="s">
        <v>2812</v>
      </c>
      <c r="F1571" s="230" t="s">
        <v>2813</v>
      </c>
      <c r="G1571" s="231" t="s">
        <v>177</v>
      </c>
      <c r="H1571" s="232">
        <v>1</v>
      </c>
      <c r="I1571" s="233"/>
      <c r="J1571" s="234">
        <f>ROUND(I1571*H1571,2)</f>
        <v>0</v>
      </c>
      <c r="K1571" s="230" t="s">
        <v>1</v>
      </c>
      <c r="L1571" s="45"/>
      <c r="M1571" s="235" t="s">
        <v>1</v>
      </c>
      <c r="N1571" s="236" t="s">
        <v>42</v>
      </c>
      <c r="O1571" s="92"/>
      <c r="P1571" s="237">
        <f>O1571*H1571</f>
        <v>0</v>
      </c>
      <c r="Q1571" s="237">
        <v>0</v>
      </c>
      <c r="R1571" s="237">
        <f>Q1571*H1571</f>
        <v>0</v>
      </c>
      <c r="S1571" s="237">
        <v>0</v>
      </c>
      <c r="T1571" s="238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9" t="s">
        <v>440</v>
      </c>
      <c r="AT1571" s="239" t="s">
        <v>174</v>
      </c>
      <c r="AU1571" s="239" t="s">
        <v>86</v>
      </c>
      <c r="AY1571" s="18" t="s">
        <v>171</v>
      </c>
      <c r="BE1571" s="240">
        <f>IF(N1571="základní",J1571,0)</f>
        <v>0</v>
      </c>
      <c r="BF1571" s="240">
        <f>IF(N1571="snížená",J1571,0)</f>
        <v>0</v>
      </c>
      <c r="BG1571" s="240">
        <f>IF(N1571="zákl. přenesená",J1571,0)</f>
        <v>0</v>
      </c>
      <c r="BH1571" s="240">
        <f>IF(N1571="sníž. přenesená",J1571,0)</f>
        <v>0</v>
      </c>
      <c r="BI1571" s="240">
        <f>IF(N1571="nulová",J1571,0)</f>
        <v>0</v>
      </c>
      <c r="BJ1571" s="18" t="s">
        <v>84</v>
      </c>
      <c r="BK1571" s="240">
        <f>ROUND(I1571*H1571,2)</f>
        <v>0</v>
      </c>
      <c r="BL1571" s="18" t="s">
        <v>440</v>
      </c>
      <c r="BM1571" s="239" t="s">
        <v>2814</v>
      </c>
    </row>
    <row r="1572" s="2" customFormat="1">
      <c r="A1572" s="39"/>
      <c r="B1572" s="40"/>
      <c r="C1572" s="41"/>
      <c r="D1572" s="241" t="s">
        <v>181</v>
      </c>
      <c r="E1572" s="41"/>
      <c r="F1572" s="242" t="s">
        <v>2576</v>
      </c>
      <c r="G1572" s="41"/>
      <c r="H1572" s="41"/>
      <c r="I1572" s="243"/>
      <c r="J1572" s="41"/>
      <c r="K1572" s="41"/>
      <c r="L1572" s="45"/>
      <c r="M1572" s="244"/>
      <c r="N1572" s="245"/>
      <c r="O1572" s="92"/>
      <c r="P1572" s="92"/>
      <c r="Q1572" s="92"/>
      <c r="R1572" s="92"/>
      <c r="S1572" s="92"/>
      <c r="T1572" s="93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T1572" s="18" t="s">
        <v>181</v>
      </c>
      <c r="AU1572" s="18" t="s">
        <v>86</v>
      </c>
    </row>
    <row r="1573" s="2" customFormat="1" ht="16.5" customHeight="1">
      <c r="A1573" s="39"/>
      <c r="B1573" s="40"/>
      <c r="C1573" s="228" t="s">
        <v>2815</v>
      </c>
      <c r="D1573" s="228" t="s">
        <v>174</v>
      </c>
      <c r="E1573" s="229" t="s">
        <v>2816</v>
      </c>
      <c r="F1573" s="230" t="s">
        <v>2817</v>
      </c>
      <c r="G1573" s="231" t="s">
        <v>177</v>
      </c>
      <c r="H1573" s="232">
        <v>1</v>
      </c>
      <c r="I1573" s="233"/>
      <c r="J1573" s="234">
        <f>ROUND(I1573*H1573,2)</f>
        <v>0</v>
      </c>
      <c r="K1573" s="230" t="s">
        <v>1</v>
      </c>
      <c r="L1573" s="45"/>
      <c r="M1573" s="235" t="s">
        <v>1</v>
      </c>
      <c r="N1573" s="236" t="s">
        <v>42</v>
      </c>
      <c r="O1573" s="92"/>
      <c r="P1573" s="237">
        <f>O1573*H1573</f>
        <v>0</v>
      </c>
      <c r="Q1573" s="237">
        <v>0</v>
      </c>
      <c r="R1573" s="237">
        <f>Q1573*H1573</f>
        <v>0</v>
      </c>
      <c r="S1573" s="237">
        <v>0</v>
      </c>
      <c r="T1573" s="238">
        <f>S1573*H1573</f>
        <v>0</v>
      </c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R1573" s="239" t="s">
        <v>440</v>
      </c>
      <c r="AT1573" s="239" t="s">
        <v>174</v>
      </c>
      <c r="AU1573" s="239" t="s">
        <v>86</v>
      </c>
      <c r="AY1573" s="18" t="s">
        <v>171</v>
      </c>
      <c r="BE1573" s="240">
        <f>IF(N1573="základní",J1573,0)</f>
        <v>0</v>
      </c>
      <c r="BF1573" s="240">
        <f>IF(N1573="snížená",J1573,0)</f>
        <v>0</v>
      </c>
      <c r="BG1573" s="240">
        <f>IF(N1573="zákl. přenesená",J1573,0)</f>
        <v>0</v>
      </c>
      <c r="BH1573" s="240">
        <f>IF(N1573="sníž. přenesená",J1573,0)</f>
        <v>0</v>
      </c>
      <c r="BI1573" s="240">
        <f>IF(N1573="nulová",J1573,0)</f>
        <v>0</v>
      </c>
      <c r="BJ1573" s="18" t="s">
        <v>84</v>
      </c>
      <c r="BK1573" s="240">
        <f>ROUND(I1573*H1573,2)</f>
        <v>0</v>
      </c>
      <c r="BL1573" s="18" t="s">
        <v>440</v>
      </c>
      <c r="BM1573" s="239" t="s">
        <v>2818</v>
      </c>
    </row>
    <row r="1574" s="2" customFormat="1">
      <c r="A1574" s="39"/>
      <c r="B1574" s="40"/>
      <c r="C1574" s="41"/>
      <c r="D1574" s="241" t="s">
        <v>181</v>
      </c>
      <c r="E1574" s="41"/>
      <c r="F1574" s="242" t="s">
        <v>2576</v>
      </c>
      <c r="G1574" s="41"/>
      <c r="H1574" s="41"/>
      <c r="I1574" s="243"/>
      <c r="J1574" s="41"/>
      <c r="K1574" s="41"/>
      <c r="L1574" s="45"/>
      <c r="M1574" s="244"/>
      <c r="N1574" s="245"/>
      <c r="O1574" s="92"/>
      <c r="P1574" s="92"/>
      <c r="Q1574" s="92"/>
      <c r="R1574" s="92"/>
      <c r="S1574" s="92"/>
      <c r="T1574" s="93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T1574" s="18" t="s">
        <v>181</v>
      </c>
      <c r="AU1574" s="18" t="s">
        <v>86</v>
      </c>
    </row>
    <row r="1575" s="2" customFormat="1" ht="16.5" customHeight="1">
      <c r="A1575" s="39"/>
      <c r="B1575" s="40"/>
      <c r="C1575" s="228" t="s">
        <v>2819</v>
      </c>
      <c r="D1575" s="228" t="s">
        <v>174</v>
      </c>
      <c r="E1575" s="229" t="s">
        <v>2820</v>
      </c>
      <c r="F1575" s="230" t="s">
        <v>2821</v>
      </c>
      <c r="G1575" s="231" t="s">
        <v>177</v>
      </c>
      <c r="H1575" s="232">
        <v>1</v>
      </c>
      <c r="I1575" s="233"/>
      <c r="J1575" s="234">
        <f>ROUND(I1575*H1575,2)</f>
        <v>0</v>
      </c>
      <c r="K1575" s="230" t="s">
        <v>1</v>
      </c>
      <c r="L1575" s="45"/>
      <c r="M1575" s="235" t="s">
        <v>1</v>
      </c>
      <c r="N1575" s="236" t="s">
        <v>42</v>
      </c>
      <c r="O1575" s="92"/>
      <c r="P1575" s="237">
        <f>O1575*H1575</f>
        <v>0</v>
      </c>
      <c r="Q1575" s="237">
        <v>0</v>
      </c>
      <c r="R1575" s="237">
        <f>Q1575*H1575</f>
        <v>0</v>
      </c>
      <c r="S1575" s="237">
        <v>0</v>
      </c>
      <c r="T1575" s="238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39" t="s">
        <v>440</v>
      </c>
      <c r="AT1575" s="239" t="s">
        <v>174</v>
      </c>
      <c r="AU1575" s="239" t="s">
        <v>86</v>
      </c>
      <c r="AY1575" s="18" t="s">
        <v>171</v>
      </c>
      <c r="BE1575" s="240">
        <f>IF(N1575="základní",J1575,0)</f>
        <v>0</v>
      </c>
      <c r="BF1575" s="240">
        <f>IF(N1575="snížená",J1575,0)</f>
        <v>0</v>
      </c>
      <c r="BG1575" s="240">
        <f>IF(N1575="zákl. přenesená",J1575,0)</f>
        <v>0</v>
      </c>
      <c r="BH1575" s="240">
        <f>IF(N1575="sníž. přenesená",J1575,0)</f>
        <v>0</v>
      </c>
      <c r="BI1575" s="240">
        <f>IF(N1575="nulová",J1575,0)</f>
        <v>0</v>
      </c>
      <c r="BJ1575" s="18" t="s">
        <v>84</v>
      </c>
      <c r="BK1575" s="240">
        <f>ROUND(I1575*H1575,2)</f>
        <v>0</v>
      </c>
      <c r="BL1575" s="18" t="s">
        <v>440</v>
      </c>
      <c r="BM1575" s="239" t="s">
        <v>2822</v>
      </c>
    </row>
    <row r="1576" s="2" customFormat="1">
      <c r="A1576" s="39"/>
      <c r="B1576" s="40"/>
      <c r="C1576" s="41"/>
      <c r="D1576" s="241" t="s">
        <v>181</v>
      </c>
      <c r="E1576" s="41"/>
      <c r="F1576" s="242" t="s">
        <v>2576</v>
      </c>
      <c r="G1576" s="41"/>
      <c r="H1576" s="41"/>
      <c r="I1576" s="243"/>
      <c r="J1576" s="41"/>
      <c r="K1576" s="41"/>
      <c r="L1576" s="45"/>
      <c r="M1576" s="244"/>
      <c r="N1576" s="245"/>
      <c r="O1576" s="92"/>
      <c r="P1576" s="92"/>
      <c r="Q1576" s="92"/>
      <c r="R1576" s="92"/>
      <c r="S1576" s="92"/>
      <c r="T1576" s="93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T1576" s="18" t="s">
        <v>181</v>
      </c>
      <c r="AU1576" s="18" t="s">
        <v>86</v>
      </c>
    </row>
    <row r="1577" s="2" customFormat="1" ht="16.5" customHeight="1">
      <c r="A1577" s="39"/>
      <c r="B1577" s="40"/>
      <c r="C1577" s="228" t="s">
        <v>2823</v>
      </c>
      <c r="D1577" s="228" t="s">
        <v>174</v>
      </c>
      <c r="E1577" s="229" t="s">
        <v>2824</v>
      </c>
      <c r="F1577" s="230" t="s">
        <v>2825</v>
      </c>
      <c r="G1577" s="231" t="s">
        <v>177</v>
      </c>
      <c r="H1577" s="232">
        <v>1</v>
      </c>
      <c r="I1577" s="233"/>
      <c r="J1577" s="234">
        <f>ROUND(I1577*H1577,2)</f>
        <v>0</v>
      </c>
      <c r="K1577" s="230" t="s">
        <v>1</v>
      </c>
      <c r="L1577" s="45"/>
      <c r="M1577" s="235" t="s">
        <v>1</v>
      </c>
      <c r="N1577" s="236" t="s">
        <v>42</v>
      </c>
      <c r="O1577" s="92"/>
      <c r="P1577" s="237">
        <f>O1577*H1577</f>
        <v>0</v>
      </c>
      <c r="Q1577" s="237">
        <v>0</v>
      </c>
      <c r="R1577" s="237">
        <f>Q1577*H1577</f>
        <v>0</v>
      </c>
      <c r="S1577" s="237">
        <v>0</v>
      </c>
      <c r="T1577" s="238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39" t="s">
        <v>440</v>
      </c>
      <c r="AT1577" s="239" t="s">
        <v>174</v>
      </c>
      <c r="AU1577" s="239" t="s">
        <v>86</v>
      </c>
      <c r="AY1577" s="18" t="s">
        <v>171</v>
      </c>
      <c r="BE1577" s="240">
        <f>IF(N1577="základní",J1577,0)</f>
        <v>0</v>
      </c>
      <c r="BF1577" s="240">
        <f>IF(N1577="snížená",J1577,0)</f>
        <v>0</v>
      </c>
      <c r="BG1577" s="240">
        <f>IF(N1577="zákl. přenesená",J1577,0)</f>
        <v>0</v>
      </c>
      <c r="BH1577" s="240">
        <f>IF(N1577="sníž. přenesená",J1577,0)</f>
        <v>0</v>
      </c>
      <c r="BI1577" s="240">
        <f>IF(N1577="nulová",J1577,0)</f>
        <v>0</v>
      </c>
      <c r="BJ1577" s="18" t="s">
        <v>84</v>
      </c>
      <c r="BK1577" s="240">
        <f>ROUND(I1577*H1577,2)</f>
        <v>0</v>
      </c>
      <c r="BL1577" s="18" t="s">
        <v>440</v>
      </c>
      <c r="BM1577" s="239" t="s">
        <v>2826</v>
      </c>
    </row>
    <row r="1578" s="2" customFormat="1">
      <c r="A1578" s="39"/>
      <c r="B1578" s="40"/>
      <c r="C1578" s="41"/>
      <c r="D1578" s="241" t="s">
        <v>181</v>
      </c>
      <c r="E1578" s="41"/>
      <c r="F1578" s="242" t="s">
        <v>2576</v>
      </c>
      <c r="G1578" s="41"/>
      <c r="H1578" s="41"/>
      <c r="I1578" s="243"/>
      <c r="J1578" s="41"/>
      <c r="K1578" s="41"/>
      <c r="L1578" s="45"/>
      <c r="M1578" s="244"/>
      <c r="N1578" s="245"/>
      <c r="O1578" s="92"/>
      <c r="P1578" s="92"/>
      <c r="Q1578" s="92"/>
      <c r="R1578" s="92"/>
      <c r="S1578" s="92"/>
      <c r="T1578" s="9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T1578" s="18" t="s">
        <v>181</v>
      </c>
      <c r="AU1578" s="18" t="s">
        <v>86</v>
      </c>
    </row>
    <row r="1579" s="2" customFormat="1" ht="16.5" customHeight="1">
      <c r="A1579" s="39"/>
      <c r="B1579" s="40"/>
      <c r="C1579" s="228" t="s">
        <v>2827</v>
      </c>
      <c r="D1579" s="228" t="s">
        <v>174</v>
      </c>
      <c r="E1579" s="229" t="s">
        <v>2828</v>
      </c>
      <c r="F1579" s="230" t="s">
        <v>2829</v>
      </c>
      <c r="G1579" s="231" t="s">
        <v>177</v>
      </c>
      <c r="H1579" s="232">
        <v>1</v>
      </c>
      <c r="I1579" s="233"/>
      <c r="J1579" s="234">
        <f>ROUND(I1579*H1579,2)</f>
        <v>0</v>
      </c>
      <c r="K1579" s="230" t="s">
        <v>1</v>
      </c>
      <c r="L1579" s="45"/>
      <c r="M1579" s="235" t="s">
        <v>1</v>
      </c>
      <c r="N1579" s="236" t="s">
        <v>42</v>
      </c>
      <c r="O1579" s="92"/>
      <c r="P1579" s="237">
        <f>O1579*H1579</f>
        <v>0</v>
      </c>
      <c r="Q1579" s="237">
        <v>0</v>
      </c>
      <c r="R1579" s="237">
        <f>Q1579*H1579</f>
        <v>0</v>
      </c>
      <c r="S1579" s="237">
        <v>0</v>
      </c>
      <c r="T1579" s="238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9" t="s">
        <v>440</v>
      </c>
      <c r="AT1579" s="239" t="s">
        <v>174</v>
      </c>
      <c r="AU1579" s="239" t="s">
        <v>86</v>
      </c>
      <c r="AY1579" s="18" t="s">
        <v>171</v>
      </c>
      <c r="BE1579" s="240">
        <f>IF(N1579="základní",J1579,0)</f>
        <v>0</v>
      </c>
      <c r="BF1579" s="240">
        <f>IF(N1579="snížená",J1579,0)</f>
        <v>0</v>
      </c>
      <c r="BG1579" s="240">
        <f>IF(N1579="zákl. přenesená",J1579,0)</f>
        <v>0</v>
      </c>
      <c r="BH1579" s="240">
        <f>IF(N1579="sníž. přenesená",J1579,0)</f>
        <v>0</v>
      </c>
      <c r="BI1579" s="240">
        <f>IF(N1579="nulová",J1579,0)</f>
        <v>0</v>
      </c>
      <c r="BJ1579" s="18" t="s">
        <v>84</v>
      </c>
      <c r="BK1579" s="240">
        <f>ROUND(I1579*H1579,2)</f>
        <v>0</v>
      </c>
      <c r="BL1579" s="18" t="s">
        <v>440</v>
      </c>
      <c r="BM1579" s="239" t="s">
        <v>2830</v>
      </c>
    </row>
    <row r="1580" s="2" customFormat="1">
      <c r="A1580" s="39"/>
      <c r="B1580" s="40"/>
      <c r="C1580" s="41"/>
      <c r="D1580" s="241" t="s">
        <v>181</v>
      </c>
      <c r="E1580" s="41"/>
      <c r="F1580" s="242" t="s">
        <v>2576</v>
      </c>
      <c r="G1580" s="41"/>
      <c r="H1580" s="41"/>
      <c r="I1580" s="243"/>
      <c r="J1580" s="41"/>
      <c r="K1580" s="41"/>
      <c r="L1580" s="45"/>
      <c r="M1580" s="244"/>
      <c r="N1580" s="245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181</v>
      </c>
      <c r="AU1580" s="18" t="s">
        <v>86</v>
      </c>
    </row>
    <row r="1581" s="2" customFormat="1" ht="16.5" customHeight="1">
      <c r="A1581" s="39"/>
      <c r="B1581" s="40"/>
      <c r="C1581" s="228" t="s">
        <v>2831</v>
      </c>
      <c r="D1581" s="228" t="s">
        <v>174</v>
      </c>
      <c r="E1581" s="229" t="s">
        <v>2832</v>
      </c>
      <c r="F1581" s="230" t="s">
        <v>2833</v>
      </c>
      <c r="G1581" s="231" t="s">
        <v>177</v>
      </c>
      <c r="H1581" s="232">
        <v>1</v>
      </c>
      <c r="I1581" s="233"/>
      <c r="J1581" s="234">
        <f>ROUND(I1581*H1581,2)</f>
        <v>0</v>
      </c>
      <c r="K1581" s="230" t="s">
        <v>1</v>
      </c>
      <c r="L1581" s="45"/>
      <c r="M1581" s="235" t="s">
        <v>1</v>
      </c>
      <c r="N1581" s="236" t="s">
        <v>42</v>
      </c>
      <c r="O1581" s="92"/>
      <c r="P1581" s="237">
        <f>O1581*H1581</f>
        <v>0</v>
      </c>
      <c r="Q1581" s="237">
        <v>0</v>
      </c>
      <c r="R1581" s="237">
        <f>Q1581*H1581</f>
        <v>0</v>
      </c>
      <c r="S1581" s="237">
        <v>0</v>
      </c>
      <c r="T1581" s="238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39" t="s">
        <v>440</v>
      </c>
      <c r="AT1581" s="239" t="s">
        <v>174</v>
      </c>
      <c r="AU1581" s="239" t="s">
        <v>86</v>
      </c>
      <c r="AY1581" s="18" t="s">
        <v>171</v>
      </c>
      <c r="BE1581" s="240">
        <f>IF(N1581="základní",J1581,0)</f>
        <v>0</v>
      </c>
      <c r="BF1581" s="240">
        <f>IF(N1581="snížená",J1581,0)</f>
        <v>0</v>
      </c>
      <c r="BG1581" s="240">
        <f>IF(N1581="zákl. přenesená",J1581,0)</f>
        <v>0</v>
      </c>
      <c r="BH1581" s="240">
        <f>IF(N1581="sníž. přenesená",J1581,0)</f>
        <v>0</v>
      </c>
      <c r="BI1581" s="240">
        <f>IF(N1581="nulová",J1581,0)</f>
        <v>0</v>
      </c>
      <c r="BJ1581" s="18" t="s">
        <v>84</v>
      </c>
      <c r="BK1581" s="240">
        <f>ROUND(I1581*H1581,2)</f>
        <v>0</v>
      </c>
      <c r="BL1581" s="18" t="s">
        <v>440</v>
      </c>
      <c r="BM1581" s="239" t="s">
        <v>2834</v>
      </c>
    </row>
    <row r="1582" s="2" customFormat="1">
      <c r="A1582" s="39"/>
      <c r="B1582" s="40"/>
      <c r="C1582" s="41"/>
      <c r="D1582" s="241" t="s">
        <v>181</v>
      </c>
      <c r="E1582" s="41"/>
      <c r="F1582" s="242" t="s">
        <v>2576</v>
      </c>
      <c r="G1582" s="41"/>
      <c r="H1582" s="41"/>
      <c r="I1582" s="243"/>
      <c r="J1582" s="41"/>
      <c r="K1582" s="41"/>
      <c r="L1582" s="45"/>
      <c r="M1582" s="244"/>
      <c r="N1582" s="245"/>
      <c r="O1582" s="92"/>
      <c r="P1582" s="92"/>
      <c r="Q1582" s="92"/>
      <c r="R1582" s="92"/>
      <c r="S1582" s="92"/>
      <c r="T1582" s="93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T1582" s="18" t="s">
        <v>181</v>
      </c>
      <c r="AU1582" s="18" t="s">
        <v>86</v>
      </c>
    </row>
    <row r="1583" s="2" customFormat="1" ht="16.5" customHeight="1">
      <c r="A1583" s="39"/>
      <c r="B1583" s="40"/>
      <c r="C1583" s="228" t="s">
        <v>2835</v>
      </c>
      <c r="D1583" s="228" t="s">
        <v>174</v>
      </c>
      <c r="E1583" s="229" t="s">
        <v>2836</v>
      </c>
      <c r="F1583" s="230" t="s">
        <v>2837</v>
      </c>
      <c r="G1583" s="231" t="s">
        <v>177</v>
      </c>
      <c r="H1583" s="232">
        <v>1</v>
      </c>
      <c r="I1583" s="233"/>
      <c r="J1583" s="234">
        <f>ROUND(I1583*H1583,2)</f>
        <v>0</v>
      </c>
      <c r="K1583" s="230" t="s">
        <v>1</v>
      </c>
      <c r="L1583" s="45"/>
      <c r="M1583" s="235" t="s">
        <v>1</v>
      </c>
      <c r="N1583" s="236" t="s">
        <v>42</v>
      </c>
      <c r="O1583" s="92"/>
      <c r="P1583" s="237">
        <f>O1583*H1583</f>
        <v>0</v>
      </c>
      <c r="Q1583" s="237">
        <v>0</v>
      </c>
      <c r="R1583" s="237">
        <f>Q1583*H1583</f>
        <v>0</v>
      </c>
      <c r="S1583" s="237">
        <v>0</v>
      </c>
      <c r="T1583" s="238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39" t="s">
        <v>440</v>
      </c>
      <c r="AT1583" s="239" t="s">
        <v>174</v>
      </c>
      <c r="AU1583" s="239" t="s">
        <v>86</v>
      </c>
      <c r="AY1583" s="18" t="s">
        <v>171</v>
      </c>
      <c r="BE1583" s="240">
        <f>IF(N1583="základní",J1583,0)</f>
        <v>0</v>
      </c>
      <c r="BF1583" s="240">
        <f>IF(N1583="snížená",J1583,0)</f>
        <v>0</v>
      </c>
      <c r="BG1583" s="240">
        <f>IF(N1583="zákl. přenesená",J1583,0)</f>
        <v>0</v>
      </c>
      <c r="BH1583" s="240">
        <f>IF(N1583="sníž. přenesená",J1583,0)</f>
        <v>0</v>
      </c>
      <c r="BI1583" s="240">
        <f>IF(N1583="nulová",J1583,0)</f>
        <v>0</v>
      </c>
      <c r="BJ1583" s="18" t="s">
        <v>84</v>
      </c>
      <c r="BK1583" s="240">
        <f>ROUND(I1583*H1583,2)</f>
        <v>0</v>
      </c>
      <c r="BL1583" s="18" t="s">
        <v>440</v>
      </c>
      <c r="BM1583" s="239" t="s">
        <v>2838</v>
      </c>
    </row>
    <row r="1584" s="2" customFormat="1">
      <c r="A1584" s="39"/>
      <c r="B1584" s="40"/>
      <c r="C1584" s="41"/>
      <c r="D1584" s="241" t="s">
        <v>181</v>
      </c>
      <c r="E1584" s="41"/>
      <c r="F1584" s="242" t="s">
        <v>2576</v>
      </c>
      <c r="G1584" s="41"/>
      <c r="H1584" s="41"/>
      <c r="I1584" s="243"/>
      <c r="J1584" s="41"/>
      <c r="K1584" s="41"/>
      <c r="L1584" s="45"/>
      <c r="M1584" s="244"/>
      <c r="N1584" s="245"/>
      <c r="O1584" s="92"/>
      <c r="P1584" s="92"/>
      <c r="Q1584" s="92"/>
      <c r="R1584" s="92"/>
      <c r="S1584" s="92"/>
      <c r="T1584" s="93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T1584" s="18" t="s">
        <v>181</v>
      </c>
      <c r="AU1584" s="18" t="s">
        <v>86</v>
      </c>
    </row>
    <row r="1585" s="2" customFormat="1" ht="16.5" customHeight="1">
      <c r="A1585" s="39"/>
      <c r="B1585" s="40"/>
      <c r="C1585" s="228" t="s">
        <v>2839</v>
      </c>
      <c r="D1585" s="228" t="s">
        <v>174</v>
      </c>
      <c r="E1585" s="229" t="s">
        <v>2840</v>
      </c>
      <c r="F1585" s="230" t="s">
        <v>2841</v>
      </c>
      <c r="G1585" s="231" t="s">
        <v>177</v>
      </c>
      <c r="H1585" s="232">
        <v>1</v>
      </c>
      <c r="I1585" s="233"/>
      <c r="J1585" s="234">
        <f>ROUND(I1585*H1585,2)</f>
        <v>0</v>
      </c>
      <c r="K1585" s="230" t="s">
        <v>1</v>
      </c>
      <c r="L1585" s="45"/>
      <c r="M1585" s="235" t="s">
        <v>1</v>
      </c>
      <c r="N1585" s="236" t="s">
        <v>42</v>
      </c>
      <c r="O1585" s="92"/>
      <c r="P1585" s="237">
        <f>O1585*H1585</f>
        <v>0</v>
      </c>
      <c r="Q1585" s="237">
        <v>0</v>
      </c>
      <c r="R1585" s="237">
        <f>Q1585*H1585</f>
        <v>0</v>
      </c>
      <c r="S1585" s="237">
        <v>0</v>
      </c>
      <c r="T1585" s="238">
        <f>S1585*H1585</f>
        <v>0</v>
      </c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R1585" s="239" t="s">
        <v>440</v>
      </c>
      <c r="AT1585" s="239" t="s">
        <v>174</v>
      </c>
      <c r="AU1585" s="239" t="s">
        <v>86</v>
      </c>
      <c r="AY1585" s="18" t="s">
        <v>171</v>
      </c>
      <c r="BE1585" s="240">
        <f>IF(N1585="základní",J1585,0)</f>
        <v>0</v>
      </c>
      <c r="BF1585" s="240">
        <f>IF(N1585="snížená",J1585,0)</f>
        <v>0</v>
      </c>
      <c r="BG1585" s="240">
        <f>IF(N1585="zákl. přenesená",J1585,0)</f>
        <v>0</v>
      </c>
      <c r="BH1585" s="240">
        <f>IF(N1585="sníž. přenesená",J1585,0)</f>
        <v>0</v>
      </c>
      <c r="BI1585" s="240">
        <f>IF(N1585="nulová",J1585,0)</f>
        <v>0</v>
      </c>
      <c r="BJ1585" s="18" t="s">
        <v>84</v>
      </c>
      <c r="BK1585" s="240">
        <f>ROUND(I1585*H1585,2)</f>
        <v>0</v>
      </c>
      <c r="BL1585" s="18" t="s">
        <v>440</v>
      </c>
      <c r="BM1585" s="239" t="s">
        <v>2842</v>
      </c>
    </row>
    <row r="1586" s="2" customFormat="1">
      <c r="A1586" s="39"/>
      <c r="B1586" s="40"/>
      <c r="C1586" s="41"/>
      <c r="D1586" s="241" t="s">
        <v>181</v>
      </c>
      <c r="E1586" s="41"/>
      <c r="F1586" s="242" t="s">
        <v>2576</v>
      </c>
      <c r="G1586" s="41"/>
      <c r="H1586" s="41"/>
      <c r="I1586" s="243"/>
      <c r="J1586" s="41"/>
      <c r="K1586" s="41"/>
      <c r="L1586" s="45"/>
      <c r="M1586" s="244"/>
      <c r="N1586" s="245"/>
      <c r="O1586" s="92"/>
      <c r="P1586" s="92"/>
      <c r="Q1586" s="92"/>
      <c r="R1586" s="92"/>
      <c r="S1586" s="92"/>
      <c r="T1586" s="93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T1586" s="18" t="s">
        <v>181</v>
      </c>
      <c r="AU1586" s="18" t="s">
        <v>86</v>
      </c>
    </row>
    <row r="1587" s="2" customFormat="1" ht="16.5" customHeight="1">
      <c r="A1587" s="39"/>
      <c r="B1587" s="40"/>
      <c r="C1587" s="228" t="s">
        <v>2843</v>
      </c>
      <c r="D1587" s="228" t="s">
        <v>174</v>
      </c>
      <c r="E1587" s="229" t="s">
        <v>2844</v>
      </c>
      <c r="F1587" s="230" t="s">
        <v>2845</v>
      </c>
      <c r="G1587" s="231" t="s">
        <v>177</v>
      </c>
      <c r="H1587" s="232">
        <v>1</v>
      </c>
      <c r="I1587" s="233"/>
      <c r="J1587" s="234">
        <f>ROUND(I1587*H1587,2)</f>
        <v>0</v>
      </c>
      <c r="K1587" s="230" t="s">
        <v>1</v>
      </c>
      <c r="L1587" s="45"/>
      <c r="M1587" s="235" t="s">
        <v>1</v>
      </c>
      <c r="N1587" s="236" t="s">
        <v>42</v>
      </c>
      <c r="O1587" s="92"/>
      <c r="P1587" s="237">
        <f>O1587*H1587</f>
        <v>0</v>
      </c>
      <c r="Q1587" s="237">
        <v>0</v>
      </c>
      <c r="R1587" s="237">
        <f>Q1587*H1587</f>
        <v>0</v>
      </c>
      <c r="S1587" s="237">
        <v>0</v>
      </c>
      <c r="T1587" s="238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9" t="s">
        <v>440</v>
      </c>
      <c r="AT1587" s="239" t="s">
        <v>174</v>
      </c>
      <c r="AU1587" s="239" t="s">
        <v>86</v>
      </c>
      <c r="AY1587" s="18" t="s">
        <v>171</v>
      </c>
      <c r="BE1587" s="240">
        <f>IF(N1587="základní",J1587,0)</f>
        <v>0</v>
      </c>
      <c r="BF1587" s="240">
        <f>IF(N1587="snížená",J1587,0)</f>
        <v>0</v>
      </c>
      <c r="BG1587" s="240">
        <f>IF(N1587="zákl. přenesená",J1587,0)</f>
        <v>0</v>
      </c>
      <c r="BH1587" s="240">
        <f>IF(N1587="sníž. přenesená",J1587,0)</f>
        <v>0</v>
      </c>
      <c r="BI1587" s="240">
        <f>IF(N1587="nulová",J1587,0)</f>
        <v>0</v>
      </c>
      <c r="BJ1587" s="18" t="s">
        <v>84</v>
      </c>
      <c r="BK1587" s="240">
        <f>ROUND(I1587*H1587,2)</f>
        <v>0</v>
      </c>
      <c r="BL1587" s="18" t="s">
        <v>440</v>
      </c>
      <c r="BM1587" s="239" t="s">
        <v>2846</v>
      </c>
    </row>
    <row r="1588" s="2" customFormat="1">
      <c r="A1588" s="39"/>
      <c r="B1588" s="40"/>
      <c r="C1588" s="41"/>
      <c r="D1588" s="241" t="s">
        <v>181</v>
      </c>
      <c r="E1588" s="41"/>
      <c r="F1588" s="242" t="s">
        <v>2576</v>
      </c>
      <c r="G1588" s="41"/>
      <c r="H1588" s="41"/>
      <c r="I1588" s="243"/>
      <c r="J1588" s="41"/>
      <c r="K1588" s="41"/>
      <c r="L1588" s="45"/>
      <c r="M1588" s="244"/>
      <c r="N1588" s="245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181</v>
      </c>
      <c r="AU1588" s="18" t="s">
        <v>86</v>
      </c>
    </row>
    <row r="1589" s="2" customFormat="1" ht="16.5" customHeight="1">
      <c r="A1589" s="39"/>
      <c r="B1589" s="40"/>
      <c r="C1589" s="228" t="s">
        <v>2847</v>
      </c>
      <c r="D1589" s="228" t="s">
        <v>174</v>
      </c>
      <c r="E1589" s="229" t="s">
        <v>2848</v>
      </c>
      <c r="F1589" s="230" t="s">
        <v>2849</v>
      </c>
      <c r="G1589" s="231" t="s">
        <v>177</v>
      </c>
      <c r="H1589" s="232">
        <v>1</v>
      </c>
      <c r="I1589" s="233"/>
      <c r="J1589" s="234">
        <f>ROUND(I1589*H1589,2)</f>
        <v>0</v>
      </c>
      <c r="K1589" s="230" t="s">
        <v>1</v>
      </c>
      <c r="L1589" s="45"/>
      <c r="M1589" s="235" t="s">
        <v>1</v>
      </c>
      <c r="N1589" s="236" t="s">
        <v>42</v>
      </c>
      <c r="O1589" s="92"/>
      <c r="P1589" s="237">
        <f>O1589*H1589</f>
        <v>0</v>
      </c>
      <c r="Q1589" s="237">
        <v>0</v>
      </c>
      <c r="R1589" s="237">
        <f>Q1589*H1589</f>
        <v>0</v>
      </c>
      <c r="S1589" s="237">
        <v>0</v>
      </c>
      <c r="T1589" s="238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39" t="s">
        <v>440</v>
      </c>
      <c r="AT1589" s="239" t="s">
        <v>174</v>
      </c>
      <c r="AU1589" s="239" t="s">
        <v>86</v>
      </c>
      <c r="AY1589" s="18" t="s">
        <v>171</v>
      </c>
      <c r="BE1589" s="240">
        <f>IF(N1589="základní",J1589,0)</f>
        <v>0</v>
      </c>
      <c r="BF1589" s="240">
        <f>IF(N1589="snížená",J1589,0)</f>
        <v>0</v>
      </c>
      <c r="BG1589" s="240">
        <f>IF(N1589="zákl. přenesená",J1589,0)</f>
        <v>0</v>
      </c>
      <c r="BH1589" s="240">
        <f>IF(N1589="sníž. přenesená",J1589,0)</f>
        <v>0</v>
      </c>
      <c r="BI1589" s="240">
        <f>IF(N1589="nulová",J1589,0)</f>
        <v>0</v>
      </c>
      <c r="BJ1589" s="18" t="s">
        <v>84</v>
      </c>
      <c r="BK1589" s="240">
        <f>ROUND(I1589*H1589,2)</f>
        <v>0</v>
      </c>
      <c r="BL1589" s="18" t="s">
        <v>440</v>
      </c>
      <c r="BM1589" s="239" t="s">
        <v>2850</v>
      </c>
    </row>
    <row r="1590" s="2" customFormat="1">
      <c r="A1590" s="39"/>
      <c r="B1590" s="40"/>
      <c r="C1590" s="41"/>
      <c r="D1590" s="241" t="s">
        <v>181</v>
      </c>
      <c r="E1590" s="41"/>
      <c r="F1590" s="242" t="s">
        <v>2576</v>
      </c>
      <c r="G1590" s="41"/>
      <c r="H1590" s="41"/>
      <c r="I1590" s="243"/>
      <c r="J1590" s="41"/>
      <c r="K1590" s="41"/>
      <c r="L1590" s="45"/>
      <c r="M1590" s="244"/>
      <c r="N1590" s="245"/>
      <c r="O1590" s="92"/>
      <c r="P1590" s="92"/>
      <c r="Q1590" s="92"/>
      <c r="R1590" s="92"/>
      <c r="S1590" s="92"/>
      <c r="T1590" s="9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T1590" s="18" t="s">
        <v>181</v>
      </c>
      <c r="AU1590" s="18" t="s">
        <v>86</v>
      </c>
    </row>
    <row r="1591" s="2" customFormat="1" ht="16.5" customHeight="1">
      <c r="A1591" s="39"/>
      <c r="B1591" s="40"/>
      <c r="C1591" s="228" t="s">
        <v>2851</v>
      </c>
      <c r="D1591" s="228" t="s">
        <v>174</v>
      </c>
      <c r="E1591" s="229" t="s">
        <v>2852</v>
      </c>
      <c r="F1591" s="230" t="s">
        <v>2853</v>
      </c>
      <c r="G1591" s="231" t="s">
        <v>177</v>
      </c>
      <c r="H1591" s="232">
        <v>1</v>
      </c>
      <c r="I1591" s="233"/>
      <c r="J1591" s="234">
        <f>ROUND(I1591*H1591,2)</f>
        <v>0</v>
      </c>
      <c r="K1591" s="230" t="s">
        <v>1</v>
      </c>
      <c r="L1591" s="45"/>
      <c r="M1591" s="235" t="s">
        <v>1</v>
      </c>
      <c r="N1591" s="236" t="s">
        <v>42</v>
      </c>
      <c r="O1591" s="92"/>
      <c r="P1591" s="237">
        <f>O1591*H1591</f>
        <v>0</v>
      </c>
      <c r="Q1591" s="237">
        <v>0</v>
      </c>
      <c r="R1591" s="237">
        <f>Q1591*H1591</f>
        <v>0</v>
      </c>
      <c r="S1591" s="237">
        <v>0</v>
      </c>
      <c r="T1591" s="238">
        <f>S1591*H1591</f>
        <v>0</v>
      </c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R1591" s="239" t="s">
        <v>440</v>
      </c>
      <c r="AT1591" s="239" t="s">
        <v>174</v>
      </c>
      <c r="AU1591" s="239" t="s">
        <v>86</v>
      </c>
      <c r="AY1591" s="18" t="s">
        <v>171</v>
      </c>
      <c r="BE1591" s="240">
        <f>IF(N1591="základní",J1591,0)</f>
        <v>0</v>
      </c>
      <c r="BF1591" s="240">
        <f>IF(N1591="snížená",J1591,0)</f>
        <v>0</v>
      </c>
      <c r="BG1591" s="240">
        <f>IF(N1591="zákl. přenesená",J1591,0)</f>
        <v>0</v>
      </c>
      <c r="BH1591" s="240">
        <f>IF(N1591="sníž. přenesená",J1591,0)</f>
        <v>0</v>
      </c>
      <c r="BI1591" s="240">
        <f>IF(N1591="nulová",J1591,0)</f>
        <v>0</v>
      </c>
      <c r="BJ1591" s="18" t="s">
        <v>84</v>
      </c>
      <c r="BK1591" s="240">
        <f>ROUND(I1591*H1591,2)</f>
        <v>0</v>
      </c>
      <c r="BL1591" s="18" t="s">
        <v>440</v>
      </c>
      <c r="BM1591" s="239" t="s">
        <v>2854</v>
      </c>
    </row>
    <row r="1592" s="2" customFormat="1">
      <c r="A1592" s="39"/>
      <c r="B1592" s="40"/>
      <c r="C1592" s="41"/>
      <c r="D1592" s="241" t="s">
        <v>181</v>
      </c>
      <c r="E1592" s="41"/>
      <c r="F1592" s="242" t="s">
        <v>2576</v>
      </c>
      <c r="G1592" s="41"/>
      <c r="H1592" s="41"/>
      <c r="I1592" s="243"/>
      <c r="J1592" s="41"/>
      <c r="K1592" s="41"/>
      <c r="L1592" s="45"/>
      <c r="M1592" s="244"/>
      <c r="N1592" s="245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181</v>
      </c>
      <c r="AU1592" s="18" t="s">
        <v>86</v>
      </c>
    </row>
    <row r="1593" s="2" customFormat="1" ht="16.5" customHeight="1">
      <c r="A1593" s="39"/>
      <c r="B1593" s="40"/>
      <c r="C1593" s="228" t="s">
        <v>2855</v>
      </c>
      <c r="D1593" s="228" t="s">
        <v>174</v>
      </c>
      <c r="E1593" s="229" t="s">
        <v>2856</v>
      </c>
      <c r="F1593" s="230" t="s">
        <v>2857</v>
      </c>
      <c r="G1593" s="231" t="s">
        <v>177</v>
      </c>
      <c r="H1593" s="232">
        <v>1</v>
      </c>
      <c r="I1593" s="233"/>
      <c r="J1593" s="234">
        <f>ROUND(I1593*H1593,2)</f>
        <v>0</v>
      </c>
      <c r="K1593" s="230" t="s">
        <v>1</v>
      </c>
      <c r="L1593" s="45"/>
      <c r="M1593" s="235" t="s">
        <v>1</v>
      </c>
      <c r="N1593" s="236" t="s">
        <v>42</v>
      </c>
      <c r="O1593" s="92"/>
      <c r="P1593" s="237">
        <f>O1593*H1593</f>
        <v>0</v>
      </c>
      <c r="Q1593" s="237">
        <v>0</v>
      </c>
      <c r="R1593" s="237">
        <f>Q1593*H1593</f>
        <v>0</v>
      </c>
      <c r="S1593" s="237">
        <v>0</v>
      </c>
      <c r="T1593" s="238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9" t="s">
        <v>440</v>
      </c>
      <c r="AT1593" s="239" t="s">
        <v>174</v>
      </c>
      <c r="AU1593" s="239" t="s">
        <v>86</v>
      </c>
      <c r="AY1593" s="18" t="s">
        <v>171</v>
      </c>
      <c r="BE1593" s="240">
        <f>IF(N1593="základní",J1593,0)</f>
        <v>0</v>
      </c>
      <c r="BF1593" s="240">
        <f>IF(N1593="snížená",J1593,0)</f>
        <v>0</v>
      </c>
      <c r="BG1593" s="240">
        <f>IF(N1593="zákl. přenesená",J1593,0)</f>
        <v>0</v>
      </c>
      <c r="BH1593" s="240">
        <f>IF(N1593="sníž. přenesená",J1593,0)</f>
        <v>0</v>
      </c>
      <c r="BI1593" s="240">
        <f>IF(N1593="nulová",J1593,0)</f>
        <v>0</v>
      </c>
      <c r="BJ1593" s="18" t="s">
        <v>84</v>
      </c>
      <c r="BK1593" s="240">
        <f>ROUND(I1593*H1593,2)</f>
        <v>0</v>
      </c>
      <c r="BL1593" s="18" t="s">
        <v>440</v>
      </c>
      <c r="BM1593" s="239" t="s">
        <v>2858</v>
      </c>
    </row>
    <row r="1594" s="2" customFormat="1">
      <c r="A1594" s="39"/>
      <c r="B1594" s="40"/>
      <c r="C1594" s="41"/>
      <c r="D1594" s="241" t="s">
        <v>181</v>
      </c>
      <c r="E1594" s="41"/>
      <c r="F1594" s="242" t="s">
        <v>2576</v>
      </c>
      <c r="G1594" s="41"/>
      <c r="H1594" s="41"/>
      <c r="I1594" s="243"/>
      <c r="J1594" s="41"/>
      <c r="K1594" s="41"/>
      <c r="L1594" s="45"/>
      <c r="M1594" s="244"/>
      <c r="N1594" s="245"/>
      <c r="O1594" s="92"/>
      <c r="P1594" s="92"/>
      <c r="Q1594" s="92"/>
      <c r="R1594" s="92"/>
      <c r="S1594" s="92"/>
      <c r="T1594" s="9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T1594" s="18" t="s">
        <v>181</v>
      </c>
      <c r="AU1594" s="18" t="s">
        <v>86</v>
      </c>
    </row>
    <row r="1595" s="2" customFormat="1" ht="16.5" customHeight="1">
      <c r="A1595" s="39"/>
      <c r="B1595" s="40"/>
      <c r="C1595" s="228" t="s">
        <v>2859</v>
      </c>
      <c r="D1595" s="228" t="s">
        <v>174</v>
      </c>
      <c r="E1595" s="229" t="s">
        <v>2860</v>
      </c>
      <c r="F1595" s="230" t="s">
        <v>2861</v>
      </c>
      <c r="G1595" s="231" t="s">
        <v>177</v>
      </c>
      <c r="H1595" s="232">
        <v>1</v>
      </c>
      <c r="I1595" s="233"/>
      <c r="J1595" s="234">
        <f>ROUND(I1595*H1595,2)</f>
        <v>0</v>
      </c>
      <c r="K1595" s="230" t="s">
        <v>1</v>
      </c>
      <c r="L1595" s="45"/>
      <c r="M1595" s="235" t="s">
        <v>1</v>
      </c>
      <c r="N1595" s="236" t="s">
        <v>42</v>
      </c>
      <c r="O1595" s="92"/>
      <c r="P1595" s="237">
        <f>O1595*H1595</f>
        <v>0</v>
      </c>
      <c r="Q1595" s="237">
        <v>0</v>
      </c>
      <c r="R1595" s="237">
        <f>Q1595*H1595</f>
        <v>0</v>
      </c>
      <c r="S1595" s="237">
        <v>0</v>
      </c>
      <c r="T1595" s="238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39" t="s">
        <v>440</v>
      </c>
      <c r="AT1595" s="239" t="s">
        <v>174</v>
      </c>
      <c r="AU1595" s="239" t="s">
        <v>86</v>
      </c>
      <c r="AY1595" s="18" t="s">
        <v>171</v>
      </c>
      <c r="BE1595" s="240">
        <f>IF(N1595="základní",J1595,0)</f>
        <v>0</v>
      </c>
      <c r="BF1595" s="240">
        <f>IF(N1595="snížená",J1595,0)</f>
        <v>0</v>
      </c>
      <c r="BG1595" s="240">
        <f>IF(N1595="zákl. přenesená",J1595,0)</f>
        <v>0</v>
      </c>
      <c r="BH1595" s="240">
        <f>IF(N1595="sníž. přenesená",J1595,0)</f>
        <v>0</v>
      </c>
      <c r="BI1595" s="240">
        <f>IF(N1595="nulová",J1595,0)</f>
        <v>0</v>
      </c>
      <c r="BJ1595" s="18" t="s">
        <v>84</v>
      </c>
      <c r="BK1595" s="240">
        <f>ROUND(I1595*H1595,2)</f>
        <v>0</v>
      </c>
      <c r="BL1595" s="18" t="s">
        <v>440</v>
      </c>
      <c r="BM1595" s="239" t="s">
        <v>2862</v>
      </c>
    </row>
    <row r="1596" s="2" customFormat="1">
      <c r="A1596" s="39"/>
      <c r="B1596" s="40"/>
      <c r="C1596" s="41"/>
      <c r="D1596" s="241" t="s">
        <v>181</v>
      </c>
      <c r="E1596" s="41"/>
      <c r="F1596" s="242" t="s">
        <v>2576</v>
      </c>
      <c r="G1596" s="41"/>
      <c r="H1596" s="41"/>
      <c r="I1596" s="243"/>
      <c r="J1596" s="41"/>
      <c r="K1596" s="41"/>
      <c r="L1596" s="45"/>
      <c r="M1596" s="244"/>
      <c r="N1596" s="245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181</v>
      </c>
      <c r="AU1596" s="18" t="s">
        <v>86</v>
      </c>
    </row>
    <row r="1597" s="2" customFormat="1" ht="16.5" customHeight="1">
      <c r="A1597" s="39"/>
      <c r="B1597" s="40"/>
      <c r="C1597" s="228" t="s">
        <v>2863</v>
      </c>
      <c r="D1597" s="228" t="s">
        <v>174</v>
      </c>
      <c r="E1597" s="229" t="s">
        <v>2864</v>
      </c>
      <c r="F1597" s="230" t="s">
        <v>2865</v>
      </c>
      <c r="G1597" s="231" t="s">
        <v>177</v>
      </c>
      <c r="H1597" s="232">
        <v>1</v>
      </c>
      <c r="I1597" s="233"/>
      <c r="J1597" s="234">
        <f>ROUND(I1597*H1597,2)</f>
        <v>0</v>
      </c>
      <c r="K1597" s="230" t="s">
        <v>1</v>
      </c>
      <c r="L1597" s="45"/>
      <c r="M1597" s="235" t="s">
        <v>1</v>
      </c>
      <c r="N1597" s="236" t="s">
        <v>42</v>
      </c>
      <c r="O1597" s="92"/>
      <c r="P1597" s="237">
        <f>O1597*H1597</f>
        <v>0</v>
      </c>
      <c r="Q1597" s="237">
        <v>0</v>
      </c>
      <c r="R1597" s="237">
        <f>Q1597*H1597</f>
        <v>0</v>
      </c>
      <c r="S1597" s="237">
        <v>0</v>
      </c>
      <c r="T1597" s="238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9" t="s">
        <v>440</v>
      </c>
      <c r="AT1597" s="239" t="s">
        <v>174</v>
      </c>
      <c r="AU1597" s="239" t="s">
        <v>86</v>
      </c>
      <c r="AY1597" s="18" t="s">
        <v>171</v>
      </c>
      <c r="BE1597" s="240">
        <f>IF(N1597="základní",J1597,0)</f>
        <v>0</v>
      </c>
      <c r="BF1597" s="240">
        <f>IF(N1597="snížená",J1597,0)</f>
        <v>0</v>
      </c>
      <c r="BG1597" s="240">
        <f>IF(N1597="zákl. přenesená",J1597,0)</f>
        <v>0</v>
      </c>
      <c r="BH1597" s="240">
        <f>IF(N1597="sníž. přenesená",J1597,0)</f>
        <v>0</v>
      </c>
      <c r="BI1597" s="240">
        <f>IF(N1597="nulová",J1597,0)</f>
        <v>0</v>
      </c>
      <c r="BJ1597" s="18" t="s">
        <v>84</v>
      </c>
      <c r="BK1597" s="240">
        <f>ROUND(I1597*H1597,2)</f>
        <v>0</v>
      </c>
      <c r="BL1597" s="18" t="s">
        <v>440</v>
      </c>
      <c r="BM1597" s="239" t="s">
        <v>2866</v>
      </c>
    </row>
    <row r="1598" s="2" customFormat="1">
      <c r="A1598" s="39"/>
      <c r="B1598" s="40"/>
      <c r="C1598" s="41"/>
      <c r="D1598" s="241" t="s">
        <v>181</v>
      </c>
      <c r="E1598" s="41"/>
      <c r="F1598" s="242" t="s">
        <v>2576</v>
      </c>
      <c r="G1598" s="41"/>
      <c r="H1598" s="41"/>
      <c r="I1598" s="243"/>
      <c r="J1598" s="41"/>
      <c r="K1598" s="41"/>
      <c r="L1598" s="45"/>
      <c r="M1598" s="244"/>
      <c r="N1598" s="245"/>
      <c r="O1598" s="92"/>
      <c r="P1598" s="92"/>
      <c r="Q1598" s="92"/>
      <c r="R1598" s="92"/>
      <c r="S1598" s="92"/>
      <c r="T1598" s="93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18" t="s">
        <v>181</v>
      </c>
      <c r="AU1598" s="18" t="s">
        <v>86</v>
      </c>
    </row>
    <row r="1599" s="2" customFormat="1" ht="16.5" customHeight="1">
      <c r="A1599" s="39"/>
      <c r="B1599" s="40"/>
      <c r="C1599" s="228" t="s">
        <v>2867</v>
      </c>
      <c r="D1599" s="228" t="s">
        <v>174</v>
      </c>
      <c r="E1599" s="229" t="s">
        <v>2868</v>
      </c>
      <c r="F1599" s="230" t="s">
        <v>2869</v>
      </c>
      <c r="G1599" s="231" t="s">
        <v>177</v>
      </c>
      <c r="H1599" s="232">
        <v>1</v>
      </c>
      <c r="I1599" s="233"/>
      <c r="J1599" s="234">
        <f>ROUND(I1599*H1599,2)</f>
        <v>0</v>
      </c>
      <c r="K1599" s="230" t="s">
        <v>1</v>
      </c>
      <c r="L1599" s="45"/>
      <c r="M1599" s="235" t="s">
        <v>1</v>
      </c>
      <c r="N1599" s="236" t="s">
        <v>42</v>
      </c>
      <c r="O1599" s="92"/>
      <c r="P1599" s="237">
        <f>O1599*H1599</f>
        <v>0</v>
      </c>
      <c r="Q1599" s="237">
        <v>0</v>
      </c>
      <c r="R1599" s="237">
        <f>Q1599*H1599</f>
        <v>0</v>
      </c>
      <c r="S1599" s="237">
        <v>0</v>
      </c>
      <c r="T1599" s="238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39" t="s">
        <v>440</v>
      </c>
      <c r="AT1599" s="239" t="s">
        <v>174</v>
      </c>
      <c r="AU1599" s="239" t="s">
        <v>86</v>
      </c>
      <c r="AY1599" s="18" t="s">
        <v>171</v>
      </c>
      <c r="BE1599" s="240">
        <f>IF(N1599="základní",J1599,0)</f>
        <v>0</v>
      </c>
      <c r="BF1599" s="240">
        <f>IF(N1599="snížená",J1599,0)</f>
        <v>0</v>
      </c>
      <c r="BG1599" s="240">
        <f>IF(N1599="zákl. přenesená",J1599,0)</f>
        <v>0</v>
      </c>
      <c r="BH1599" s="240">
        <f>IF(N1599="sníž. přenesená",J1599,0)</f>
        <v>0</v>
      </c>
      <c r="BI1599" s="240">
        <f>IF(N1599="nulová",J1599,0)</f>
        <v>0</v>
      </c>
      <c r="BJ1599" s="18" t="s">
        <v>84</v>
      </c>
      <c r="BK1599" s="240">
        <f>ROUND(I1599*H1599,2)</f>
        <v>0</v>
      </c>
      <c r="BL1599" s="18" t="s">
        <v>440</v>
      </c>
      <c r="BM1599" s="239" t="s">
        <v>2870</v>
      </c>
    </row>
    <row r="1600" s="2" customFormat="1">
      <c r="A1600" s="39"/>
      <c r="B1600" s="40"/>
      <c r="C1600" s="41"/>
      <c r="D1600" s="241" t="s">
        <v>181</v>
      </c>
      <c r="E1600" s="41"/>
      <c r="F1600" s="242" t="s">
        <v>2576</v>
      </c>
      <c r="G1600" s="41"/>
      <c r="H1600" s="41"/>
      <c r="I1600" s="243"/>
      <c r="J1600" s="41"/>
      <c r="K1600" s="41"/>
      <c r="L1600" s="45"/>
      <c r="M1600" s="244"/>
      <c r="N1600" s="245"/>
      <c r="O1600" s="92"/>
      <c r="P1600" s="92"/>
      <c r="Q1600" s="92"/>
      <c r="R1600" s="92"/>
      <c r="S1600" s="92"/>
      <c r="T1600" s="93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T1600" s="18" t="s">
        <v>181</v>
      </c>
      <c r="AU1600" s="18" t="s">
        <v>86</v>
      </c>
    </row>
    <row r="1601" s="2" customFormat="1" ht="16.5" customHeight="1">
      <c r="A1601" s="39"/>
      <c r="B1601" s="40"/>
      <c r="C1601" s="228" t="s">
        <v>2871</v>
      </c>
      <c r="D1601" s="228" t="s">
        <v>174</v>
      </c>
      <c r="E1601" s="229" t="s">
        <v>2872</v>
      </c>
      <c r="F1601" s="230" t="s">
        <v>2873</v>
      </c>
      <c r="G1601" s="231" t="s">
        <v>177</v>
      </c>
      <c r="H1601" s="232">
        <v>1</v>
      </c>
      <c r="I1601" s="233"/>
      <c r="J1601" s="234">
        <f>ROUND(I1601*H1601,2)</f>
        <v>0</v>
      </c>
      <c r="K1601" s="230" t="s">
        <v>1</v>
      </c>
      <c r="L1601" s="45"/>
      <c r="M1601" s="235" t="s">
        <v>1</v>
      </c>
      <c r="N1601" s="236" t="s">
        <v>42</v>
      </c>
      <c r="O1601" s="92"/>
      <c r="P1601" s="237">
        <f>O1601*H1601</f>
        <v>0</v>
      </c>
      <c r="Q1601" s="237">
        <v>0</v>
      </c>
      <c r="R1601" s="237">
        <f>Q1601*H1601</f>
        <v>0</v>
      </c>
      <c r="S1601" s="237">
        <v>0</v>
      </c>
      <c r="T1601" s="238">
        <f>S1601*H1601</f>
        <v>0</v>
      </c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R1601" s="239" t="s">
        <v>440</v>
      </c>
      <c r="AT1601" s="239" t="s">
        <v>174</v>
      </c>
      <c r="AU1601" s="239" t="s">
        <v>86</v>
      </c>
      <c r="AY1601" s="18" t="s">
        <v>171</v>
      </c>
      <c r="BE1601" s="240">
        <f>IF(N1601="základní",J1601,0)</f>
        <v>0</v>
      </c>
      <c r="BF1601" s="240">
        <f>IF(N1601="snížená",J1601,0)</f>
        <v>0</v>
      </c>
      <c r="BG1601" s="240">
        <f>IF(N1601="zákl. přenesená",J1601,0)</f>
        <v>0</v>
      </c>
      <c r="BH1601" s="240">
        <f>IF(N1601="sníž. přenesená",J1601,0)</f>
        <v>0</v>
      </c>
      <c r="BI1601" s="240">
        <f>IF(N1601="nulová",J1601,0)</f>
        <v>0</v>
      </c>
      <c r="BJ1601" s="18" t="s">
        <v>84</v>
      </c>
      <c r="BK1601" s="240">
        <f>ROUND(I1601*H1601,2)</f>
        <v>0</v>
      </c>
      <c r="BL1601" s="18" t="s">
        <v>440</v>
      </c>
      <c r="BM1601" s="239" t="s">
        <v>2874</v>
      </c>
    </row>
    <row r="1602" s="2" customFormat="1">
      <c r="A1602" s="39"/>
      <c r="B1602" s="40"/>
      <c r="C1602" s="41"/>
      <c r="D1602" s="241" t="s">
        <v>181</v>
      </c>
      <c r="E1602" s="41"/>
      <c r="F1602" s="242" t="s">
        <v>2576</v>
      </c>
      <c r="G1602" s="41"/>
      <c r="H1602" s="41"/>
      <c r="I1602" s="243"/>
      <c r="J1602" s="41"/>
      <c r="K1602" s="41"/>
      <c r="L1602" s="45"/>
      <c r="M1602" s="244"/>
      <c r="N1602" s="245"/>
      <c r="O1602" s="92"/>
      <c r="P1602" s="92"/>
      <c r="Q1602" s="92"/>
      <c r="R1602" s="92"/>
      <c r="S1602" s="92"/>
      <c r="T1602" s="93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T1602" s="18" t="s">
        <v>181</v>
      </c>
      <c r="AU1602" s="18" t="s">
        <v>86</v>
      </c>
    </row>
    <row r="1603" s="2" customFormat="1" ht="16.5" customHeight="1">
      <c r="A1603" s="39"/>
      <c r="B1603" s="40"/>
      <c r="C1603" s="228" t="s">
        <v>2875</v>
      </c>
      <c r="D1603" s="228" t="s">
        <v>174</v>
      </c>
      <c r="E1603" s="229" t="s">
        <v>2876</v>
      </c>
      <c r="F1603" s="230" t="s">
        <v>2877</v>
      </c>
      <c r="G1603" s="231" t="s">
        <v>177</v>
      </c>
      <c r="H1603" s="232">
        <v>1</v>
      </c>
      <c r="I1603" s="233"/>
      <c r="J1603" s="234">
        <f>ROUND(I1603*H1603,2)</f>
        <v>0</v>
      </c>
      <c r="K1603" s="230" t="s">
        <v>1</v>
      </c>
      <c r="L1603" s="45"/>
      <c r="M1603" s="235" t="s">
        <v>1</v>
      </c>
      <c r="N1603" s="236" t="s">
        <v>42</v>
      </c>
      <c r="O1603" s="92"/>
      <c r="P1603" s="237">
        <f>O1603*H1603</f>
        <v>0</v>
      </c>
      <c r="Q1603" s="237">
        <v>0</v>
      </c>
      <c r="R1603" s="237">
        <f>Q1603*H1603</f>
        <v>0</v>
      </c>
      <c r="S1603" s="237">
        <v>0</v>
      </c>
      <c r="T1603" s="238">
        <f>S1603*H1603</f>
        <v>0</v>
      </c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R1603" s="239" t="s">
        <v>440</v>
      </c>
      <c r="AT1603" s="239" t="s">
        <v>174</v>
      </c>
      <c r="AU1603" s="239" t="s">
        <v>86</v>
      </c>
      <c r="AY1603" s="18" t="s">
        <v>171</v>
      </c>
      <c r="BE1603" s="240">
        <f>IF(N1603="základní",J1603,0)</f>
        <v>0</v>
      </c>
      <c r="BF1603" s="240">
        <f>IF(N1603="snížená",J1603,0)</f>
        <v>0</v>
      </c>
      <c r="BG1603" s="240">
        <f>IF(N1603="zákl. přenesená",J1603,0)</f>
        <v>0</v>
      </c>
      <c r="BH1603" s="240">
        <f>IF(N1603="sníž. přenesená",J1603,0)</f>
        <v>0</v>
      </c>
      <c r="BI1603" s="240">
        <f>IF(N1603="nulová",J1603,0)</f>
        <v>0</v>
      </c>
      <c r="BJ1603" s="18" t="s">
        <v>84</v>
      </c>
      <c r="BK1603" s="240">
        <f>ROUND(I1603*H1603,2)</f>
        <v>0</v>
      </c>
      <c r="BL1603" s="18" t="s">
        <v>440</v>
      </c>
      <c r="BM1603" s="239" t="s">
        <v>2878</v>
      </c>
    </row>
    <row r="1604" s="2" customFormat="1">
      <c r="A1604" s="39"/>
      <c r="B1604" s="40"/>
      <c r="C1604" s="41"/>
      <c r="D1604" s="241" t="s">
        <v>181</v>
      </c>
      <c r="E1604" s="41"/>
      <c r="F1604" s="242" t="s">
        <v>2576</v>
      </c>
      <c r="G1604" s="41"/>
      <c r="H1604" s="41"/>
      <c r="I1604" s="243"/>
      <c r="J1604" s="41"/>
      <c r="K1604" s="41"/>
      <c r="L1604" s="45"/>
      <c r="M1604" s="244"/>
      <c r="N1604" s="245"/>
      <c r="O1604" s="92"/>
      <c r="P1604" s="92"/>
      <c r="Q1604" s="92"/>
      <c r="R1604" s="92"/>
      <c r="S1604" s="92"/>
      <c r="T1604" s="9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181</v>
      </c>
      <c r="AU1604" s="18" t="s">
        <v>86</v>
      </c>
    </row>
    <row r="1605" s="2" customFormat="1" ht="16.5" customHeight="1">
      <c r="A1605" s="39"/>
      <c r="B1605" s="40"/>
      <c r="C1605" s="228" t="s">
        <v>2879</v>
      </c>
      <c r="D1605" s="228" t="s">
        <v>174</v>
      </c>
      <c r="E1605" s="229" t="s">
        <v>2880</v>
      </c>
      <c r="F1605" s="230" t="s">
        <v>2881</v>
      </c>
      <c r="G1605" s="231" t="s">
        <v>177</v>
      </c>
      <c r="H1605" s="232">
        <v>1</v>
      </c>
      <c r="I1605" s="233"/>
      <c r="J1605" s="234">
        <f>ROUND(I1605*H1605,2)</f>
        <v>0</v>
      </c>
      <c r="K1605" s="230" t="s">
        <v>1</v>
      </c>
      <c r="L1605" s="45"/>
      <c r="M1605" s="235" t="s">
        <v>1</v>
      </c>
      <c r="N1605" s="236" t="s">
        <v>42</v>
      </c>
      <c r="O1605" s="92"/>
      <c r="P1605" s="237">
        <f>O1605*H1605</f>
        <v>0</v>
      </c>
      <c r="Q1605" s="237">
        <v>0</v>
      </c>
      <c r="R1605" s="237">
        <f>Q1605*H1605</f>
        <v>0</v>
      </c>
      <c r="S1605" s="237">
        <v>0</v>
      </c>
      <c r="T1605" s="238">
        <f>S1605*H1605</f>
        <v>0</v>
      </c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R1605" s="239" t="s">
        <v>440</v>
      </c>
      <c r="AT1605" s="239" t="s">
        <v>174</v>
      </c>
      <c r="AU1605" s="239" t="s">
        <v>86</v>
      </c>
      <c r="AY1605" s="18" t="s">
        <v>171</v>
      </c>
      <c r="BE1605" s="240">
        <f>IF(N1605="základní",J1605,0)</f>
        <v>0</v>
      </c>
      <c r="BF1605" s="240">
        <f>IF(N1605="snížená",J1605,0)</f>
        <v>0</v>
      </c>
      <c r="BG1605" s="240">
        <f>IF(N1605="zákl. přenesená",J1605,0)</f>
        <v>0</v>
      </c>
      <c r="BH1605" s="240">
        <f>IF(N1605="sníž. přenesená",J1605,0)</f>
        <v>0</v>
      </c>
      <c r="BI1605" s="240">
        <f>IF(N1605="nulová",J1605,0)</f>
        <v>0</v>
      </c>
      <c r="BJ1605" s="18" t="s">
        <v>84</v>
      </c>
      <c r="BK1605" s="240">
        <f>ROUND(I1605*H1605,2)</f>
        <v>0</v>
      </c>
      <c r="BL1605" s="18" t="s">
        <v>440</v>
      </c>
      <c r="BM1605" s="239" t="s">
        <v>2882</v>
      </c>
    </row>
    <row r="1606" s="2" customFormat="1">
      <c r="A1606" s="39"/>
      <c r="B1606" s="40"/>
      <c r="C1606" s="41"/>
      <c r="D1606" s="241" t="s">
        <v>181</v>
      </c>
      <c r="E1606" s="41"/>
      <c r="F1606" s="242" t="s">
        <v>2758</v>
      </c>
      <c r="G1606" s="41"/>
      <c r="H1606" s="41"/>
      <c r="I1606" s="243"/>
      <c r="J1606" s="41"/>
      <c r="K1606" s="41"/>
      <c r="L1606" s="45"/>
      <c r="M1606" s="244"/>
      <c r="N1606" s="245"/>
      <c r="O1606" s="92"/>
      <c r="P1606" s="92"/>
      <c r="Q1606" s="92"/>
      <c r="R1606" s="92"/>
      <c r="S1606" s="92"/>
      <c r="T1606" s="93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T1606" s="18" t="s">
        <v>181</v>
      </c>
      <c r="AU1606" s="18" t="s">
        <v>86</v>
      </c>
    </row>
    <row r="1607" s="2" customFormat="1" ht="16.5" customHeight="1">
      <c r="A1607" s="39"/>
      <c r="B1607" s="40"/>
      <c r="C1607" s="228" t="s">
        <v>2883</v>
      </c>
      <c r="D1607" s="228" t="s">
        <v>174</v>
      </c>
      <c r="E1607" s="229" t="s">
        <v>2884</v>
      </c>
      <c r="F1607" s="230" t="s">
        <v>2885</v>
      </c>
      <c r="G1607" s="231" t="s">
        <v>177</v>
      </c>
      <c r="H1607" s="232">
        <v>1</v>
      </c>
      <c r="I1607" s="233"/>
      <c r="J1607" s="234">
        <f>ROUND(I1607*H1607,2)</f>
        <v>0</v>
      </c>
      <c r="K1607" s="230" t="s">
        <v>1</v>
      </c>
      <c r="L1607" s="45"/>
      <c r="M1607" s="235" t="s">
        <v>1</v>
      </c>
      <c r="N1607" s="236" t="s">
        <v>42</v>
      </c>
      <c r="O1607" s="92"/>
      <c r="P1607" s="237">
        <f>O1607*H1607</f>
        <v>0</v>
      </c>
      <c r="Q1607" s="237">
        <v>0</v>
      </c>
      <c r="R1607" s="237">
        <f>Q1607*H1607</f>
        <v>0</v>
      </c>
      <c r="S1607" s="237">
        <v>0</v>
      </c>
      <c r="T1607" s="238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9" t="s">
        <v>440</v>
      </c>
      <c r="AT1607" s="239" t="s">
        <v>174</v>
      </c>
      <c r="AU1607" s="239" t="s">
        <v>86</v>
      </c>
      <c r="AY1607" s="18" t="s">
        <v>171</v>
      </c>
      <c r="BE1607" s="240">
        <f>IF(N1607="základní",J1607,0)</f>
        <v>0</v>
      </c>
      <c r="BF1607" s="240">
        <f>IF(N1607="snížená",J1607,0)</f>
        <v>0</v>
      </c>
      <c r="BG1607" s="240">
        <f>IF(N1607="zákl. přenesená",J1607,0)</f>
        <v>0</v>
      </c>
      <c r="BH1607" s="240">
        <f>IF(N1607="sníž. přenesená",J1607,0)</f>
        <v>0</v>
      </c>
      <c r="BI1607" s="240">
        <f>IF(N1607="nulová",J1607,0)</f>
        <v>0</v>
      </c>
      <c r="BJ1607" s="18" t="s">
        <v>84</v>
      </c>
      <c r="BK1607" s="240">
        <f>ROUND(I1607*H1607,2)</f>
        <v>0</v>
      </c>
      <c r="BL1607" s="18" t="s">
        <v>440</v>
      </c>
      <c r="BM1607" s="239" t="s">
        <v>2886</v>
      </c>
    </row>
    <row r="1608" s="2" customFormat="1">
      <c r="A1608" s="39"/>
      <c r="B1608" s="40"/>
      <c r="C1608" s="41"/>
      <c r="D1608" s="241" t="s">
        <v>181</v>
      </c>
      <c r="E1608" s="41"/>
      <c r="F1608" s="242" t="s">
        <v>2758</v>
      </c>
      <c r="G1608" s="41"/>
      <c r="H1608" s="41"/>
      <c r="I1608" s="243"/>
      <c r="J1608" s="41"/>
      <c r="K1608" s="41"/>
      <c r="L1608" s="45"/>
      <c r="M1608" s="244"/>
      <c r="N1608" s="245"/>
      <c r="O1608" s="92"/>
      <c r="P1608" s="92"/>
      <c r="Q1608" s="92"/>
      <c r="R1608" s="92"/>
      <c r="S1608" s="92"/>
      <c r="T1608" s="93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181</v>
      </c>
      <c r="AU1608" s="18" t="s">
        <v>86</v>
      </c>
    </row>
    <row r="1609" s="2" customFormat="1" ht="16.5" customHeight="1">
      <c r="A1609" s="39"/>
      <c r="B1609" s="40"/>
      <c r="C1609" s="228" t="s">
        <v>2887</v>
      </c>
      <c r="D1609" s="228" t="s">
        <v>174</v>
      </c>
      <c r="E1609" s="229" t="s">
        <v>2888</v>
      </c>
      <c r="F1609" s="230" t="s">
        <v>2889</v>
      </c>
      <c r="G1609" s="231" t="s">
        <v>177</v>
      </c>
      <c r="H1609" s="232">
        <v>1</v>
      </c>
      <c r="I1609" s="233"/>
      <c r="J1609" s="234">
        <f>ROUND(I1609*H1609,2)</f>
        <v>0</v>
      </c>
      <c r="K1609" s="230" t="s">
        <v>1</v>
      </c>
      <c r="L1609" s="45"/>
      <c r="M1609" s="235" t="s">
        <v>1</v>
      </c>
      <c r="N1609" s="236" t="s">
        <v>42</v>
      </c>
      <c r="O1609" s="92"/>
      <c r="P1609" s="237">
        <f>O1609*H1609</f>
        <v>0</v>
      </c>
      <c r="Q1609" s="237">
        <v>0</v>
      </c>
      <c r="R1609" s="237">
        <f>Q1609*H1609</f>
        <v>0</v>
      </c>
      <c r="S1609" s="237">
        <v>0</v>
      </c>
      <c r="T1609" s="238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9" t="s">
        <v>440</v>
      </c>
      <c r="AT1609" s="239" t="s">
        <v>174</v>
      </c>
      <c r="AU1609" s="239" t="s">
        <v>86</v>
      </c>
      <c r="AY1609" s="18" t="s">
        <v>171</v>
      </c>
      <c r="BE1609" s="240">
        <f>IF(N1609="základní",J1609,0)</f>
        <v>0</v>
      </c>
      <c r="BF1609" s="240">
        <f>IF(N1609="snížená",J1609,0)</f>
        <v>0</v>
      </c>
      <c r="BG1609" s="240">
        <f>IF(N1609="zákl. přenesená",J1609,0)</f>
        <v>0</v>
      </c>
      <c r="BH1609" s="240">
        <f>IF(N1609="sníž. přenesená",J1609,0)</f>
        <v>0</v>
      </c>
      <c r="BI1609" s="240">
        <f>IF(N1609="nulová",J1609,0)</f>
        <v>0</v>
      </c>
      <c r="BJ1609" s="18" t="s">
        <v>84</v>
      </c>
      <c r="BK1609" s="240">
        <f>ROUND(I1609*H1609,2)</f>
        <v>0</v>
      </c>
      <c r="BL1609" s="18" t="s">
        <v>440</v>
      </c>
      <c r="BM1609" s="239" t="s">
        <v>2890</v>
      </c>
    </row>
    <row r="1610" s="2" customFormat="1">
      <c r="A1610" s="39"/>
      <c r="B1610" s="40"/>
      <c r="C1610" s="41"/>
      <c r="D1610" s="241" t="s">
        <v>181</v>
      </c>
      <c r="E1610" s="41"/>
      <c r="F1610" s="242" t="s">
        <v>2576</v>
      </c>
      <c r="G1610" s="41"/>
      <c r="H1610" s="41"/>
      <c r="I1610" s="243"/>
      <c r="J1610" s="41"/>
      <c r="K1610" s="41"/>
      <c r="L1610" s="45"/>
      <c r="M1610" s="244"/>
      <c r="N1610" s="245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181</v>
      </c>
      <c r="AU1610" s="18" t="s">
        <v>86</v>
      </c>
    </row>
    <row r="1611" s="2" customFormat="1" ht="16.5" customHeight="1">
      <c r="A1611" s="39"/>
      <c r="B1611" s="40"/>
      <c r="C1611" s="228" t="s">
        <v>2891</v>
      </c>
      <c r="D1611" s="228" t="s">
        <v>174</v>
      </c>
      <c r="E1611" s="229" t="s">
        <v>2892</v>
      </c>
      <c r="F1611" s="230" t="s">
        <v>2893</v>
      </c>
      <c r="G1611" s="231" t="s">
        <v>177</v>
      </c>
      <c r="H1611" s="232">
        <v>1</v>
      </c>
      <c r="I1611" s="233"/>
      <c r="J1611" s="234">
        <f>ROUND(I1611*H1611,2)</f>
        <v>0</v>
      </c>
      <c r="K1611" s="230" t="s">
        <v>1</v>
      </c>
      <c r="L1611" s="45"/>
      <c r="M1611" s="235" t="s">
        <v>1</v>
      </c>
      <c r="N1611" s="236" t="s">
        <v>42</v>
      </c>
      <c r="O1611" s="92"/>
      <c r="P1611" s="237">
        <f>O1611*H1611</f>
        <v>0</v>
      </c>
      <c r="Q1611" s="237">
        <v>0</v>
      </c>
      <c r="R1611" s="237">
        <f>Q1611*H1611</f>
        <v>0</v>
      </c>
      <c r="S1611" s="237">
        <v>0</v>
      </c>
      <c r="T1611" s="238">
        <f>S1611*H1611</f>
        <v>0</v>
      </c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R1611" s="239" t="s">
        <v>440</v>
      </c>
      <c r="AT1611" s="239" t="s">
        <v>174</v>
      </c>
      <c r="AU1611" s="239" t="s">
        <v>86</v>
      </c>
      <c r="AY1611" s="18" t="s">
        <v>171</v>
      </c>
      <c r="BE1611" s="240">
        <f>IF(N1611="základní",J1611,0)</f>
        <v>0</v>
      </c>
      <c r="BF1611" s="240">
        <f>IF(N1611="snížená",J1611,0)</f>
        <v>0</v>
      </c>
      <c r="BG1611" s="240">
        <f>IF(N1611="zákl. přenesená",J1611,0)</f>
        <v>0</v>
      </c>
      <c r="BH1611" s="240">
        <f>IF(N1611="sníž. přenesená",J1611,0)</f>
        <v>0</v>
      </c>
      <c r="BI1611" s="240">
        <f>IF(N1611="nulová",J1611,0)</f>
        <v>0</v>
      </c>
      <c r="BJ1611" s="18" t="s">
        <v>84</v>
      </c>
      <c r="BK1611" s="240">
        <f>ROUND(I1611*H1611,2)</f>
        <v>0</v>
      </c>
      <c r="BL1611" s="18" t="s">
        <v>440</v>
      </c>
      <c r="BM1611" s="239" t="s">
        <v>2894</v>
      </c>
    </row>
    <row r="1612" s="2" customFormat="1">
      <c r="A1612" s="39"/>
      <c r="B1612" s="40"/>
      <c r="C1612" s="41"/>
      <c r="D1612" s="241" t="s">
        <v>181</v>
      </c>
      <c r="E1612" s="41"/>
      <c r="F1612" s="242" t="s">
        <v>2576</v>
      </c>
      <c r="G1612" s="41"/>
      <c r="H1612" s="41"/>
      <c r="I1612" s="243"/>
      <c r="J1612" s="41"/>
      <c r="K1612" s="41"/>
      <c r="L1612" s="45"/>
      <c r="M1612" s="244"/>
      <c r="N1612" s="245"/>
      <c r="O1612" s="92"/>
      <c r="P1612" s="92"/>
      <c r="Q1612" s="92"/>
      <c r="R1612" s="92"/>
      <c r="S1612" s="92"/>
      <c r="T1612" s="9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T1612" s="18" t="s">
        <v>181</v>
      </c>
      <c r="AU1612" s="18" t="s">
        <v>86</v>
      </c>
    </row>
    <row r="1613" s="2" customFormat="1" ht="16.5" customHeight="1">
      <c r="A1613" s="39"/>
      <c r="B1613" s="40"/>
      <c r="C1613" s="228" t="s">
        <v>2895</v>
      </c>
      <c r="D1613" s="228" t="s">
        <v>174</v>
      </c>
      <c r="E1613" s="229" t="s">
        <v>2896</v>
      </c>
      <c r="F1613" s="230" t="s">
        <v>2897</v>
      </c>
      <c r="G1613" s="231" t="s">
        <v>177</v>
      </c>
      <c r="H1613" s="232">
        <v>1</v>
      </c>
      <c r="I1613" s="233"/>
      <c r="J1613" s="234">
        <f>ROUND(I1613*H1613,2)</f>
        <v>0</v>
      </c>
      <c r="K1613" s="230" t="s">
        <v>1</v>
      </c>
      <c r="L1613" s="45"/>
      <c r="M1613" s="235" t="s">
        <v>1</v>
      </c>
      <c r="N1613" s="236" t="s">
        <v>42</v>
      </c>
      <c r="O1613" s="92"/>
      <c r="P1613" s="237">
        <f>O1613*H1613</f>
        <v>0</v>
      </c>
      <c r="Q1613" s="237">
        <v>0</v>
      </c>
      <c r="R1613" s="237">
        <f>Q1613*H1613</f>
        <v>0</v>
      </c>
      <c r="S1613" s="237">
        <v>0</v>
      </c>
      <c r="T1613" s="238">
        <f>S1613*H1613</f>
        <v>0</v>
      </c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R1613" s="239" t="s">
        <v>440</v>
      </c>
      <c r="AT1613" s="239" t="s">
        <v>174</v>
      </c>
      <c r="AU1613" s="239" t="s">
        <v>86</v>
      </c>
      <c r="AY1613" s="18" t="s">
        <v>171</v>
      </c>
      <c r="BE1613" s="240">
        <f>IF(N1613="základní",J1613,0)</f>
        <v>0</v>
      </c>
      <c r="BF1613" s="240">
        <f>IF(N1613="snížená",J1613,0)</f>
        <v>0</v>
      </c>
      <c r="BG1613" s="240">
        <f>IF(N1613="zákl. přenesená",J1613,0)</f>
        <v>0</v>
      </c>
      <c r="BH1613" s="240">
        <f>IF(N1613="sníž. přenesená",J1613,0)</f>
        <v>0</v>
      </c>
      <c r="BI1613" s="240">
        <f>IF(N1613="nulová",J1613,0)</f>
        <v>0</v>
      </c>
      <c r="BJ1613" s="18" t="s">
        <v>84</v>
      </c>
      <c r="BK1613" s="240">
        <f>ROUND(I1613*H1613,2)</f>
        <v>0</v>
      </c>
      <c r="BL1613" s="18" t="s">
        <v>440</v>
      </c>
      <c r="BM1613" s="239" t="s">
        <v>2898</v>
      </c>
    </row>
    <row r="1614" s="2" customFormat="1">
      <c r="A1614" s="39"/>
      <c r="B1614" s="40"/>
      <c r="C1614" s="41"/>
      <c r="D1614" s="241" t="s">
        <v>181</v>
      </c>
      <c r="E1614" s="41"/>
      <c r="F1614" s="242" t="s">
        <v>2758</v>
      </c>
      <c r="G1614" s="41"/>
      <c r="H1614" s="41"/>
      <c r="I1614" s="243"/>
      <c r="J1614" s="41"/>
      <c r="K1614" s="41"/>
      <c r="L1614" s="45"/>
      <c r="M1614" s="244"/>
      <c r="N1614" s="245"/>
      <c r="O1614" s="92"/>
      <c r="P1614" s="92"/>
      <c r="Q1614" s="92"/>
      <c r="R1614" s="92"/>
      <c r="S1614" s="92"/>
      <c r="T1614" s="93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T1614" s="18" t="s">
        <v>181</v>
      </c>
      <c r="AU1614" s="18" t="s">
        <v>86</v>
      </c>
    </row>
    <row r="1615" s="2" customFormat="1" ht="16.5" customHeight="1">
      <c r="A1615" s="39"/>
      <c r="B1615" s="40"/>
      <c r="C1615" s="228" t="s">
        <v>2899</v>
      </c>
      <c r="D1615" s="228" t="s">
        <v>174</v>
      </c>
      <c r="E1615" s="229" t="s">
        <v>2900</v>
      </c>
      <c r="F1615" s="230" t="s">
        <v>2901</v>
      </c>
      <c r="G1615" s="231" t="s">
        <v>177</v>
      </c>
      <c r="H1615" s="232">
        <v>1</v>
      </c>
      <c r="I1615" s="233"/>
      <c r="J1615" s="234">
        <f>ROUND(I1615*H1615,2)</f>
        <v>0</v>
      </c>
      <c r="K1615" s="230" t="s">
        <v>1</v>
      </c>
      <c r="L1615" s="45"/>
      <c r="M1615" s="235" t="s">
        <v>1</v>
      </c>
      <c r="N1615" s="236" t="s">
        <v>42</v>
      </c>
      <c r="O1615" s="92"/>
      <c r="P1615" s="237">
        <f>O1615*H1615</f>
        <v>0</v>
      </c>
      <c r="Q1615" s="237">
        <v>0</v>
      </c>
      <c r="R1615" s="237">
        <f>Q1615*H1615</f>
        <v>0</v>
      </c>
      <c r="S1615" s="237">
        <v>0</v>
      </c>
      <c r="T1615" s="238">
        <f>S1615*H1615</f>
        <v>0</v>
      </c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R1615" s="239" t="s">
        <v>440</v>
      </c>
      <c r="AT1615" s="239" t="s">
        <v>174</v>
      </c>
      <c r="AU1615" s="239" t="s">
        <v>86</v>
      </c>
      <c r="AY1615" s="18" t="s">
        <v>171</v>
      </c>
      <c r="BE1615" s="240">
        <f>IF(N1615="základní",J1615,0)</f>
        <v>0</v>
      </c>
      <c r="BF1615" s="240">
        <f>IF(N1615="snížená",J1615,0)</f>
        <v>0</v>
      </c>
      <c r="BG1615" s="240">
        <f>IF(N1615="zákl. přenesená",J1615,0)</f>
        <v>0</v>
      </c>
      <c r="BH1615" s="240">
        <f>IF(N1615="sníž. přenesená",J1615,0)</f>
        <v>0</v>
      </c>
      <c r="BI1615" s="240">
        <f>IF(N1615="nulová",J1615,0)</f>
        <v>0</v>
      </c>
      <c r="BJ1615" s="18" t="s">
        <v>84</v>
      </c>
      <c r="BK1615" s="240">
        <f>ROUND(I1615*H1615,2)</f>
        <v>0</v>
      </c>
      <c r="BL1615" s="18" t="s">
        <v>440</v>
      </c>
      <c r="BM1615" s="239" t="s">
        <v>2902</v>
      </c>
    </row>
    <row r="1616" s="2" customFormat="1">
      <c r="A1616" s="39"/>
      <c r="B1616" s="40"/>
      <c r="C1616" s="41"/>
      <c r="D1616" s="241" t="s">
        <v>181</v>
      </c>
      <c r="E1616" s="41"/>
      <c r="F1616" s="242" t="s">
        <v>2576</v>
      </c>
      <c r="G1616" s="41"/>
      <c r="H1616" s="41"/>
      <c r="I1616" s="243"/>
      <c r="J1616" s="41"/>
      <c r="K1616" s="41"/>
      <c r="L1616" s="45"/>
      <c r="M1616" s="244"/>
      <c r="N1616" s="245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181</v>
      </c>
      <c r="AU1616" s="18" t="s">
        <v>86</v>
      </c>
    </row>
    <row r="1617" s="2" customFormat="1" ht="16.5" customHeight="1">
      <c r="A1617" s="39"/>
      <c r="B1617" s="40"/>
      <c r="C1617" s="228" t="s">
        <v>2903</v>
      </c>
      <c r="D1617" s="228" t="s">
        <v>174</v>
      </c>
      <c r="E1617" s="229" t="s">
        <v>2904</v>
      </c>
      <c r="F1617" s="230" t="s">
        <v>2905</v>
      </c>
      <c r="G1617" s="231" t="s">
        <v>177</v>
      </c>
      <c r="H1617" s="232">
        <v>1</v>
      </c>
      <c r="I1617" s="233"/>
      <c r="J1617" s="234">
        <f>ROUND(I1617*H1617,2)</f>
        <v>0</v>
      </c>
      <c r="K1617" s="230" t="s">
        <v>1</v>
      </c>
      <c r="L1617" s="45"/>
      <c r="M1617" s="235" t="s">
        <v>1</v>
      </c>
      <c r="N1617" s="236" t="s">
        <v>42</v>
      </c>
      <c r="O1617" s="92"/>
      <c r="P1617" s="237">
        <f>O1617*H1617</f>
        <v>0</v>
      </c>
      <c r="Q1617" s="237">
        <v>0</v>
      </c>
      <c r="R1617" s="237">
        <f>Q1617*H1617</f>
        <v>0</v>
      </c>
      <c r="S1617" s="237">
        <v>0</v>
      </c>
      <c r="T1617" s="238">
        <f>S1617*H1617</f>
        <v>0</v>
      </c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R1617" s="239" t="s">
        <v>440</v>
      </c>
      <c r="AT1617" s="239" t="s">
        <v>174</v>
      </c>
      <c r="AU1617" s="239" t="s">
        <v>86</v>
      </c>
      <c r="AY1617" s="18" t="s">
        <v>171</v>
      </c>
      <c r="BE1617" s="240">
        <f>IF(N1617="základní",J1617,0)</f>
        <v>0</v>
      </c>
      <c r="BF1617" s="240">
        <f>IF(N1617="snížená",J1617,0)</f>
        <v>0</v>
      </c>
      <c r="BG1617" s="240">
        <f>IF(N1617="zákl. přenesená",J1617,0)</f>
        <v>0</v>
      </c>
      <c r="BH1617" s="240">
        <f>IF(N1617="sníž. přenesená",J1617,0)</f>
        <v>0</v>
      </c>
      <c r="BI1617" s="240">
        <f>IF(N1617="nulová",J1617,0)</f>
        <v>0</v>
      </c>
      <c r="BJ1617" s="18" t="s">
        <v>84</v>
      </c>
      <c r="BK1617" s="240">
        <f>ROUND(I1617*H1617,2)</f>
        <v>0</v>
      </c>
      <c r="BL1617" s="18" t="s">
        <v>440</v>
      </c>
      <c r="BM1617" s="239" t="s">
        <v>2906</v>
      </c>
    </row>
    <row r="1618" s="2" customFormat="1">
      <c r="A1618" s="39"/>
      <c r="B1618" s="40"/>
      <c r="C1618" s="41"/>
      <c r="D1618" s="241" t="s">
        <v>181</v>
      </c>
      <c r="E1618" s="41"/>
      <c r="F1618" s="242" t="s">
        <v>2576</v>
      </c>
      <c r="G1618" s="41"/>
      <c r="H1618" s="41"/>
      <c r="I1618" s="243"/>
      <c r="J1618" s="41"/>
      <c r="K1618" s="41"/>
      <c r="L1618" s="45"/>
      <c r="M1618" s="244"/>
      <c r="N1618" s="245"/>
      <c r="O1618" s="92"/>
      <c r="P1618" s="92"/>
      <c r="Q1618" s="92"/>
      <c r="R1618" s="92"/>
      <c r="S1618" s="92"/>
      <c r="T1618" s="93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T1618" s="18" t="s">
        <v>181</v>
      </c>
      <c r="AU1618" s="18" t="s">
        <v>86</v>
      </c>
    </row>
    <row r="1619" s="2" customFormat="1" ht="16.5" customHeight="1">
      <c r="A1619" s="39"/>
      <c r="B1619" s="40"/>
      <c r="C1619" s="228" t="s">
        <v>2907</v>
      </c>
      <c r="D1619" s="228" t="s">
        <v>174</v>
      </c>
      <c r="E1619" s="229" t="s">
        <v>2908</v>
      </c>
      <c r="F1619" s="230" t="s">
        <v>2909</v>
      </c>
      <c r="G1619" s="231" t="s">
        <v>177</v>
      </c>
      <c r="H1619" s="232">
        <v>1</v>
      </c>
      <c r="I1619" s="233"/>
      <c r="J1619" s="234">
        <f>ROUND(I1619*H1619,2)</f>
        <v>0</v>
      </c>
      <c r="K1619" s="230" t="s">
        <v>1</v>
      </c>
      <c r="L1619" s="45"/>
      <c r="M1619" s="235" t="s">
        <v>1</v>
      </c>
      <c r="N1619" s="236" t="s">
        <v>42</v>
      </c>
      <c r="O1619" s="92"/>
      <c r="P1619" s="237">
        <f>O1619*H1619</f>
        <v>0</v>
      </c>
      <c r="Q1619" s="237">
        <v>0</v>
      </c>
      <c r="R1619" s="237">
        <f>Q1619*H1619</f>
        <v>0</v>
      </c>
      <c r="S1619" s="237">
        <v>0</v>
      </c>
      <c r="T1619" s="238">
        <f>S1619*H1619</f>
        <v>0</v>
      </c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R1619" s="239" t="s">
        <v>440</v>
      </c>
      <c r="AT1619" s="239" t="s">
        <v>174</v>
      </c>
      <c r="AU1619" s="239" t="s">
        <v>86</v>
      </c>
      <c r="AY1619" s="18" t="s">
        <v>171</v>
      </c>
      <c r="BE1619" s="240">
        <f>IF(N1619="základní",J1619,0)</f>
        <v>0</v>
      </c>
      <c r="BF1619" s="240">
        <f>IF(N1619="snížená",J1619,0)</f>
        <v>0</v>
      </c>
      <c r="BG1619" s="240">
        <f>IF(N1619="zákl. přenesená",J1619,0)</f>
        <v>0</v>
      </c>
      <c r="BH1619" s="240">
        <f>IF(N1619="sníž. přenesená",J1619,0)</f>
        <v>0</v>
      </c>
      <c r="BI1619" s="240">
        <f>IF(N1619="nulová",J1619,0)</f>
        <v>0</v>
      </c>
      <c r="BJ1619" s="18" t="s">
        <v>84</v>
      </c>
      <c r="BK1619" s="240">
        <f>ROUND(I1619*H1619,2)</f>
        <v>0</v>
      </c>
      <c r="BL1619" s="18" t="s">
        <v>440</v>
      </c>
      <c r="BM1619" s="239" t="s">
        <v>2910</v>
      </c>
    </row>
    <row r="1620" s="2" customFormat="1">
      <c r="A1620" s="39"/>
      <c r="B1620" s="40"/>
      <c r="C1620" s="41"/>
      <c r="D1620" s="241" t="s">
        <v>181</v>
      </c>
      <c r="E1620" s="41"/>
      <c r="F1620" s="242" t="s">
        <v>2758</v>
      </c>
      <c r="G1620" s="41"/>
      <c r="H1620" s="41"/>
      <c r="I1620" s="243"/>
      <c r="J1620" s="41"/>
      <c r="K1620" s="41"/>
      <c r="L1620" s="45"/>
      <c r="M1620" s="244"/>
      <c r="N1620" s="245"/>
      <c r="O1620" s="92"/>
      <c r="P1620" s="92"/>
      <c r="Q1620" s="92"/>
      <c r="R1620" s="92"/>
      <c r="S1620" s="92"/>
      <c r="T1620" s="93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T1620" s="18" t="s">
        <v>181</v>
      </c>
      <c r="AU1620" s="18" t="s">
        <v>86</v>
      </c>
    </row>
    <row r="1621" s="2" customFormat="1" ht="16.5" customHeight="1">
      <c r="A1621" s="39"/>
      <c r="B1621" s="40"/>
      <c r="C1621" s="228" t="s">
        <v>2911</v>
      </c>
      <c r="D1621" s="228" t="s">
        <v>174</v>
      </c>
      <c r="E1621" s="229" t="s">
        <v>2912</v>
      </c>
      <c r="F1621" s="230" t="s">
        <v>2913</v>
      </c>
      <c r="G1621" s="231" t="s">
        <v>177</v>
      </c>
      <c r="H1621" s="232">
        <v>1</v>
      </c>
      <c r="I1621" s="233"/>
      <c r="J1621" s="234">
        <f>ROUND(I1621*H1621,2)</f>
        <v>0</v>
      </c>
      <c r="K1621" s="230" t="s">
        <v>1</v>
      </c>
      <c r="L1621" s="45"/>
      <c r="M1621" s="235" t="s">
        <v>1</v>
      </c>
      <c r="N1621" s="236" t="s">
        <v>42</v>
      </c>
      <c r="O1621" s="92"/>
      <c r="P1621" s="237">
        <f>O1621*H1621</f>
        <v>0</v>
      </c>
      <c r="Q1621" s="237">
        <v>0</v>
      </c>
      <c r="R1621" s="237">
        <f>Q1621*H1621</f>
        <v>0</v>
      </c>
      <c r="S1621" s="237">
        <v>0</v>
      </c>
      <c r="T1621" s="238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39" t="s">
        <v>440</v>
      </c>
      <c r="AT1621" s="239" t="s">
        <v>174</v>
      </c>
      <c r="AU1621" s="239" t="s">
        <v>86</v>
      </c>
      <c r="AY1621" s="18" t="s">
        <v>171</v>
      </c>
      <c r="BE1621" s="240">
        <f>IF(N1621="základní",J1621,0)</f>
        <v>0</v>
      </c>
      <c r="BF1621" s="240">
        <f>IF(N1621="snížená",J1621,0)</f>
        <v>0</v>
      </c>
      <c r="BG1621" s="240">
        <f>IF(N1621="zákl. přenesená",J1621,0)</f>
        <v>0</v>
      </c>
      <c r="BH1621" s="240">
        <f>IF(N1621="sníž. přenesená",J1621,0)</f>
        <v>0</v>
      </c>
      <c r="BI1621" s="240">
        <f>IF(N1621="nulová",J1621,0)</f>
        <v>0</v>
      </c>
      <c r="BJ1621" s="18" t="s">
        <v>84</v>
      </c>
      <c r="BK1621" s="240">
        <f>ROUND(I1621*H1621,2)</f>
        <v>0</v>
      </c>
      <c r="BL1621" s="18" t="s">
        <v>440</v>
      </c>
      <c r="BM1621" s="239" t="s">
        <v>2914</v>
      </c>
    </row>
    <row r="1622" s="2" customFormat="1">
      <c r="A1622" s="39"/>
      <c r="B1622" s="40"/>
      <c r="C1622" s="41"/>
      <c r="D1622" s="241" t="s">
        <v>181</v>
      </c>
      <c r="E1622" s="41"/>
      <c r="F1622" s="242" t="s">
        <v>2576</v>
      </c>
      <c r="G1622" s="41"/>
      <c r="H1622" s="41"/>
      <c r="I1622" s="243"/>
      <c r="J1622" s="41"/>
      <c r="K1622" s="41"/>
      <c r="L1622" s="45"/>
      <c r="M1622" s="244"/>
      <c r="N1622" s="245"/>
      <c r="O1622" s="92"/>
      <c r="P1622" s="92"/>
      <c r="Q1622" s="92"/>
      <c r="R1622" s="92"/>
      <c r="S1622" s="92"/>
      <c r="T1622" s="93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181</v>
      </c>
      <c r="AU1622" s="18" t="s">
        <v>86</v>
      </c>
    </row>
    <row r="1623" s="2" customFormat="1" ht="16.5" customHeight="1">
      <c r="A1623" s="39"/>
      <c r="B1623" s="40"/>
      <c r="C1623" s="228" t="s">
        <v>2915</v>
      </c>
      <c r="D1623" s="228" t="s">
        <v>174</v>
      </c>
      <c r="E1623" s="229" t="s">
        <v>2916</v>
      </c>
      <c r="F1623" s="230" t="s">
        <v>2917</v>
      </c>
      <c r="G1623" s="231" t="s">
        <v>177</v>
      </c>
      <c r="H1623" s="232">
        <v>1</v>
      </c>
      <c r="I1623" s="233"/>
      <c r="J1623" s="234">
        <f>ROUND(I1623*H1623,2)</f>
        <v>0</v>
      </c>
      <c r="K1623" s="230" t="s">
        <v>1</v>
      </c>
      <c r="L1623" s="45"/>
      <c r="M1623" s="235" t="s">
        <v>1</v>
      </c>
      <c r="N1623" s="236" t="s">
        <v>42</v>
      </c>
      <c r="O1623" s="92"/>
      <c r="P1623" s="237">
        <f>O1623*H1623</f>
        <v>0</v>
      </c>
      <c r="Q1623" s="237">
        <v>0</v>
      </c>
      <c r="R1623" s="237">
        <f>Q1623*H1623</f>
        <v>0</v>
      </c>
      <c r="S1623" s="237">
        <v>0</v>
      </c>
      <c r="T1623" s="238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39" t="s">
        <v>440</v>
      </c>
      <c r="AT1623" s="239" t="s">
        <v>174</v>
      </c>
      <c r="AU1623" s="239" t="s">
        <v>86</v>
      </c>
      <c r="AY1623" s="18" t="s">
        <v>171</v>
      </c>
      <c r="BE1623" s="240">
        <f>IF(N1623="základní",J1623,0)</f>
        <v>0</v>
      </c>
      <c r="BF1623" s="240">
        <f>IF(N1623="snížená",J1623,0)</f>
        <v>0</v>
      </c>
      <c r="BG1623" s="240">
        <f>IF(N1623="zákl. přenesená",J1623,0)</f>
        <v>0</v>
      </c>
      <c r="BH1623" s="240">
        <f>IF(N1623="sníž. přenesená",J1623,0)</f>
        <v>0</v>
      </c>
      <c r="BI1623" s="240">
        <f>IF(N1623="nulová",J1623,0)</f>
        <v>0</v>
      </c>
      <c r="BJ1623" s="18" t="s">
        <v>84</v>
      </c>
      <c r="BK1623" s="240">
        <f>ROUND(I1623*H1623,2)</f>
        <v>0</v>
      </c>
      <c r="BL1623" s="18" t="s">
        <v>440</v>
      </c>
      <c r="BM1623" s="239" t="s">
        <v>2918</v>
      </c>
    </row>
    <row r="1624" s="2" customFormat="1">
      <c r="A1624" s="39"/>
      <c r="B1624" s="40"/>
      <c r="C1624" s="41"/>
      <c r="D1624" s="241" t="s">
        <v>181</v>
      </c>
      <c r="E1624" s="41"/>
      <c r="F1624" s="242" t="s">
        <v>2576</v>
      </c>
      <c r="G1624" s="41"/>
      <c r="H1624" s="41"/>
      <c r="I1624" s="243"/>
      <c r="J1624" s="41"/>
      <c r="K1624" s="41"/>
      <c r="L1624" s="45"/>
      <c r="M1624" s="244"/>
      <c r="N1624" s="245"/>
      <c r="O1624" s="92"/>
      <c r="P1624" s="92"/>
      <c r="Q1624" s="92"/>
      <c r="R1624" s="92"/>
      <c r="S1624" s="92"/>
      <c r="T1624" s="9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T1624" s="18" t="s">
        <v>181</v>
      </c>
      <c r="AU1624" s="18" t="s">
        <v>86</v>
      </c>
    </row>
    <row r="1625" s="2" customFormat="1" ht="16.5" customHeight="1">
      <c r="A1625" s="39"/>
      <c r="B1625" s="40"/>
      <c r="C1625" s="228" t="s">
        <v>2919</v>
      </c>
      <c r="D1625" s="228" t="s">
        <v>174</v>
      </c>
      <c r="E1625" s="229" t="s">
        <v>2920</v>
      </c>
      <c r="F1625" s="230" t="s">
        <v>2921</v>
      </c>
      <c r="G1625" s="231" t="s">
        <v>177</v>
      </c>
      <c r="H1625" s="232">
        <v>1</v>
      </c>
      <c r="I1625" s="233"/>
      <c r="J1625" s="234">
        <f>ROUND(I1625*H1625,2)</f>
        <v>0</v>
      </c>
      <c r="K1625" s="230" t="s">
        <v>1</v>
      </c>
      <c r="L1625" s="45"/>
      <c r="M1625" s="235" t="s">
        <v>1</v>
      </c>
      <c r="N1625" s="236" t="s">
        <v>42</v>
      </c>
      <c r="O1625" s="92"/>
      <c r="P1625" s="237">
        <f>O1625*H1625</f>
        <v>0</v>
      </c>
      <c r="Q1625" s="237">
        <v>0</v>
      </c>
      <c r="R1625" s="237">
        <f>Q1625*H1625</f>
        <v>0</v>
      </c>
      <c r="S1625" s="237">
        <v>0</v>
      </c>
      <c r="T1625" s="238">
        <f>S1625*H1625</f>
        <v>0</v>
      </c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R1625" s="239" t="s">
        <v>440</v>
      </c>
      <c r="AT1625" s="239" t="s">
        <v>174</v>
      </c>
      <c r="AU1625" s="239" t="s">
        <v>86</v>
      </c>
      <c r="AY1625" s="18" t="s">
        <v>171</v>
      </c>
      <c r="BE1625" s="240">
        <f>IF(N1625="základní",J1625,0)</f>
        <v>0</v>
      </c>
      <c r="BF1625" s="240">
        <f>IF(N1625="snížená",J1625,0)</f>
        <v>0</v>
      </c>
      <c r="BG1625" s="240">
        <f>IF(N1625="zákl. přenesená",J1625,0)</f>
        <v>0</v>
      </c>
      <c r="BH1625" s="240">
        <f>IF(N1625="sníž. přenesená",J1625,0)</f>
        <v>0</v>
      </c>
      <c r="BI1625" s="240">
        <f>IF(N1625="nulová",J1625,0)</f>
        <v>0</v>
      </c>
      <c r="BJ1625" s="18" t="s">
        <v>84</v>
      </c>
      <c r="BK1625" s="240">
        <f>ROUND(I1625*H1625,2)</f>
        <v>0</v>
      </c>
      <c r="BL1625" s="18" t="s">
        <v>440</v>
      </c>
      <c r="BM1625" s="239" t="s">
        <v>2922</v>
      </c>
    </row>
    <row r="1626" s="2" customFormat="1">
      <c r="A1626" s="39"/>
      <c r="B1626" s="40"/>
      <c r="C1626" s="41"/>
      <c r="D1626" s="241" t="s">
        <v>181</v>
      </c>
      <c r="E1626" s="41"/>
      <c r="F1626" s="242" t="s">
        <v>2576</v>
      </c>
      <c r="G1626" s="41"/>
      <c r="H1626" s="41"/>
      <c r="I1626" s="243"/>
      <c r="J1626" s="41"/>
      <c r="K1626" s="41"/>
      <c r="L1626" s="45"/>
      <c r="M1626" s="244"/>
      <c r="N1626" s="245"/>
      <c r="O1626" s="92"/>
      <c r="P1626" s="92"/>
      <c r="Q1626" s="92"/>
      <c r="R1626" s="92"/>
      <c r="S1626" s="92"/>
      <c r="T1626" s="9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T1626" s="18" t="s">
        <v>181</v>
      </c>
      <c r="AU1626" s="18" t="s">
        <v>86</v>
      </c>
    </row>
    <row r="1627" s="2" customFormat="1" ht="16.5" customHeight="1">
      <c r="A1627" s="39"/>
      <c r="B1627" s="40"/>
      <c r="C1627" s="228" t="s">
        <v>2923</v>
      </c>
      <c r="D1627" s="228" t="s">
        <v>174</v>
      </c>
      <c r="E1627" s="229" t="s">
        <v>2924</v>
      </c>
      <c r="F1627" s="230" t="s">
        <v>2925</v>
      </c>
      <c r="G1627" s="231" t="s">
        <v>177</v>
      </c>
      <c r="H1627" s="232">
        <v>1</v>
      </c>
      <c r="I1627" s="233"/>
      <c r="J1627" s="234">
        <f>ROUND(I1627*H1627,2)</f>
        <v>0</v>
      </c>
      <c r="K1627" s="230" t="s">
        <v>1</v>
      </c>
      <c r="L1627" s="45"/>
      <c r="M1627" s="235" t="s">
        <v>1</v>
      </c>
      <c r="N1627" s="236" t="s">
        <v>42</v>
      </c>
      <c r="O1627" s="92"/>
      <c r="P1627" s="237">
        <f>O1627*H1627</f>
        <v>0</v>
      </c>
      <c r="Q1627" s="237">
        <v>0</v>
      </c>
      <c r="R1627" s="237">
        <f>Q1627*H1627</f>
        <v>0</v>
      </c>
      <c r="S1627" s="237">
        <v>0</v>
      </c>
      <c r="T1627" s="238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39" t="s">
        <v>440</v>
      </c>
      <c r="AT1627" s="239" t="s">
        <v>174</v>
      </c>
      <c r="AU1627" s="239" t="s">
        <v>86</v>
      </c>
      <c r="AY1627" s="18" t="s">
        <v>171</v>
      </c>
      <c r="BE1627" s="240">
        <f>IF(N1627="základní",J1627,0)</f>
        <v>0</v>
      </c>
      <c r="BF1627" s="240">
        <f>IF(N1627="snížená",J1627,0)</f>
        <v>0</v>
      </c>
      <c r="BG1627" s="240">
        <f>IF(N1627="zákl. přenesená",J1627,0)</f>
        <v>0</v>
      </c>
      <c r="BH1627" s="240">
        <f>IF(N1627="sníž. přenesená",J1627,0)</f>
        <v>0</v>
      </c>
      <c r="BI1627" s="240">
        <f>IF(N1627="nulová",J1627,0)</f>
        <v>0</v>
      </c>
      <c r="BJ1627" s="18" t="s">
        <v>84</v>
      </c>
      <c r="BK1627" s="240">
        <f>ROUND(I1627*H1627,2)</f>
        <v>0</v>
      </c>
      <c r="BL1627" s="18" t="s">
        <v>440</v>
      </c>
      <c r="BM1627" s="239" t="s">
        <v>2926</v>
      </c>
    </row>
    <row r="1628" s="2" customFormat="1">
      <c r="A1628" s="39"/>
      <c r="B1628" s="40"/>
      <c r="C1628" s="41"/>
      <c r="D1628" s="241" t="s">
        <v>181</v>
      </c>
      <c r="E1628" s="41"/>
      <c r="F1628" s="242" t="s">
        <v>2758</v>
      </c>
      <c r="G1628" s="41"/>
      <c r="H1628" s="41"/>
      <c r="I1628" s="243"/>
      <c r="J1628" s="41"/>
      <c r="K1628" s="41"/>
      <c r="L1628" s="45"/>
      <c r="M1628" s="244"/>
      <c r="N1628" s="245"/>
      <c r="O1628" s="92"/>
      <c r="P1628" s="92"/>
      <c r="Q1628" s="92"/>
      <c r="R1628" s="92"/>
      <c r="S1628" s="92"/>
      <c r="T1628" s="93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T1628" s="18" t="s">
        <v>181</v>
      </c>
      <c r="AU1628" s="18" t="s">
        <v>86</v>
      </c>
    </row>
    <row r="1629" s="2" customFormat="1" ht="16.5" customHeight="1">
      <c r="A1629" s="39"/>
      <c r="B1629" s="40"/>
      <c r="C1629" s="228" t="s">
        <v>2927</v>
      </c>
      <c r="D1629" s="228" t="s">
        <v>174</v>
      </c>
      <c r="E1629" s="229" t="s">
        <v>2928</v>
      </c>
      <c r="F1629" s="230" t="s">
        <v>2929</v>
      </c>
      <c r="G1629" s="231" t="s">
        <v>177</v>
      </c>
      <c r="H1629" s="232">
        <v>1</v>
      </c>
      <c r="I1629" s="233"/>
      <c r="J1629" s="234">
        <f>ROUND(I1629*H1629,2)</f>
        <v>0</v>
      </c>
      <c r="K1629" s="230" t="s">
        <v>1</v>
      </c>
      <c r="L1629" s="45"/>
      <c r="M1629" s="235" t="s">
        <v>1</v>
      </c>
      <c r="N1629" s="236" t="s">
        <v>42</v>
      </c>
      <c r="O1629" s="92"/>
      <c r="P1629" s="237">
        <f>O1629*H1629</f>
        <v>0</v>
      </c>
      <c r="Q1629" s="237">
        <v>0</v>
      </c>
      <c r="R1629" s="237">
        <f>Q1629*H1629</f>
        <v>0</v>
      </c>
      <c r="S1629" s="237">
        <v>0</v>
      </c>
      <c r="T1629" s="238">
        <f>S1629*H1629</f>
        <v>0</v>
      </c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R1629" s="239" t="s">
        <v>440</v>
      </c>
      <c r="AT1629" s="239" t="s">
        <v>174</v>
      </c>
      <c r="AU1629" s="239" t="s">
        <v>86</v>
      </c>
      <c r="AY1629" s="18" t="s">
        <v>171</v>
      </c>
      <c r="BE1629" s="240">
        <f>IF(N1629="základní",J1629,0)</f>
        <v>0</v>
      </c>
      <c r="BF1629" s="240">
        <f>IF(N1629="snížená",J1629,0)</f>
        <v>0</v>
      </c>
      <c r="BG1629" s="240">
        <f>IF(N1629="zákl. přenesená",J1629,0)</f>
        <v>0</v>
      </c>
      <c r="BH1629" s="240">
        <f>IF(N1629="sníž. přenesená",J1629,0)</f>
        <v>0</v>
      </c>
      <c r="BI1629" s="240">
        <f>IF(N1629="nulová",J1629,0)</f>
        <v>0</v>
      </c>
      <c r="BJ1629" s="18" t="s">
        <v>84</v>
      </c>
      <c r="BK1629" s="240">
        <f>ROUND(I1629*H1629,2)</f>
        <v>0</v>
      </c>
      <c r="BL1629" s="18" t="s">
        <v>440</v>
      </c>
      <c r="BM1629" s="239" t="s">
        <v>2930</v>
      </c>
    </row>
    <row r="1630" s="2" customFormat="1">
      <c r="A1630" s="39"/>
      <c r="B1630" s="40"/>
      <c r="C1630" s="41"/>
      <c r="D1630" s="241" t="s">
        <v>181</v>
      </c>
      <c r="E1630" s="41"/>
      <c r="F1630" s="242" t="s">
        <v>2758</v>
      </c>
      <c r="G1630" s="41"/>
      <c r="H1630" s="41"/>
      <c r="I1630" s="243"/>
      <c r="J1630" s="41"/>
      <c r="K1630" s="41"/>
      <c r="L1630" s="45"/>
      <c r="M1630" s="244"/>
      <c r="N1630" s="245"/>
      <c r="O1630" s="92"/>
      <c r="P1630" s="92"/>
      <c r="Q1630" s="92"/>
      <c r="R1630" s="92"/>
      <c r="S1630" s="92"/>
      <c r="T1630" s="93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T1630" s="18" t="s">
        <v>181</v>
      </c>
      <c r="AU1630" s="18" t="s">
        <v>86</v>
      </c>
    </row>
    <row r="1631" s="2" customFormat="1" ht="16.5" customHeight="1">
      <c r="A1631" s="39"/>
      <c r="B1631" s="40"/>
      <c r="C1631" s="228" t="s">
        <v>2931</v>
      </c>
      <c r="D1631" s="228" t="s">
        <v>174</v>
      </c>
      <c r="E1631" s="229" t="s">
        <v>2932</v>
      </c>
      <c r="F1631" s="230" t="s">
        <v>2933</v>
      </c>
      <c r="G1631" s="231" t="s">
        <v>177</v>
      </c>
      <c r="H1631" s="232">
        <v>1</v>
      </c>
      <c r="I1631" s="233"/>
      <c r="J1631" s="234">
        <f>ROUND(I1631*H1631,2)</f>
        <v>0</v>
      </c>
      <c r="K1631" s="230" t="s">
        <v>1</v>
      </c>
      <c r="L1631" s="45"/>
      <c r="M1631" s="235" t="s">
        <v>1</v>
      </c>
      <c r="N1631" s="236" t="s">
        <v>42</v>
      </c>
      <c r="O1631" s="92"/>
      <c r="P1631" s="237">
        <f>O1631*H1631</f>
        <v>0</v>
      </c>
      <c r="Q1631" s="237">
        <v>0</v>
      </c>
      <c r="R1631" s="237">
        <f>Q1631*H1631</f>
        <v>0</v>
      </c>
      <c r="S1631" s="237">
        <v>0</v>
      </c>
      <c r="T1631" s="238">
        <f>S1631*H1631</f>
        <v>0</v>
      </c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R1631" s="239" t="s">
        <v>440</v>
      </c>
      <c r="AT1631" s="239" t="s">
        <v>174</v>
      </c>
      <c r="AU1631" s="239" t="s">
        <v>86</v>
      </c>
      <c r="AY1631" s="18" t="s">
        <v>171</v>
      </c>
      <c r="BE1631" s="240">
        <f>IF(N1631="základní",J1631,0)</f>
        <v>0</v>
      </c>
      <c r="BF1631" s="240">
        <f>IF(N1631="snížená",J1631,0)</f>
        <v>0</v>
      </c>
      <c r="BG1631" s="240">
        <f>IF(N1631="zákl. přenesená",J1631,0)</f>
        <v>0</v>
      </c>
      <c r="BH1631" s="240">
        <f>IF(N1631="sníž. přenesená",J1631,0)</f>
        <v>0</v>
      </c>
      <c r="BI1631" s="240">
        <f>IF(N1631="nulová",J1631,0)</f>
        <v>0</v>
      </c>
      <c r="BJ1631" s="18" t="s">
        <v>84</v>
      </c>
      <c r="BK1631" s="240">
        <f>ROUND(I1631*H1631,2)</f>
        <v>0</v>
      </c>
      <c r="BL1631" s="18" t="s">
        <v>440</v>
      </c>
      <c r="BM1631" s="239" t="s">
        <v>2934</v>
      </c>
    </row>
    <row r="1632" s="2" customFormat="1">
      <c r="A1632" s="39"/>
      <c r="B1632" s="40"/>
      <c r="C1632" s="41"/>
      <c r="D1632" s="241" t="s">
        <v>181</v>
      </c>
      <c r="E1632" s="41"/>
      <c r="F1632" s="242" t="s">
        <v>2576</v>
      </c>
      <c r="G1632" s="41"/>
      <c r="H1632" s="41"/>
      <c r="I1632" s="243"/>
      <c r="J1632" s="41"/>
      <c r="K1632" s="41"/>
      <c r="L1632" s="45"/>
      <c r="M1632" s="244"/>
      <c r="N1632" s="245"/>
      <c r="O1632" s="92"/>
      <c r="P1632" s="92"/>
      <c r="Q1632" s="92"/>
      <c r="R1632" s="92"/>
      <c r="S1632" s="92"/>
      <c r="T1632" s="93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T1632" s="18" t="s">
        <v>181</v>
      </c>
      <c r="AU1632" s="18" t="s">
        <v>86</v>
      </c>
    </row>
    <row r="1633" s="2" customFormat="1" ht="16.5" customHeight="1">
      <c r="A1633" s="39"/>
      <c r="B1633" s="40"/>
      <c r="C1633" s="228" t="s">
        <v>2935</v>
      </c>
      <c r="D1633" s="228" t="s">
        <v>174</v>
      </c>
      <c r="E1633" s="229" t="s">
        <v>2936</v>
      </c>
      <c r="F1633" s="230" t="s">
        <v>2937</v>
      </c>
      <c r="G1633" s="231" t="s">
        <v>177</v>
      </c>
      <c r="H1633" s="232">
        <v>1</v>
      </c>
      <c r="I1633" s="233"/>
      <c r="J1633" s="234">
        <f>ROUND(I1633*H1633,2)</f>
        <v>0</v>
      </c>
      <c r="K1633" s="230" t="s">
        <v>1</v>
      </c>
      <c r="L1633" s="45"/>
      <c r="M1633" s="235" t="s">
        <v>1</v>
      </c>
      <c r="N1633" s="236" t="s">
        <v>42</v>
      </c>
      <c r="O1633" s="92"/>
      <c r="P1633" s="237">
        <f>O1633*H1633</f>
        <v>0</v>
      </c>
      <c r="Q1633" s="237">
        <v>0</v>
      </c>
      <c r="R1633" s="237">
        <f>Q1633*H1633</f>
        <v>0</v>
      </c>
      <c r="S1633" s="237">
        <v>0</v>
      </c>
      <c r="T1633" s="238">
        <f>S1633*H1633</f>
        <v>0</v>
      </c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R1633" s="239" t="s">
        <v>440</v>
      </c>
      <c r="AT1633" s="239" t="s">
        <v>174</v>
      </c>
      <c r="AU1633" s="239" t="s">
        <v>86</v>
      </c>
      <c r="AY1633" s="18" t="s">
        <v>171</v>
      </c>
      <c r="BE1633" s="240">
        <f>IF(N1633="základní",J1633,0)</f>
        <v>0</v>
      </c>
      <c r="BF1633" s="240">
        <f>IF(N1633="snížená",J1633,0)</f>
        <v>0</v>
      </c>
      <c r="BG1633" s="240">
        <f>IF(N1633="zákl. přenesená",J1633,0)</f>
        <v>0</v>
      </c>
      <c r="BH1633" s="240">
        <f>IF(N1633="sníž. přenesená",J1633,0)</f>
        <v>0</v>
      </c>
      <c r="BI1633" s="240">
        <f>IF(N1633="nulová",J1633,0)</f>
        <v>0</v>
      </c>
      <c r="BJ1633" s="18" t="s">
        <v>84</v>
      </c>
      <c r="BK1633" s="240">
        <f>ROUND(I1633*H1633,2)</f>
        <v>0</v>
      </c>
      <c r="BL1633" s="18" t="s">
        <v>440</v>
      </c>
      <c r="BM1633" s="239" t="s">
        <v>2938</v>
      </c>
    </row>
    <row r="1634" s="2" customFormat="1">
      <c r="A1634" s="39"/>
      <c r="B1634" s="40"/>
      <c r="C1634" s="41"/>
      <c r="D1634" s="241" t="s">
        <v>181</v>
      </c>
      <c r="E1634" s="41"/>
      <c r="F1634" s="242" t="s">
        <v>2576</v>
      </c>
      <c r="G1634" s="41"/>
      <c r="H1634" s="41"/>
      <c r="I1634" s="243"/>
      <c r="J1634" s="41"/>
      <c r="K1634" s="41"/>
      <c r="L1634" s="45"/>
      <c r="M1634" s="244"/>
      <c r="N1634" s="245"/>
      <c r="O1634" s="92"/>
      <c r="P1634" s="92"/>
      <c r="Q1634" s="92"/>
      <c r="R1634" s="92"/>
      <c r="S1634" s="92"/>
      <c r="T1634" s="93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T1634" s="18" t="s">
        <v>181</v>
      </c>
      <c r="AU1634" s="18" t="s">
        <v>86</v>
      </c>
    </row>
    <row r="1635" s="2" customFormat="1" ht="16.5" customHeight="1">
      <c r="A1635" s="39"/>
      <c r="B1635" s="40"/>
      <c r="C1635" s="228" t="s">
        <v>2939</v>
      </c>
      <c r="D1635" s="228" t="s">
        <v>174</v>
      </c>
      <c r="E1635" s="229" t="s">
        <v>2940</v>
      </c>
      <c r="F1635" s="230" t="s">
        <v>2941</v>
      </c>
      <c r="G1635" s="231" t="s">
        <v>177</v>
      </c>
      <c r="H1635" s="232">
        <v>1</v>
      </c>
      <c r="I1635" s="233"/>
      <c r="J1635" s="234">
        <f>ROUND(I1635*H1635,2)</f>
        <v>0</v>
      </c>
      <c r="K1635" s="230" t="s">
        <v>1</v>
      </c>
      <c r="L1635" s="45"/>
      <c r="M1635" s="235" t="s">
        <v>1</v>
      </c>
      <c r="N1635" s="236" t="s">
        <v>42</v>
      </c>
      <c r="O1635" s="92"/>
      <c r="P1635" s="237">
        <f>O1635*H1635</f>
        <v>0</v>
      </c>
      <c r="Q1635" s="237">
        <v>0</v>
      </c>
      <c r="R1635" s="237">
        <f>Q1635*H1635</f>
        <v>0</v>
      </c>
      <c r="S1635" s="237">
        <v>0</v>
      </c>
      <c r="T1635" s="238">
        <f>S1635*H1635</f>
        <v>0</v>
      </c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R1635" s="239" t="s">
        <v>440</v>
      </c>
      <c r="AT1635" s="239" t="s">
        <v>174</v>
      </c>
      <c r="AU1635" s="239" t="s">
        <v>86</v>
      </c>
      <c r="AY1635" s="18" t="s">
        <v>171</v>
      </c>
      <c r="BE1635" s="240">
        <f>IF(N1635="základní",J1635,0)</f>
        <v>0</v>
      </c>
      <c r="BF1635" s="240">
        <f>IF(N1635="snížená",J1635,0)</f>
        <v>0</v>
      </c>
      <c r="BG1635" s="240">
        <f>IF(N1635="zákl. přenesená",J1635,0)</f>
        <v>0</v>
      </c>
      <c r="BH1635" s="240">
        <f>IF(N1635="sníž. přenesená",J1635,0)</f>
        <v>0</v>
      </c>
      <c r="BI1635" s="240">
        <f>IF(N1635="nulová",J1635,0)</f>
        <v>0</v>
      </c>
      <c r="BJ1635" s="18" t="s">
        <v>84</v>
      </c>
      <c r="BK1635" s="240">
        <f>ROUND(I1635*H1635,2)</f>
        <v>0</v>
      </c>
      <c r="BL1635" s="18" t="s">
        <v>440</v>
      </c>
      <c r="BM1635" s="239" t="s">
        <v>2942</v>
      </c>
    </row>
    <row r="1636" s="2" customFormat="1">
      <c r="A1636" s="39"/>
      <c r="B1636" s="40"/>
      <c r="C1636" s="41"/>
      <c r="D1636" s="241" t="s">
        <v>181</v>
      </c>
      <c r="E1636" s="41"/>
      <c r="F1636" s="242" t="s">
        <v>2576</v>
      </c>
      <c r="G1636" s="41"/>
      <c r="H1636" s="41"/>
      <c r="I1636" s="243"/>
      <c r="J1636" s="41"/>
      <c r="K1636" s="41"/>
      <c r="L1636" s="45"/>
      <c r="M1636" s="244"/>
      <c r="N1636" s="245"/>
      <c r="O1636" s="92"/>
      <c r="P1636" s="92"/>
      <c r="Q1636" s="92"/>
      <c r="R1636" s="92"/>
      <c r="S1636" s="92"/>
      <c r="T1636" s="93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T1636" s="18" t="s">
        <v>181</v>
      </c>
      <c r="AU1636" s="18" t="s">
        <v>86</v>
      </c>
    </row>
    <row r="1637" s="2" customFormat="1" ht="16.5" customHeight="1">
      <c r="A1637" s="39"/>
      <c r="B1637" s="40"/>
      <c r="C1637" s="228" t="s">
        <v>2943</v>
      </c>
      <c r="D1637" s="228" t="s">
        <v>174</v>
      </c>
      <c r="E1637" s="229" t="s">
        <v>2944</v>
      </c>
      <c r="F1637" s="230" t="s">
        <v>2945</v>
      </c>
      <c r="G1637" s="231" t="s">
        <v>177</v>
      </c>
      <c r="H1637" s="232">
        <v>1</v>
      </c>
      <c r="I1637" s="233"/>
      <c r="J1637" s="234">
        <f>ROUND(I1637*H1637,2)</f>
        <v>0</v>
      </c>
      <c r="K1637" s="230" t="s">
        <v>1</v>
      </c>
      <c r="L1637" s="45"/>
      <c r="M1637" s="235" t="s">
        <v>1</v>
      </c>
      <c r="N1637" s="236" t="s">
        <v>42</v>
      </c>
      <c r="O1637" s="92"/>
      <c r="P1637" s="237">
        <f>O1637*H1637</f>
        <v>0</v>
      </c>
      <c r="Q1637" s="237">
        <v>0</v>
      </c>
      <c r="R1637" s="237">
        <f>Q1637*H1637</f>
        <v>0</v>
      </c>
      <c r="S1637" s="237">
        <v>0</v>
      </c>
      <c r="T1637" s="238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9" t="s">
        <v>440</v>
      </c>
      <c r="AT1637" s="239" t="s">
        <v>174</v>
      </c>
      <c r="AU1637" s="239" t="s">
        <v>86</v>
      </c>
      <c r="AY1637" s="18" t="s">
        <v>171</v>
      </c>
      <c r="BE1637" s="240">
        <f>IF(N1637="základní",J1637,0)</f>
        <v>0</v>
      </c>
      <c r="BF1637" s="240">
        <f>IF(N1637="snížená",J1637,0)</f>
        <v>0</v>
      </c>
      <c r="BG1637" s="240">
        <f>IF(N1637="zákl. přenesená",J1637,0)</f>
        <v>0</v>
      </c>
      <c r="BH1637" s="240">
        <f>IF(N1637="sníž. přenesená",J1637,0)</f>
        <v>0</v>
      </c>
      <c r="BI1637" s="240">
        <f>IF(N1637="nulová",J1637,0)</f>
        <v>0</v>
      </c>
      <c r="BJ1637" s="18" t="s">
        <v>84</v>
      </c>
      <c r="BK1637" s="240">
        <f>ROUND(I1637*H1637,2)</f>
        <v>0</v>
      </c>
      <c r="BL1637" s="18" t="s">
        <v>440</v>
      </c>
      <c r="BM1637" s="239" t="s">
        <v>2946</v>
      </c>
    </row>
    <row r="1638" s="2" customFormat="1">
      <c r="A1638" s="39"/>
      <c r="B1638" s="40"/>
      <c r="C1638" s="41"/>
      <c r="D1638" s="241" t="s">
        <v>181</v>
      </c>
      <c r="E1638" s="41"/>
      <c r="F1638" s="242" t="s">
        <v>2576</v>
      </c>
      <c r="G1638" s="41"/>
      <c r="H1638" s="41"/>
      <c r="I1638" s="243"/>
      <c r="J1638" s="41"/>
      <c r="K1638" s="41"/>
      <c r="L1638" s="45"/>
      <c r="M1638" s="244"/>
      <c r="N1638" s="245"/>
      <c r="O1638" s="92"/>
      <c r="P1638" s="92"/>
      <c r="Q1638" s="92"/>
      <c r="R1638" s="92"/>
      <c r="S1638" s="92"/>
      <c r="T1638" s="9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181</v>
      </c>
      <c r="AU1638" s="18" t="s">
        <v>86</v>
      </c>
    </row>
    <row r="1639" s="2" customFormat="1" ht="16.5" customHeight="1">
      <c r="A1639" s="39"/>
      <c r="B1639" s="40"/>
      <c r="C1639" s="228" t="s">
        <v>2947</v>
      </c>
      <c r="D1639" s="228" t="s">
        <v>174</v>
      </c>
      <c r="E1639" s="229" t="s">
        <v>2948</v>
      </c>
      <c r="F1639" s="230" t="s">
        <v>2949</v>
      </c>
      <c r="G1639" s="231" t="s">
        <v>177</v>
      </c>
      <c r="H1639" s="232">
        <v>1</v>
      </c>
      <c r="I1639" s="233"/>
      <c r="J1639" s="234">
        <f>ROUND(I1639*H1639,2)</f>
        <v>0</v>
      </c>
      <c r="K1639" s="230" t="s">
        <v>1</v>
      </c>
      <c r="L1639" s="45"/>
      <c r="M1639" s="235" t="s">
        <v>1</v>
      </c>
      <c r="N1639" s="236" t="s">
        <v>42</v>
      </c>
      <c r="O1639" s="92"/>
      <c r="P1639" s="237">
        <f>O1639*H1639</f>
        <v>0</v>
      </c>
      <c r="Q1639" s="237">
        <v>0</v>
      </c>
      <c r="R1639" s="237">
        <f>Q1639*H1639</f>
        <v>0</v>
      </c>
      <c r="S1639" s="237">
        <v>0</v>
      </c>
      <c r="T1639" s="238">
        <f>S1639*H1639</f>
        <v>0</v>
      </c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R1639" s="239" t="s">
        <v>440</v>
      </c>
      <c r="AT1639" s="239" t="s">
        <v>174</v>
      </c>
      <c r="AU1639" s="239" t="s">
        <v>86</v>
      </c>
      <c r="AY1639" s="18" t="s">
        <v>171</v>
      </c>
      <c r="BE1639" s="240">
        <f>IF(N1639="základní",J1639,0)</f>
        <v>0</v>
      </c>
      <c r="BF1639" s="240">
        <f>IF(N1639="snížená",J1639,0)</f>
        <v>0</v>
      </c>
      <c r="BG1639" s="240">
        <f>IF(N1639="zákl. přenesená",J1639,0)</f>
        <v>0</v>
      </c>
      <c r="BH1639" s="240">
        <f>IF(N1639="sníž. přenesená",J1639,0)</f>
        <v>0</v>
      </c>
      <c r="BI1639" s="240">
        <f>IF(N1639="nulová",J1639,0)</f>
        <v>0</v>
      </c>
      <c r="BJ1639" s="18" t="s">
        <v>84</v>
      </c>
      <c r="BK1639" s="240">
        <f>ROUND(I1639*H1639,2)</f>
        <v>0</v>
      </c>
      <c r="BL1639" s="18" t="s">
        <v>440</v>
      </c>
      <c r="BM1639" s="239" t="s">
        <v>2950</v>
      </c>
    </row>
    <row r="1640" s="2" customFormat="1">
      <c r="A1640" s="39"/>
      <c r="B1640" s="40"/>
      <c r="C1640" s="41"/>
      <c r="D1640" s="241" t="s">
        <v>181</v>
      </c>
      <c r="E1640" s="41"/>
      <c r="F1640" s="242" t="s">
        <v>2576</v>
      </c>
      <c r="G1640" s="41"/>
      <c r="H1640" s="41"/>
      <c r="I1640" s="243"/>
      <c r="J1640" s="41"/>
      <c r="K1640" s="41"/>
      <c r="L1640" s="45"/>
      <c r="M1640" s="244"/>
      <c r="N1640" s="245"/>
      <c r="O1640" s="92"/>
      <c r="P1640" s="92"/>
      <c r="Q1640" s="92"/>
      <c r="R1640" s="92"/>
      <c r="S1640" s="92"/>
      <c r="T1640" s="93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T1640" s="18" t="s">
        <v>181</v>
      </c>
      <c r="AU1640" s="18" t="s">
        <v>86</v>
      </c>
    </row>
    <row r="1641" s="2" customFormat="1" ht="16.5" customHeight="1">
      <c r="A1641" s="39"/>
      <c r="B1641" s="40"/>
      <c r="C1641" s="228" t="s">
        <v>2951</v>
      </c>
      <c r="D1641" s="228" t="s">
        <v>174</v>
      </c>
      <c r="E1641" s="229" t="s">
        <v>2952</v>
      </c>
      <c r="F1641" s="230" t="s">
        <v>2953</v>
      </c>
      <c r="G1641" s="231" t="s">
        <v>177</v>
      </c>
      <c r="H1641" s="232">
        <v>1</v>
      </c>
      <c r="I1641" s="233"/>
      <c r="J1641" s="234">
        <f>ROUND(I1641*H1641,2)</f>
        <v>0</v>
      </c>
      <c r="K1641" s="230" t="s">
        <v>1</v>
      </c>
      <c r="L1641" s="45"/>
      <c r="M1641" s="235" t="s">
        <v>1</v>
      </c>
      <c r="N1641" s="236" t="s">
        <v>42</v>
      </c>
      <c r="O1641" s="92"/>
      <c r="P1641" s="237">
        <f>O1641*H1641</f>
        <v>0</v>
      </c>
      <c r="Q1641" s="237">
        <v>0</v>
      </c>
      <c r="R1641" s="237">
        <f>Q1641*H1641</f>
        <v>0</v>
      </c>
      <c r="S1641" s="237">
        <v>0</v>
      </c>
      <c r="T1641" s="238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9" t="s">
        <v>440</v>
      </c>
      <c r="AT1641" s="239" t="s">
        <v>174</v>
      </c>
      <c r="AU1641" s="239" t="s">
        <v>86</v>
      </c>
      <c r="AY1641" s="18" t="s">
        <v>171</v>
      </c>
      <c r="BE1641" s="240">
        <f>IF(N1641="základní",J1641,0)</f>
        <v>0</v>
      </c>
      <c r="BF1641" s="240">
        <f>IF(N1641="snížená",J1641,0)</f>
        <v>0</v>
      </c>
      <c r="BG1641" s="240">
        <f>IF(N1641="zákl. přenesená",J1641,0)</f>
        <v>0</v>
      </c>
      <c r="BH1641" s="240">
        <f>IF(N1641="sníž. přenesená",J1641,0)</f>
        <v>0</v>
      </c>
      <c r="BI1641" s="240">
        <f>IF(N1641="nulová",J1641,0)</f>
        <v>0</v>
      </c>
      <c r="BJ1641" s="18" t="s">
        <v>84</v>
      </c>
      <c r="BK1641" s="240">
        <f>ROUND(I1641*H1641,2)</f>
        <v>0</v>
      </c>
      <c r="BL1641" s="18" t="s">
        <v>440</v>
      </c>
      <c r="BM1641" s="239" t="s">
        <v>2954</v>
      </c>
    </row>
    <row r="1642" s="2" customFormat="1">
      <c r="A1642" s="39"/>
      <c r="B1642" s="40"/>
      <c r="C1642" s="41"/>
      <c r="D1642" s="241" t="s">
        <v>181</v>
      </c>
      <c r="E1642" s="41"/>
      <c r="F1642" s="242" t="s">
        <v>2576</v>
      </c>
      <c r="G1642" s="41"/>
      <c r="H1642" s="41"/>
      <c r="I1642" s="243"/>
      <c r="J1642" s="41"/>
      <c r="K1642" s="41"/>
      <c r="L1642" s="45"/>
      <c r="M1642" s="244"/>
      <c r="N1642" s="245"/>
      <c r="O1642" s="92"/>
      <c r="P1642" s="92"/>
      <c r="Q1642" s="92"/>
      <c r="R1642" s="92"/>
      <c r="S1642" s="92"/>
      <c r="T1642" s="93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T1642" s="18" t="s">
        <v>181</v>
      </c>
      <c r="AU1642" s="18" t="s">
        <v>86</v>
      </c>
    </row>
    <row r="1643" s="2" customFormat="1" ht="16.5" customHeight="1">
      <c r="A1643" s="39"/>
      <c r="B1643" s="40"/>
      <c r="C1643" s="228" t="s">
        <v>2955</v>
      </c>
      <c r="D1643" s="228" t="s">
        <v>174</v>
      </c>
      <c r="E1643" s="229" t="s">
        <v>2956</v>
      </c>
      <c r="F1643" s="230" t="s">
        <v>2957</v>
      </c>
      <c r="G1643" s="231" t="s">
        <v>177</v>
      </c>
      <c r="H1643" s="232">
        <v>1</v>
      </c>
      <c r="I1643" s="233"/>
      <c r="J1643" s="234">
        <f>ROUND(I1643*H1643,2)</f>
        <v>0</v>
      </c>
      <c r="K1643" s="230" t="s">
        <v>1</v>
      </c>
      <c r="L1643" s="45"/>
      <c r="M1643" s="235" t="s">
        <v>1</v>
      </c>
      <c r="N1643" s="236" t="s">
        <v>42</v>
      </c>
      <c r="O1643" s="92"/>
      <c r="P1643" s="237">
        <f>O1643*H1643</f>
        <v>0</v>
      </c>
      <c r="Q1643" s="237">
        <v>0</v>
      </c>
      <c r="R1643" s="237">
        <f>Q1643*H1643</f>
        <v>0</v>
      </c>
      <c r="S1643" s="237">
        <v>0</v>
      </c>
      <c r="T1643" s="238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9" t="s">
        <v>440</v>
      </c>
      <c r="AT1643" s="239" t="s">
        <v>174</v>
      </c>
      <c r="AU1643" s="239" t="s">
        <v>86</v>
      </c>
      <c r="AY1643" s="18" t="s">
        <v>171</v>
      </c>
      <c r="BE1643" s="240">
        <f>IF(N1643="základní",J1643,0)</f>
        <v>0</v>
      </c>
      <c r="BF1643" s="240">
        <f>IF(N1643="snížená",J1643,0)</f>
        <v>0</v>
      </c>
      <c r="BG1643" s="240">
        <f>IF(N1643="zákl. přenesená",J1643,0)</f>
        <v>0</v>
      </c>
      <c r="BH1643" s="240">
        <f>IF(N1643="sníž. přenesená",J1643,0)</f>
        <v>0</v>
      </c>
      <c r="BI1643" s="240">
        <f>IF(N1643="nulová",J1643,0)</f>
        <v>0</v>
      </c>
      <c r="BJ1643" s="18" t="s">
        <v>84</v>
      </c>
      <c r="BK1643" s="240">
        <f>ROUND(I1643*H1643,2)</f>
        <v>0</v>
      </c>
      <c r="BL1643" s="18" t="s">
        <v>440</v>
      </c>
      <c r="BM1643" s="239" t="s">
        <v>2958</v>
      </c>
    </row>
    <row r="1644" s="2" customFormat="1">
      <c r="A1644" s="39"/>
      <c r="B1644" s="40"/>
      <c r="C1644" s="41"/>
      <c r="D1644" s="241" t="s">
        <v>181</v>
      </c>
      <c r="E1644" s="41"/>
      <c r="F1644" s="242" t="s">
        <v>2576</v>
      </c>
      <c r="G1644" s="41"/>
      <c r="H1644" s="41"/>
      <c r="I1644" s="243"/>
      <c r="J1644" s="41"/>
      <c r="K1644" s="41"/>
      <c r="L1644" s="45"/>
      <c r="M1644" s="244"/>
      <c r="N1644" s="245"/>
      <c r="O1644" s="92"/>
      <c r="P1644" s="92"/>
      <c r="Q1644" s="92"/>
      <c r="R1644" s="92"/>
      <c r="S1644" s="92"/>
      <c r="T1644" s="9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T1644" s="18" t="s">
        <v>181</v>
      </c>
      <c r="AU1644" s="18" t="s">
        <v>86</v>
      </c>
    </row>
    <row r="1645" s="2" customFormat="1" ht="16.5" customHeight="1">
      <c r="A1645" s="39"/>
      <c r="B1645" s="40"/>
      <c r="C1645" s="228" t="s">
        <v>2959</v>
      </c>
      <c r="D1645" s="228" t="s">
        <v>174</v>
      </c>
      <c r="E1645" s="229" t="s">
        <v>2960</v>
      </c>
      <c r="F1645" s="230" t="s">
        <v>2961</v>
      </c>
      <c r="G1645" s="231" t="s">
        <v>177</v>
      </c>
      <c r="H1645" s="232">
        <v>1</v>
      </c>
      <c r="I1645" s="233"/>
      <c r="J1645" s="234">
        <f>ROUND(I1645*H1645,2)</f>
        <v>0</v>
      </c>
      <c r="K1645" s="230" t="s">
        <v>1</v>
      </c>
      <c r="L1645" s="45"/>
      <c r="M1645" s="235" t="s">
        <v>1</v>
      </c>
      <c r="N1645" s="236" t="s">
        <v>42</v>
      </c>
      <c r="O1645" s="92"/>
      <c r="P1645" s="237">
        <f>O1645*H1645</f>
        <v>0</v>
      </c>
      <c r="Q1645" s="237">
        <v>0</v>
      </c>
      <c r="R1645" s="237">
        <f>Q1645*H1645</f>
        <v>0</v>
      </c>
      <c r="S1645" s="237">
        <v>0</v>
      </c>
      <c r="T1645" s="238">
        <f>S1645*H1645</f>
        <v>0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9" t="s">
        <v>440</v>
      </c>
      <c r="AT1645" s="239" t="s">
        <v>174</v>
      </c>
      <c r="AU1645" s="239" t="s">
        <v>86</v>
      </c>
      <c r="AY1645" s="18" t="s">
        <v>171</v>
      </c>
      <c r="BE1645" s="240">
        <f>IF(N1645="základní",J1645,0)</f>
        <v>0</v>
      </c>
      <c r="BF1645" s="240">
        <f>IF(N1645="snížená",J1645,0)</f>
        <v>0</v>
      </c>
      <c r="BG1645" s="240">
        <f>IF(N1645="zákl. přenesená",J1645,0)</f>
        <v>0</v>
      </c>
      <c r="BH1645" s="240">
        <f>IF(N1645="sníž. přenesená",J1645,0)</f>
        <v>0</v>
      </c>
      <c r="BI1645" s="240">
        <f>IF(N1645="nulová",J1645,0)</f>
        <v>0</v>
      </c>
      <c r="BJ1645" s="18" t="s">
        <v>84</v>
      </c>
      <c r="BK1645" s="240">
        <f>ROUND(I1645*H1645,2)</f>
        <v>0</v>
      </c>
      <c r="BL1645" s="18" t="s">
        <v>440</v>
      </c>
      <c r="BM1645" s="239" t="s">
        <v>2962</v>
      </c>
    </row>
    <row r="1646" s="2" customFormat="1">
      <c r="A1646" s="39"/>
      <c r="B1646" s="40"/>
      <c r="C1646" s="41"/>
      <c r="D1646" s="241" t="s">
        <v>181</v>
      </c>
      <c r="E1646" s="41"/>
      <c r="F1646" s="242" t="s">
        <v>2576</v>
      </c>
      <c r="G1646" s="41"/>
      <c r="H1646" s="41"/>
      <c r="I1646" s="243"/>
      <c r="J1646" s="41"/>
      <c r="K1646" s="41"/>
      <c r="L1646" s="45"/>
      <c r="M1646" s="244"/>
      <c r="N1646" s="245"/>
      <c r="O1646" s="92"/>
      <c r="P1646" s="92"/>
      <c r="Q1646" s="92"/>
      <c r="R1646" s="92"/>
      <c r="S1646" s="92"/>
      <c r="T1646" s="93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T1646" s="18" t="s">
        <v>181</v>
      </c>
      <c r="AU1646" s="18" t="s">
        <v>86</v>
      </c>
    </row>
    <row r="1647" s="2" customFormat="1" ht="16.5" customHeight="1">
      <c r="A1647" s="39"/>
      <c r="B1647" s="40"/>
      <c r="C1647" s="228" t="s">
        <v>2963</v>
      </c>
      <c r="D1647" s="228" t="s">
        <v>174</v>
      </c>
      <c r="E1647" s="229" t="s">
        <v>2964</v>
      </c>
      <c r="F1647" s="230" t="s">
        <v>2965</v>
      </c>
      <c r="G1647" s="231" t="s">
        <v>177</v>
      </c>
      <c r="H1647" s="232">
        <v>1</v>
      </c>
      <c r="I1647" s="233"/>
      <c r="J1647" s="234">
        <f>ROUND(I1647*H1647,2)</f>
        <v>0</v>
      </c>
      <c r="K1647" s="230" t="s">
        <v>1</v>
      </c>
      <c r="L1647" s="45"/>
      <c r="M1647" s="235" t="s">
        <v>1</v>
      </c>
      <c r="N1647" s="236" t="s">
        <v>42</v>
      </c>
      <c r="O1647" s="92"/>
      <c r="P1647" s="237">
        <f>O1647*H1647</f>
        <v>0</v>
      </c>
      <c r="Q1647" s="237">
        <v>0</v>
      </c>
      <c r="R1647" s="237">
        <f>Q1647*H1647</f>
        <v>0</v>
      </c>
      <c r="S1647" s="237">
        <v>0</v>
      </c>
      <c r="T1647" s="238">
        <f>S1647*H1647</f>
        <v>0</v>
      </c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R1647" s="239" t="s">
        <v>440</v>
      </c>
      <c r="AT1647" s="239" t="s">
        <v>174</v>
      </c>
      <c r="AU1647" s="239" t="s">
        <v>86</v>
      </c>
      <c r="AY1647" s="18" t="s">
        <v>171</v>
      </c>
      <c r="BE1647" s="240">
        <f>IF(N1647="základní",J1647,0)</f>
        <v>0</v>
      </c>
      <c r="BF1647" s="240">
        <f>IF(N1647="snížená",J1647,0)</f>
        <v>0</v>
      </c>
      <c r="BG1647" s="240">
        <f>IF(N1647="zákl. přenesená",J1647,0)</f>
        <v>0</v>
      </c>
      <c r="BH1647" s="240">
        <f>IF(N1647="sníž. přenesená",J1647,0)</f>
        <v>0</v>
      </c>
      <c r="BI1647" s="240">
        <f>IF(N1647="nulová",J1647,0)</f>
        <v>0</v>
      </c>
      <c r="BJ1647" s="18" t="s">
        <v>84</v>
      </c>
      <c r="BK1647" s="240">
        <f>ROUND(I1647*H1647,2)</f>
        <v>0</v>
      </c>
      <c r="BL1647" s="18" t="s">
        <v>440</v>
      </c>
      <c r="BM1647" s="239" t="s">
        <v>2966</v>
      </c>
    </row>
    <row r="1648" s="2" customFormat="1">
      <c r="A1648" s="39"/>
      <c r="B1648" s="40"/>
      <c r="C1648" s="41"/>
      <c r="D1648" s="241" t="s">
        <v>181</v>
      </c>
      <c r="E1648" s="41"/>
      <c r="F1648" s="242" t="s">
        <v>2576</v>
      </c>
      <c r="G1648" s="41"/>
      <c r="H1648" s="41"/>
      <c r="I1648" s="243"/>
      <c r="J1648" s="41"/>
      <c r="K1648" s="41"/>
      <c r="L1648" s="45"/>
      <c r="M1648" s="244"/>
      <c r="N1648" s="245"/>
      <c r="O1648" s="92"/>
      <c r="P1648" s="92"/>
      <c r="Q1648" s="92"/>
      <c r="R1648" s="92"/>
      <c r="S1648" s="92"/>
      <c r="T1648" s="93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T1648" s="18" t="s">
        <v>181</v>
      </c>
      <c r="AU1648" s="18" t="s">
        <v>86</v>
      </c>
    </row>
    <row r="1649" s="2" customFormat="1" ht="16.5" customHeight="1">
      <c r="A1649" s="39"/>
      <c r="B1649" s="40"/>
      <c r="C1649" s="228" t="s">
        <v>2967</v>
      </c>
      <c r="D1649" s="228" t="s">
        <v>174</v>
      </c>
      <c r="E1649" s="229" t="s">
        <v>2968</v>
      </c>
      <c r="F1649" s="230" t="s">
        <v>2969</v>
      </c>
      <c r="G1649" s="231" t="s">
        <v>177</v>
      </c>
      <c r="H1649" s="232">
        <v>1</v>
      </c>
      <c r="I1649" s="233"/>
      <c r="J1649" s="234">
        <f>ROUND(I1649*H1649,2)</f>
        <v>0</v>
      </c>
      <c r="K1649" s="230" t="s">
        <v>1</v>
      </c>
      <c r="L1649" s="45"/>
      <c r="M1649" s="235" t="s">
        <v>1</v>
      </c>
      <c r="N1649" s="236" t="s">
        <v>42</v>
      </c>
      <c r="O1649" s="92"/>
      <c r="P1649" s="237">
        <f>O1649*H1649</f>
        <v>0</v>
      </c>
      <c r="Q1649" s="237">
        <v>0</v>
      </c>
      <c r="R1649" s="237">
        <f>Q1649*H1649</f>
        <v>0</v>
      </c>
      <c r="S1649" s="237">
        <v>0</v>
      </c>
      <c r="T1649" s="238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9" t="s">
        <v>440</v>
      </c>
      <c r="AT1649" s="239" t="s">
        <v>174</v>
      </c>
      <c r="AU1649" s="239" t="s">
        <v>86</v>
      </c>
      <c r="AY1649" s="18" t="s">
        <v>171</v>
      </c>
      <c r="BE1649" s="240">
        <f>IF(N1649="základní",J1649,0)</f>
        <v>0</v>
      </c>
      <c r="BF1649" s="240">
        <f>IF(N1649="snížená",J1649,0)</f>
        <v>0</v>
      </c>
      <c r="BG1649" s="240">
        <f>IF(N1649="zákl. přenesená",J1649,0)</f>
        <v>0</v>
      </c>
      <c r="BH1649" s="240">
        <f>IF(N1649="sníž. přenesená",J1649,0)</f>
        <v>0</v>
      </c>
      <c r="BI1649" s="240">
        <f>IF(N1649="nulová",J1649,0)</f>
        <v>0</v>
      </c>
      <c r="BJ1649" s="18" t="s">
        <v>84</v>
      </c>
      <c r="BK1649" s="240">
        <f>ROUND(I1649*H1649,2)</f>
        <v>0</v>
      </c>
      <c r="BL1649" s="18" t="s">
        <v>440</v>
      </c>
      <c r="BM1649" s="239" t="s">
        <v>2970</v>
      </c>
    </row>
    <row r="1650" s="2" customFormat="1">
      <c r="A1650" s="39"/>
      <c r="B1650" s="40"/>
      <c r="C1650" s="41"/>
      <c r="D1650" s="241" t="s">
        <v>181</v>
      </c>
      <c r="E1650" s="41"/>
      <c r="F1650" s="242" t="s">
        <v>2576</v>
      </c>
      <c r="G1650" s="41"/>
      <c r="H1650" s="41"/>
      <c r="I1650" s="243"/>
      <c r="J1650" s="41"/>
      <c r="K1650" s="41"/>
      <c r="L1650" s="45"/>
      <c r="M1650" s="244"/>
      <c r="N1650" s="245"/>
      <c r="O1650" s="92"/>
      <c r="P1650" s="92"/>
      <c r="Q1650" s="92"/>
      <c r="R1650" s="92"/>
      <c r="S1650" s="92"/>
      <c r="T1650" s="9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T1650" s="18" t="s">
        <v>181</v>
      </c>
      <c r="AU1650" s="18" t="s">
        <v>86</v>
      </c>
    </row>
    <row r="1651" s="2" customFormat="1" ht="16.5" customHeight="1">
      <c r="A1651" s="39"/>
      <c r="B1651" s="40"/>
      <c r="C1651" s="228" t="s">
        <v>2971</v>
      </c>
      <c r="D1651" s="228" t="s">
        <v>174</v>
      </c>
      <c r="E1651" s="229" t="s">
        <v>2972</v>
      </c>
      <c r="F1651" s="230" t="s">
        <v>2973</v>
      </c>
      <c r="G1651" s="231" t="s">
        <v>177</v>
      </c>
      <c r="H1651" s="232">
        <v>1</v>
      </c>
      <c r="I1651" s="233"/>
      <c r="J1651" s="234">
        <f>ROUND(I1651*H1651,2)</f>
        <v>0</v>
      </c>
      <c r="K1651" s="230" t="s">
        <v>1</v>
      </c>
      <c r="L1651" s="45"/>
      <c r="M1651" s="235" t="s">
        <v>1</v>
      </c>
      <c r="N1651" s="236" t="s">
        <v>42</v>
      </c>
      <c r="O1651" s="92"/>
      <c r="P1651" s="237">
        <f>O1651*H1651</f>
        <v>0</v>
      </c>
      <c r="Q1651" s="237">
        <v>0</v>
      </c>
      <c r="R1651" s="237">
        <f>Q1651*H1651</f>
        <v>0</v>
      </c>
      <c r="S1651" s="237">
        <v>0</v>
      </c>
      <c r="T1651" s="238">
        <f>S1651*H1651</f>
        <v>0</v>
      </c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R1651" s="239" t="s">
        <v>440</v>
      </c>
      <c r="AT1651" s="239" t="s">
        <v>174</v>
      </c>
      <c r="AU1651" s="239" t="s">
        <v>86</v>
      </c>
      <c r="AY1651" s="18" t="s">
        <v>171</v>
      </c>
      <c r="BE1651" s="240">
        <f>IF(N1651="základní",J1651,0)</f>
        <v>0</v>
      </c>
      <c r="BF1651" s="240">
        <f>IF(N1651="snížená",J1651,0)</f>
        <v>0</v>
      </c>
      <c r="BG1651" s="240">
        <f>IF(N1651="zákl. přenesená",J1651,0)</f>
        <v>0</v>
      </c>
      <c r="BH1651" s="240">
        <f>IF(N1651="sníž. přenesená",J1651,0)</f>
        <v>0</v>
      </c>
      <c r="BI1651" s="240">
        <f>IF(N1651="nulová",J1651,0)</f>
        <v>0</v>
      </c>
      <c r="BJ1651" s="18" t="s">
        <v>84</v>
      </c>
      <c r="BK1651" s="240">
        <f>ROUND(I1651*H1651,2)</f>
        <v>0</v>
      </c>
      <c r="BL1651" s="18" t="s">
        <v>440</v>
      </c>
      <c r="BM1651" s="239" t="s">
        <v>2974</v>
      </c>
    </row>
    <row r="1652" s="2" customFormat="1">
      <c r="A1652" s="39"/>
      <c r="B1652" s="40"/>
      <c r="C1652" s="41"/>
      <c r="D1652" s="241" t="s">
        <v>181</v>
      </c>
      <c r="E1652" s="41"/>
      <c r="F1652" s="242" t="s">
        <v>2576</v>
      </c>
      <c r="G1652" s="41"/>
      <c r="H1652" s="41"/>
      <c r="I1652" s="243"/>
      <c r="J1652" s="41"/>
      <c r="K1652" s="41"/>
      <c r="L1652" s="45"/>
      <c r="M1652" s="244"/>
      <c r="N1652" s="245"/>
      <c r="O1652" s="92"/>
      <c r="P1652" s="92"/>
      <c r="Q1652" s="92"/>
      <c r="R1652" s="92"/>
      <c r="S1652" s="92"/>
      <c r="T1652" s="93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T1652" s="18" t="s">
        <v>181</v>
      </c>
      <c r="AU1652" s="18" t="s">
        <v>86</v>
      </c>
    </row>
    <row r="1653" s="2" customFormat="1" ht="16.5" customHeight="1">
      <c r="A1653" s="39"/>
      <c r="B1653" s="40"/>
      <c r="C1653" s="228" t="s">
        <v>2975</v>
      </c>
      <c r="D1653" s="228" t="s">
        <v>174</v>
      </c>
      <c r="E1653" s="229" t="s">
        <v>2976</v>
      </c>
      <c r="F1653" s="230" t="s">
        <v>2977</v>
      </c>
      <c r="G1653" s="231" t="s">
        <v>177</v>
      </c>
      <c r="H1653" s="232">
        <v>1</v>
      </c>
      <c r="I1653" s="233"/>
      <c r="J1653" s="234">
        <f>ROUND(I1653*H1653,2)</f>
        <v>0</v>
      </c>
      <c r="K1653" s="230" t="s">
        <v>1</v>
      </c>
      <c r="L1653" s="45"/>
      <c r="M1653" s="235" t="s">
        <v>1</v>
      </c>
      <c r="N1653" s="236" t="s">
        <v>42</v>
      </c>
      <c r="O1653" s="92"/>
      <c r="P1653" s="237">
        <f>O1653*H1653</f>
        <v>0</v>
      </c>
      <c r="Q1653" s="237">
        <v>0</v>
      </c>
      <c r="R1653" s="237">
        <f>Q1653*H1653</f>
        <v>0</v>
      </c>
      <c r="S1653" s="237">
        <v>0</v>
      </c>
      <c r="T1653" s="238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39" t="s">
        <v>440</v>
      </c>
      <c r="AT1653" s="239" t="s">
        <v>174</v>
      </c>
      <c r="AU1653" s="239" t="s">
        <v>86</v>
      </c>
      <c r="AY1653" s="18" t="s">
        <v>171</v>
      </c>
      <c r="BE1653" s="240">
        <f>IF(N1653="základní",J1653,0)</f>
        <v>0</v>
      </c>
      <c r="BF1653" s="240">
        <f>IF(N1653="snížená",J1653,0)</f>
        <v>0</v>
      </c>
      <c r="BG1653" s="240">
        <f>IF(N1653="zákl. přenesená",J1653,0)</f>
        <v>0</v>
      </c>
      <c r="BH1653" s="240">
        <f>IF(N1653="sníž. přenesená",J1653,0)</f>
        <v>0</v>
      </c>
      <c r="BI1653" s="240">
        <f>IF(N1653="nulová",J1653,0)</f>
        <v>0</v>
      </c>
      <c r="BJ1653" s="18" t="s">
        <v>84</v>
      </c>
      <c r="BK1653" s="240">
        <f>ROUND(I1653*H1653,2)</f>
        <v>0</v>
      </c>
      <c r="BL1653" s="18" t="s">
        <v>440</v>
      </c>
      <c r="BM1653" s="239" t="s">
        <v>2978</v>
      </c>
    </row>
    <row r="1654" s="2" customFormat="1">
      <c r="A1654" s="39"/>
      <c r="B1654" s="40"/>
      <c r="C1654" s="41"/>
      <c r="D1654" s="241" t="s">
        <v>181</v>
      </c>
      <c r="E1654" s="41"/>
      <c r="F1654" s="242" t="s">
        <v>2758</v>
      </c>
      <c r="G1654" s="41"/>
      <c r="H1654" s="41"/>
      <c r="I1654" s="243"/>
      <c r="J1654" s="41"/>
      <c r="K1654" s="41"/>
      <c r="L1654" s="45"/>
      <c r="M1654" s="244"/>
      <c r="N1654" s="245"/>
      <c r="O1654" s="92"/>
      <c r="P1654" s="92"/>
      <c r="Q1654" s="92"/>
      <c r="R1654" s="92"/>
      <c r="S1654" s="92"/>
      <c r="T1654" s="93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T1654" s="18" t="s">
        <v>181</v>
      </c>
      <c r="AU1654" s="18" t="s">
        <v>86</v>
      </c>
    </row>
    <row r="1655" s="2" customFormat="1" ht="16.5" customHeight="1">
      <c r="A1655" s="39"/>
      <c r="B1655" s="40"/>
      <c r="C1655" s="228" t="s">
        <v>2979</v>
      </c>
      <c r="D1655" s="228" t="s">
        <v>174</v>
      </c>
      <c r="E1655" s="229" t="s">
        <v>2980</v>
      </c>
      <c r="F1655" s="230" t="s">
        <v>2981</v>
      </c>
      <c r="G1655" s="231" t="s">
        <v>177</v>
      </c>
      <c r="H1655" s="232">
        <v>1</v>
      </c>
      <c r="I1655" s="233"/>
      <c r="J1655" s="234">
        <f>ROUND(I1655*H1655,2)</f>
        <v>0</v>
      </c>
      <c r="K1655" s="230" t="s">
        <v>1</v>
      </c>
      <c r="L1655" s="45"/>
      <c r="M1655" s="235" t="s">
        <v>1</v>
      </c>
      <c r="N1655" s="236" t="s">
        <v>42</v>
      </c>
      <c r="O1655" s="92"/>
      <c r="P1655" s="237">
        <f>O1655*H1655</f>
        <v>0</v>
      </c>
      <c r="Q1655" s="237">
        <v>0</v>
      </c>
      <c r="R1655" s="237">
        <f>Q1655*H1655</f>
        <v>0</v>
      </c>
      <c r="S1655" s="237">
        <v>0</v>
      </c>
      <c r="T1655" s="238">
        <f>S1655*H1655</f>
        <v>0</v>
      </c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R1655" s="239" t="s">
        <v>440</v>
      </c>
      <c r="AT1655" s="239" t="s">
        <v>174</v>
      </c>
      <c r="AU1655" s="239" t="s">
        <v>86</v>
      </c>
      <c r="AY1655" s="18" t="s">
        <v>171</v>
      </c>
      <c r="BE1655" s="240">
        <f>IF(N1655="základní",J1655,0)</f>
        <v>0</v>
      </c>
      <c r="BF1655" s="240">
        <f>IF(N1655="snížená",J1655,0)</f>
        <v>0</v>
      </c>
      <c r="BG1655" s="240">
        <f>IF(N1655="zákl. přenesená",J1655,0)</f>
        <v>0</v>
      </c>
      <c r="BH1655" s="240">
        <f>IF(N1655="sníž. přenesená",J1655,0)</f>
        <v>0</v>
      </c>
      <c r="BI1655" s="240">
        <f>IF(N1655="nulová",J1655,0)</f>
        <v>0</v>
      </c>
      <c r="BJ1655" s="18" t="s">
        <v>84</v>
      </c>
      <c r="BK1655" s="240">
        <f>ROUND(I1655*H1655,2)</f>
        <v>0</v>
      </c>
      <c r="BL1655" s="18" t="s">
        <v>440</v>
      </c>
      <c r="BM1655" s="239" t="s">
        <v>2982</v>
      </c>
    </row>
    <row r="1656" s="2" customFormat="1">
      <c r="A1656" s="39"/>
      <c r="B1656" s="40"/>
      <c r="C1656" s="41"/>
      <c r="D1656" s="241" t="s">
        <v>181</v>
      </c>
      <c r="E1656" s="41"/>
      <c r="F1656" s="242" t="s">
        <v>2758</v>
      </c>
      <c r="G1656" s="41"/>
      <c r="H1656" s="41"/>
      <c r="I1656" s="243"/>
      <c r="J1656" s="41"/>
      <c r="K1656" s="41"/>
      <c r="L1656" s="45"/>
      <c r="M1656" s="244"/>
      <c r="N1656" s="245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181</v>
      </c>
      <c r="AU1656" s="18" t="s">
        <v>86</v>
      </c>
    </row>
    <row r="1657" s="2" customFormat="1" ht="16.5" customHeight="1">
      <c r="A1657" s="39"/>
      <c r="B1657" s="40"/>
      <c r="C1657" s="228" t="s">
        <v>2983</v>
      </c>
      <c r="D1657" s="228" t="s">
        <v>174</v>
      </c>
      <c r="E1657" s="229" t="s">
        <v>2984</v>
      </c>
      <c r="F1657" s="230" t="s">
        <v>2985</v>
      </c>
      <c r="G1657" s="231" t="s">
        <v>177</v>
      </c>
      <c r="H1657" s="232">
        <v>1</v>
      </c>
      <c r="I1657" s="233"/>
      <c r="J1657" s="234">
        <f>ROUND(I1657*H1657,2)</f>
        <v>0</v>
      </c>
      <c r="K1657" s="230" t="s">
        <v>1</v>
      </c>
      <c r="L1657" s="45"/>
      <c r="M1657" s="235" t="s">
        <v>1</v>
      </c>
      <c r="N1657" s="236" t="s">
        <v>42</v>
      </c>
      <c r="O1657" s="92"/>
      <c r="P1657" s="237">
        <f>O1657*H1657</f>
        <v>0</v>
      </c>
      <c r="Q1657" s="237">
        <v>0</v>
      </c>
      <c r="R1657" s="237">
        <f>Q1657*H1657</f>
        <v>0</v>
      </c>
      <c r="S1657" s="237">
        <v>0</v>
      </c>
      <c r="T1657" s="238">
        <f>S1657*H1657</f>
        <v>0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39" t="s">
        <v>440</v>
      </c>
      <c r="AT1657" s="239" t="s">
        <v>174</v>
      </c>
      <c r="AU1657" s="239" t="s">
        <v>86</v>
      </c>
      <c r="AY1657" s="18" t="s">
        <v>171</v>
      </c>
      <c r="BE1657" s="240">
        <f>IF(N1657="základní",J1657,0)</f>
        <v>0</v>
      </c>
      <c r="BF1657" s="240">
        <f>IF(N1657="snížená",J1657,0)</f>
        <v>0</v>
      </c>
      <c r="BG1657" s="240">
        <f>IF(N1657="zákl. přenesená",J1657,0)</f>
        <v>0</v>
      </c>
      <c r="BH1657" s="240">
        <f>IF(N1657="sníž. přenesená",J1657,0)</f>
        <v>0</v>
      </c>
      <c r="BI1657" s="240">
        <f>IF(N1657="nulová",J1657,0)</f>
        <v>0</v>
      </c>
      <c r="BJ1657" s="18" t="s">
        <v>84</v>
      </c>
      <c r="BK1657" s="240">
        <f>ROUND(I1657*H1657,2)</f>
        <v>0</v>
      </c>
      <c r="BL1657" s="18" t="s">
        <v>440</v>
      </c>
      <c r="BM1657" s="239" t="s">
        <v>2986</v>
      </c>
    </row>
    <row r="1658" s="2" customFormat="1">
      <c r="A1658" s="39"/>
      <c r="B1658" s="40"/>
      <c r="C1658" s="41"/>
      <c r="D1658" s="241" t="s">
        <v>181</v>
      </c>
      <c r="E1658" s="41"/>
      <c r="F1658" s="242" t="s">
        <v>2576</v>
      </c>
      <c r="G1658" s="41"/>
      <c r="H1658" s="41"/>
      <c r="I1658" s="243"/>
      <c r="J1658" s="41"/>
      <c r="K1658" s="41"/>
      <c r="L1658" s="45"/>
      <c r="M1658" s="244"/>
      <c r="N1658" s="245"/>
      <c r="O1658" s="92"/>
      <c r="P1658" s="92"/>
      <c r="Q1658" s="92"/>
      <c r="R1658" s="92"/>
      <c r="S1658" s="92"/>
      <c r="T1658" s="93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T1658" s="18" t="s">
        <v>181</v>
      </c>
      <c r="AU1658" s="18" t="s">
        <v>86</v>
      </c>
    </row>
    <row r="1659" s="2" customFormat="1" ht="16.5" customHeight="1">
      <c r="A1659" s="39"/>
      <c r="B1659" s="40"/>
      <c r="C1659" s="228" t="s">
        <v>2987</v>
      </c>
      <c r="D1659" s="228" t="s">
        <v>174</v>
      </c>
      <c r="E1659" s="229" t="s">
        <v>2988</v>
      </c>
      <c r="F1659" s="230" t="s">
        <v>2989</v>
      </c>
      <c r="G1659" s="231" t="s">
        <v>177</v>
      </c>
      <c r="H1659" s="232">
        <v>1</v>
      </c>
      <c r="I1659" s="233"/>
      <c r="J1659" s="234">
        <f>ROUND(I1659*H1659,2)</f>
        <v>0</v>
      </c>
      <c r="K1659" s="230" t="s">
        <v>1</v>
      </c>
      <c r="L1659" s="45"/>
      <c r="M1659" s="235" t="s">
        <v>1</v>
      </c>
      <c r="N1659" s="236" t="s">
        <v>42</v>
      </c>
      <c r="O1659" s="92"/>
      <c r="P1659" s="237">
        <f>O1659*H1659</f>
        <v>0</v>
      </c>
      <c r="Q1659" s="237">
        <v>0</v>
      </c>
      <c r="R1659" s="237">
        <f>Q1659*H1659</f>
        <v>0</v>
      </c>
      <c r="S1659" s="237">
        <v>0</v>
      </c>
      <c r="T1659" s="238">
        <f>S1659*H1659</f>
        <v>0</v>
      </c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R1659" s="239" t="s">
        <v>440</v>
      </c>
      <c r="AT1659" s="239" t="s">
        <v>174</v>
      </c>
      <c r="AU1659" s="239" t="s">
        <v>86</v>
      </c>
      <c r="AY1659" s="18" t="s">
        <v>171</v>
      </c>
      <c r="BE1659" s="240">
        <f>IF(N1659="základní",J1659,0)</f>
        <v>0</v>
      </c>
      <c r="BF1659" s="240">
        <f>IF(N1659="snížená",J1659,0)</f>
        <v>0</v>
      </c>
      <c r="BG1659" s="240">
        <f>IF(N1659="zákl. přenesená",J1659,0)</f>
        <v>0</v>
      </c>
      <c r="BH1659" s="240">
        <f>IF(N1659="sníž. přenesená",J1659,0)</f>
        <v>0</v>
      </c>
      <c r="BI1659" s="240">
        <f>IF(N1659="nulová",J1659,0)</f>
        <v>0</v>
      </c>
      <c r="BJ1659" s="18" t="s">
        <v>84</v>
      </c>
      <c r="BK1659" s="240">
        <f>ROUND(I1659*H1659,2)</f>
        <v>0</v>
      </c>
      <c r="BL1659" s="18" t="s">
        <v>440</v>
      </c>
      <c r="BM1659" s="239" t="s">
        <v>2990</v>
      </c>
    </row>
    <row r="1660" s="2" customFormat="1">
      <c r="A1660" s="39"/>
      <c r="B1660" s="40"/>
      <c r="C1660" s="41"/>
      <c r="D1660" s="241" t="s">
        <v>181</v>
      </c>
      <c r="E1660" s="41"/>
      <c r="F1660" s="242" t="s">
        <v>2576</v>
      </c>
      <c r="G1660" s="41"/>
      <c r="H1660" s="41"/>
      <c r="I1660" s="243"/>
      <c r="J1660" s="41"/>
      <c r="K1660" s="41"/>
      <c r="L1660" s="45"/>
      <c r="M1660" s="244"/>
      <c r="N1660" s="245"/>
      <c r="O1660" s="92"/>
      <c r="P1660" s="92"/>
      <c r="Q1660" s="92"/>
      <c r="R1660" s="92"/>
      <c r="S1660" s="92"/>
      <c r="T1660" s="93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T1660" s="18" t="s">
        <v>181</v>
      </c>
      <c r="AU1660" s="18" t="s">
        <v>86</v>
      </c>
    </row>
    <row r="1661" s="2" customFormat="1" ht="16.5" customHeight="1">
      <c r="A1661" s="39"/>
      <c r="B1661" s="40"/>
      <c r="C1661" s="228" t="s">
        <v>2991</v>
      </c>
      <c r="D1661" s="228" t="s">
        <v>174</v>
      </c>
      <c r="E1661" s="229" t="s">
        <v>2992</v>
      </c>
      <c r="F1661" s="230" t="s">
        <v>2993</v>
      </c>
      <c r="G1661" s="231" t="s">
        <v>177</v>
      </c>
      <c r="H1661" s="232">
        <v>1</v>
      </c>
      <c r="I1661" s="233"/>
      <c r="J1661" s="234">
        <f>ROUND(I1661*H1661,2)</f>
        <v>0</v>
      </c>
      <c r="K1661" s="230" t="s">
        <v>1</v>
      </c>
      <c r="L1661" s="45"/>
      <c r="M1661" s="235" t="s">
        <v>1</v>
      </c>
      <c r="N1661" s="236" t="s">
        <v>42</v>
      </c>
      <c r="O1661" s="92"/>
      <c r="P1661" s="237">
        <f>O1661*H1661</f>
        <v>0</v>
      </c>
      <c r="Q1661" s="237">
        <v>0</v>
      </c>
      <c r="R1661" s="237">
        <f>Q1661*H1661</f>
        <v>0</v>
      </c>
      <c r="S1661" s="237">
        <v>0</v>
      </c>
      <c r="T1661" s="238">
        <f>S1661*H1661</f>
        <v>0</v>
      </c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R1661" s="239" t="s">
        <v>440</v>
      </c>
      <c r="AT1661" s="239" t="s">
        <v>174</v>
      </c>
      <c r="AU1661" s="239" t="s">
        <v>86</v>
      </c>
      <c r="AY1661" s="18" t="s">
        <v>171</v>
      </c>
      <c r="BE1661" s="240">
        <f>IF(N1661="základní",J1661,0)</f>
        <v>0</v>
      </c>
      <c r="BF1661" s="240">
        <f>IF(N1661="snížená",J1661,0)</f>
        <v>0</v>
      </c>
      <c r="BG1661" s="240">
        <f>IF(N1661="zákl. přenesená",J1661,0)</f>
        <v>0</v>
      </c>
      <c r="BH1661" s="240">
        <f>IF(N1661="sníž. přenesená",J1661,0)</f>
        <v>0</v>
      </c>
      <c r="BI1661" s="240">
        <f>IF(N1661="nulová",J1661,0)</f>
        <v>0</v>
      </c>
      <c r="BJ1661" s="18" t="s">
        <v>84</v>
      </c>
      <c r="BK1661" s="240">
        <f>ROUND(I1661*H1661,2)</f>
        <v>0</v>
      </c>
      <c r="BL1661" s="18" t="s">
        <v>440</v>
      </c>
      <c r="BM1661" s="239" t="s">
        <v>2994</v>
      </c>
    </row>
    <row r="1662" s="2" customFormat="1">
      <c r="A1662" s="39"/>
      <c r="B1662" s="40"/>
      <c r="C1662" s="41"/>
      <c r="D1662" s="241" t="s">
        <v>181</v>
      </c>
      <c r="E1662" s="41"/>
      <c r="F1662" s="242" t="s">
        <v>2576</v>
      </c>
      <c r="G1662" s="41"/>
      <c r="H1662" s="41"/>
      <c r="I1662" s="243"/>
      <c r="J1662" s="41"/>
      <c r="K1662" s="41"/>
      <c r="L1662" s="45"/>
      <c r="M1662" s="244"/>
      <c r="N1662" s="245"/>
      <c r="O1662" s="92"/>
      <c r="P1662" s="92"/>
      <c r="Q1662" s="92"/>
      <c r="R1662" s="92"/>
      <c r="S1662" s="92"/>
      <c r="T1662" s="93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T1662" s="18" t="s">
        <v>181</v>
      </c>
      <c r="AU1662" s="18" t="s">
        <v>86</v>
      </c>
    </row>
    <row r="1663" s="2" customFormat="1" ht="16.5" customHeight="1">
      <c r="A1663" s="39"/>
      <c r="B1663" s="40"/>
      <c r="C1663" s="228" t="s">
        <v>2995</v>
      </c>
      <c r="D1663" s="228" t="s">
        <v>174</v>
      </c>
      <c r="E1663" s="229" t="s">
        <v>2996</v>
      </c>
      <c r="F1663" s="230" t="s">
        <v>2997</v>
      </c>
      <c r="G1663" s="231" t="s">
        <v>177</v>
      </c>
      <c r="H1663" s="232">
        <v>1</v>
      </c>
      <c r="I1663" s="233"/>
      <c r="J1663" s="234">
        <f>ROUND(I1663*H1663,2)</f>
        <v>0</v>
      </c>
      <c r="K1663" s="230" t="s">
        <v>1</v>
      </c>
      <c r="L1663" s="45"/>
      <c r="M1663" s="235" t="s">
        <v>1</v>
      </c>
      <c r="N1663" s="236" t="s">
        <v>42</v>
      </c>
      <c r="O1663" s="92"/>
      <c r="P1663" s="237">
        <f>O1663*H1663</f>
        <v>0</v>
      </c>
      <c r="Q1663" s="237">
        <v>0</v>
      </c>
      <c r="R1663" s="237">
        <f>Q1663*H1663</f>
        <v>0</v>
      </c>
      <c r="S1663" s="237">
        <v>0</v>
      </c>
      <c r="T1663" s="238">
        <f>S1663*H1663</f>
        <v>0</v>
      </c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R1663" s="239" t="s">
        <v>440</v>
      </c>
      <c r="AT1663" s="239" t="s">
        <v>174</v>
      </c>
      <c r="AU1663" s="239" t="s">
        <v>86</v>
      </c>
      <c r="AY1663" s="18" t="s">
        <v>171</v>
      </c>
      <c r="BE1663" s="240">
        <f>IF(N1663="základní",J1663,0)</f>
        <v>0</v>
      </c>
      <c r="BF1663" s="240">
        <f>IF(N1663="snížená",J1663,0)</f>
        <v>0</v>
      </c>
      <c r="BG1663" s="240">
        <f>IF(N1663="zákl. přenesená",J1663,0)</f>
        <v>0</v>
      </c>
      <c r="BH1663" s="240">
        <f>IF(N1663="sníž. přenesená",J1663,0)</f>
        <v>0</v>
      </c>
      <c r="BI1663" s="240">
        <f>IF(N1663="nulová",J1663,0)</f>
        <v>0</v>
      </c>
      <c r="BJ1663" s="18" t="s">
        <v>84</v>
      </c>
      <c r="BK1663" s="240">
        <f>ROUND(I1663*H1663,2)</f>
        <v>0</v>
      </c>
      <c r="BL1663" s="18" t="s">
        <v>440</v>
      </c>
      <c r="BM1663" s="239" t="s">
        <v>2998</v>
      </c>
    </row>
    <row r="1664" s="2" customFormat="1">
      <c r="A1664" s="39"/>
      <c r="B1664" s="40"/>
      <c r="C1664" s="41"/>
      <c r="D1664" s="241" t="s">
        <v>181</v>
      </c>
      <c r="E1664" s="41"/>
      <c r="F1664" s="242" t="s">
        <v>2576</v>
      </c>
      <c r="G1664" s="41"/>
      <c r="H1664" s="41"/>
      <c r="I1664" s="243"/>
      <c r="J1664" s="41"/>
      <c r="K1664" s="41"/>
      <c r="L1664" s="45"/>
      <c r="M1664" s="244"/>
      <c r="N1664" s="245"/>
      <c r="O1664" s="92"/>
      <c r="P1664" s="92"/>
      <c r="Q1664" s="92"/>
      <c r="R1664" s="92"/>
      <c r="S1664" s="92"/>
      <c r="T1664" s="93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T1664" s="18" t="s">
        <v>181</v>
      </c>
      <c r="AU1664" s="18" t="s">
        <v>86</v>
      </c>
    </row>
    <row r="1665" s="2" customFormat="1" ht="16.5" customHeight="1">
      <c r="A1665" s="39"/>
      <c r="B1665" s="40"/>
      <c r="C1665" s="228" t="s">
        <v>2999</v>
      </c>
      <c r="D1665" s="228" t="s">
        <v>174</v>
      </c>
      <c r="E1665" s="229" t="s">
        <v>3000</v>
      </c>
      <c r="F1665" s="230" t="s">
        <v>3001</v>
      </c>
      <c r="G1665" s="231" t="s">
        <v>177</v>
      </c>
      <c r="H1665" s="232">
        <v>1</v>
      </c>
      <c r="I1665" s="233"/>
      <c r="J1665" s="234">
        <f>ROUND(I1665*H1665,2)</f>
        <v>0</v>
      </c>
      <c r="K1665" s="230" t="s">
        <v>1</v>
      </c>
      <c r="L1665" s="45"/>
      <c r="M1665" s="235" t="s">
        <v>1</v>
      </c>
      <c r="N1665" s="236" t="s">
        <v>42</v>
      </c>
      <c r="O1665" s="92"/>
      <c r="P1665" s="237">
        <f>O1665*H1665</f>
        <v>0</v>
      </c>
      <c r="Q1665" s="237">
        <v>0</v>
      </c>
      <c r="R1665" s="237">
        <f>Q1665*H1665</f>
        <v>0</v>
      </c>
      <c r="S1665" s="237">
        <v>0</v>
      </c>
      <c r="T1665" s="238">
        <f>S1665*H1665</f>
        <v>0</v>
      </c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R1665" s="239" t="s">
        <v>440</v>
      </c>
      <c r="AT1665" s="239" t="s">
        <v>174</v>
      </c>
      <c r="AU1665" s="239" t="s">
        <v>86</v>
      </c>
      <c r="AY1665" s="18" t="s">
        <v>171</v>
      </c>
      <c r="BE1665" s="240">
        <f>IF(N1665="základní",J1665,0)</f>
        <v>0</v>
      </c>
      <c r="BF1665" s="240">
        <f>IF(N1665="snížená",J1665,0)</f>
        <v>0</v>
      </c>
      <c r="BG1665" s="240">
        <f>IF(N1665="zákl. přenesená",J1665,0)</f>
        <v>0</v>
      </c>
      <c r="BH1665" s="240">
        <f>IF(N1665="sníž. přenesená",J1665,0)</f>
        <v>0</v>
      </c>
      <c r="BI1665" s="240">
        <f>IF(N1665="nulová",J1665,0)</f>
        <v>0</v>
      </c>
      <c r="BJ1665" s="18" t="s">
        <v>84</v>
      </c>
      <c r="BK1665" s="240">
        <f>ROUND(I1665*H1665,2)</f>
        <v>0</v>
      </c>
      <c r="BL1665" s="18" t="s">
        <v>440</v>
      </c>
      <c r="BM1665" s="239" t="s">
        <v>3002</v>
      </c>
    </row>
    <row r="1666" s="2" customFormat="1">
      <c r="A1666" s="39"/>
      <c r="B1666" s="40"/>
      <c r="C1666" s="41"/>
      <c r="D1666" s="241" t="s">
        <v>181</v>
      </c>
      <c r="E1666" s="41"/>
      <c r="F1666" s="242" t="s">
        <v>2576</v>
      </c>
      <c r="G1666" s="41"/>
      <c r="H1666" s="41"/>
      <c r="I1666" s="243"/>
      <c r="J1666" s="41"/>
      <c r="K1666" s="41"/>
      <c r="L1666" s="45"/>
      <c r="M1666" s="244"/>
      <c r="N1666" s="245"/>
      <c r="O1666" s="92"/>
      <c r="P1666" s="92"/>
      <c r="Q1666" s="92"/>
      <c r="R1666" s="92"/>
      <c r="S1666" s="92"/>
      <c r="T1666" s="93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T1666" s="18" t="s">
        <v>181</v>
      </c>
      <c r="AU1666" s="18" t="s">
        <v>86</v>
      </c>
    </row>
    <row r="1667" s="2" customFormat="1" ht="16.5" customHeight="1">
      <c r="A1667" s="39"/>
      <c r="B1667" s="40"/>
      <c r="C1667" s="228" t="s">
        <v>3003</v>
      </c>
      <c r="D1667" s="228" t="s">
        <v>174</v>
      </c>
      <c r="E1667" s="229" t="s">
        <v>3004</v>
      </c>
      <c r="F1667" s="230" t="s">
        <v>3005</v>
      </c>
      <c r="G1667" s="231" t="s">
        <v>177</v>
      </c>
      <c r="H1667" s="232">
        <v>1</v>
      </c>
      <c r="I1667" s="233"/>
      <c r="J1667" s="234">
        <f>ROUND(I1667*H1667,2)</f>
        <v>0</v>
      </c>
      <c r="K1667" s="230" t="s">
        <v>1</v>
      </c>
      <c r="L1667" s="45"/>
      <c r="M1667" s="235" t="s">
        <v>1</v>
      </c>
      <c r="N1667" s="236" t="s">
        <v>42</v>
      </c>
      <c r="O1667" s="92"/>
      <c r="P1667" s="237">
        <f>O1667*H1667</f>
        <v>0</v>
      </c>
      <c r="Q1667" s="237">
        <v>0</v>
      </c>
      <c r="R1667" s="237">
        <f>Q1667*H1667</f>
        <v>0</v>
      </c>
      <c r="S1667" s="237">
        <v>0</v>
      </c>
      <c r="T1667" s="238">
        <f>S1667*H1667</f>
        <v>0</v>
      </c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R1667" s="239" t="s">
        <v>440</v>
      </c>
      <c r="AT1667" s="239" t="s">
        <v>174</v>
      </c>
      <c r="AU1667" s="239" t="s">
        <v>86</v>
      </c>
      <c r="AY1667" s="18" t="s">
        <v>171</v>
      </c>
      <c r="BE1667" s="240">
        <f>IF(N1667="základní",J1667,0)</f>
        <v>0</v>
      </c>
      <c r="BF1667" s="240">
        <f>IF(N1667="snížená",J1667,0)</f>
        <v>0</v>
      </c>
      <c r="BG1667" s="240">
        <f>IF(N1667="zákl. přenesená",J1667,0)</f>
        <v>0</v>
      </c>
      <c r="BH1667" s="240">
        <f>IF(N1667="sníž. přenesená",J1667,0)</f>
        <v>0</v>
      </c>
      <c r="BI1667" s="240">
        <f>IF(N1667="nulová",J1667,0)</f>
        <v>0</v>
      </c>
      <c r="BJ1667" s="18" t="s">
        <v>84</v>
      </c>
      <c r="BK1667" s="240">
        <f>ROUND(I1667*H1667,2)</f>
        <v>0</v>
      </c>
      <c r="BL1667" s="18" t="s">
        <v>440</v>
      </c>
      <c r="BM1667" s="239" t="s">
        <v>3006</v>
      </c>
    </row>
    <row r="1668" s="2" customFormat="1">
      <c r="A1668" s="39"/>
      <c r="B1668" s="40"/>
      <c r="C1668" s="41"/>
      <c r="D1668" s="241" t="s">
        <v>181</v>
      </c>
      <c r="E1668" s="41"/>
      <c r="F1668" s="242" t="s">
        <v>2758</v>
      </c>
      <c r="G1668" s="41"/>
      <c r="H1668" s="41"/>
      <c r="I1668" s="243"/>
      <c r="J1668" s="41"/>
      <c r="K1668" s="41"/>
      <c r="L1668" s="45"/>
      <c r="M1668" s="244"/>
      <c r="N1668" s="245"/>
      <c r="O1668" s="92"/>
      <c r="P1668" s="92"/>
      <c r="Q1668" s="92"/>
      <c r="R1668" s="92"/>
      <c r="S1668" s="92"/>
      <c r="T1668" s="9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T1668" s="18" t="s">
        <v>181</v>
      </c>
      <c r="AU1668" s="18" t="s">
        <v>86</v>
      </c>
    </row>
    <row r="1669" s="2" customFormat="1" ht="16.5" customHeight="1">
      <c r="A1669" s="39"/>
      <c r="B1669" s="40"/>
      <c r="C1669" s="228" t="s">
        <v>3007</v>
      </c>
      <c r="D1669" s="228" t="s">
        <v>174</v>
      </c>
      <c r="E1669" s="229" t="s">
        <v>3008</v>
      </c>
      <c r="F1669" s="230" t="s">
        <v>3009</v>
      </c>
      <c r="G1669" s="231" t="s">
        <v>177</v>
      </c>
      <c r="H1669" s="232">
        <v>1</v>
      </c>
      <c r="I1669" s="233"/>
      <c r="J1669" s="234">
        <f>ROUND(I1669*H1669,2)</f>
        <v>0</v>
      </c>
      <c r="K1669" s="230" t="s">
        <v>1</v>
      </c>
      <c r="L1669" s="45"/>
      <c r="M1669" s="235" t="s">
        <v>1</v>
      </c>
      <c r="N1669" s="236" t="s">
        <v>42</v>
      </c>
      <c r="O1669" s="92"/>
      <c r="P1669" s="237">
        <f>O1669*H1669</f>
        <v>0</v>
      </c>
      <c r="Q1669" s="237">
        <v>0</v>
      </c>
      <c r="R1669" s="237">
        <f>Q1669*H1669</f>
        <v>0</v>
      </c>
      <c r="S1669" s="237">
        <v>0</v>
      </c>
      <c r="T1669" s="238">
        <f>S1669*H1669</f>
        <v>0</v>
      </c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R1669" s="239" t="s">
        <v>440</v>
      </c>
      <c r="AT1669" s="239" t="s">
        <v>174</v>
      </c>
      <c r="AU1669" s="239" t="s">
        <v>86</v>
      </c>
      <c r="AY1669" s="18" t="s">
        <v>171</v>
      </c>
      <c r="BE1669" s="240">
        <f>IF(N1669="základní",J1669,0)</f>
        <v>0</v>
      </c>
      <c r="BF1669" s="240">
        <f>IF(N1669="snížená",J1669,0)</f>
        <v>0</v>
      </c>
      <c r="BG1669" s="240">
        <f>IF(N1669="zákl. přenesená",J1669,0)</f>
        <v>0</v>
      </c>
      <c r="BH1669" s="240">
        <f>IF(N1669="sníž. přenesená",J1669,0)</f>
        <v>0</v>
      </c>
      <c r="BI1669" s="240">
        <f>IF(N1669="nulová",J1669,0)</f>
        <v>0</v>
      </c>
      <c r="BJ1669" s="18" t="s">
        <v>84</v>
      </c>
      <c r="BK1669" s="240">
        <f>ROUND(I1669*H1669,2)</f>
        <v>0</v>
      </c>
      <c r="BL1669" s="18" t="s">
        <v>440</v>
      </c>
      <c r="BM1669" s="239" t="s">
        <v>3010</v>
      </c>
    </row>
    <row r="1670" s="2" customFormat="1">
      <c r="A1670" s="39"/>
      <c r="B1670" s="40"/>
      <c r="C1670" s="41"/>
      <c r="D1670" s="241" t="s">
        <v>181</v>
      </c>
      <c r="E1670" s="41"/>
      <c r="F1670" s="242" t="s">
        <v>2576</v>
      </c>
      <c r="G1670" s="41"/>
      <c r="H1670" s="41"/>
      <c r="I1670" s="243"/>
      <c r="J1670" s="41"/>
      <c r="K1670" s="41"/>
      <c r="L1670" s="45"/>
      <c r="M1670" s="244"/>
      <c r="N1670" s="245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181</v>
      </c>
      <c r="AU1670" s="18" t="s">
        <v>86</v>
      </c>
    </row>
    <row r="1671" s="2" customFormat="1" ht="16.5" customHeight="1">
      <c r="A1671" s="39"/>
      <c r="B1671" s="40"/>
      <c r="C1671" s="228" t="s">
        <v>3011</v>
      </c>
      <c r="D1671" s="228" t="s">
        <v>174</v>
      </c>
      <c r="E1671" s="229" t="s">
        <v>3012</v>
      </c>
      <c r="F1671" s="230" t="s">
        <v>3013</v>
      </c>
      <c r="G1671" s="231" t="s">
        <v>177</v>
      </c>
      <c r="H1671" s="232">
        <v>1</v>
      </c>
      <c r="I1671" s="233"/>
      <c r="J1671" s="234">
        <f>ROUND(I1671*H1671,2)</f>
        <v>0</v>
      </c>
      <c r="K1671" s="230" t="s">
        <v>1</v>
      </c>
      <c r="L1671" s="45"/>
      <c r="M1671" s="235" t="s">
        <v>1</v>
      </c>
      <c r="N1671" s="236" t="s">
        <v>42</v>
      </c>
      <c r="O1671" s="92"/>
      <c r="P1671" s="237">
        <f>O1671*H1671</f>
        <v>0</v>
      </c>
      <c r="Q1671" s="237">
        <v>0</v>
      </c>
      <c r="R1671" s="237">
        <f>Q1671*H1671</f>
        <v>0</v>
      </c>
      <c r="S1671" s="237">
        <v>0</v>
      </c>
      <c r="T1671" s="238">
        <f>S1671*H1671</f>
        <v>0</v>
      </c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R1671" s="239" t="s">
        <v>440</v>
      </c>
      <c r="AT1671" s="239" t="s">
        <v>174</v>
      </c>
      <c r="AU1671" s="239" t="s">
        <v>86</v>
      </c>
      <c r="AY1671" s="18" t="s">
        <v>171</v>
      </c>
      <c r="BE1671" s="240">
        <f>IF(N1671="základní",J1671,0)</f>
        <v>0</v>
      </c>
      <c r="BF1671" s="240">
        <f>IF(N1671="snížená",J1671,0)</f>
        <v>0</v>
      </c>
      <c r="BG1671" s="240">
        <f>IF(N1671="zákl. přenesená",J1671,0)</f>
        <v>0</v>
      </c>
      <c r="BH1671" s="240">
        <f>IF(N1671="sníž. přenesená",J1671,0)</f>
        <v>0</v>
      </c>
      <c r="BI1671" s="240">
        <f>IF(N1671="nulová",J1671,0)</f>
        <v>0</v>
      </c>
      <c r="BJ1671" s="18" t="s">
        <v>84</v>
      </c>
      <c r="BK1671" s="240">
        <f>ROUND(I1671*H1671,2)</f>
        <v>0</v>
      </c>
      <c r="BL1671" s="18" t="s">
        <v>440</v>
      </c>
      <c r="BM1671" s="239" t="s">
        <v>3014</v>
      </c>
    </row>
    <row r="1672" s="2" customFormat="1">
      <c r="A1672" s="39"/>
      <c r="B1672" s="40"/>
      <c r="C1672" s="41"/>
      <c r="D1672" s="241" t="s">
        <v>181</v>
      </c>
      <c r="E1672" s="41"/>
      <c r="F1672" s="242" t="s">
        <v>2576</v>
      </c>
      <c r="G1672" s="41"/>
      <c r="H1672" s="41"/>
      <c r="I1672" s="243"/>
      <c r="J1672" s="41"/>
      <c r="K1672" s="41"/>
      <c r="L1672" s="45"/>
      <c r="M1672" s="244"/>
      <c r="N1672" s="245"/>
      <c r="O1672" s="92"/>
      <c r="P1672" s="92"/>
      <c r="Q1672" s="92"/>
      <c r="R1672" s="92"/>
      <c r="S1672" s="92"/>
      <c r="T1672" s="93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T1672" s="18" t="s">
        <v>181</v>
      </c>
      <c r="AU1672" s="18" t="s">
        <v>86</v>
      </c>
    </row>
    <row r="1673" s="2" customFormat="1" ht="16.5" customHeight="1">
      <c r="A1673" s="39"/>
      <c r="B1673" s="40"/>
      <c r="C1673" s="228" t="s">
        <v>3015</v>
      </c>
      <c r="D1673" s="228" t="s">
        <v>174</v>
      </c>
      <c r="E1673" s="229" t="s">
        <v>3016</v>
      </c>
      <c r="F1673" s="230" t="s">
        <v>3017</v>
      </c>
      <c r="G1673" s="231" t="s">
        <v>177</v>
      </c>
      <c r="H1673" s="232">
        <v>1</v>
      </c>
      <c r="I1673" s="233"/>
      <c r="J1673" s="234">
        <f>ROUND(I1673*H1673,2)</f>
        <v>0</v>
      </c>
      <c r="K1673" s="230" t="s">
        <v>1</v>
      </c>
      <c r="L1673" s="45"/>
      <c r="M1673" s="235" t="s">
        <v>1</v>
      </c>
      <c r="N1673" s="236" t="s">
        <v>42</v>
      </c>
      <c r="O1673" s="92"/>
      <c r="P1673" s="237">
        <f>O1673*H1673</f>
        <v>0</v>
      </c>
      <c r="Q1673" s="237">
        <v>0</v>
      </c>
      <c r="R1673" s="237">
        <f>Q1673*H1673</f>
        <v>0</v>
      </c>
      <c r="S1673" s="237">
        <v>0</v>
      </c>
      <c r="T1673" s="238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9" t="s">
        <v>440</v>
      </c>
      <c r="AT1673" s="239" t="s">
        <v>174</v>
      </c>
      <c r="AU1673" s="239" t="s">
        <v>86</v>
      </c>
      <c r="AY1673" s="18" t="s">
        <v>171</v>
      </c>
      <c r="BE1673" s="240">
        <f>IF(N1673="základní",J1673,0)</f>
        <v>0</v>
      </c>
      <c r="BF1673" s="240">
        <f>IF(N1673="snížená",J1673,0)</f>
        <v>0</v>
      </c>
      <c r="BG1673" s="240">
        <f>IF(N1673="zákl. přenesená",J1673,0)</f>
        <v>0</v>
      </c>
      <c r="BH1673" s="240">
        <f>IF(N1673="sníž. přenesená",J1673,0)</f>
        <v>0</v>
      </c>
      <c r="BI1673" s="240">
        <f>IF(N1673="nulová",J1673,0)</f>
        <v>0</v>
      </c>
      <c r="BJ1673" s="18" t="s">
        <v>84</v>
      </c>
      <c r="BK1673" s="240">
        <f>ROUND(I1673*H1673,2)</f>
        <v>0</v>
      </c>
      <c r="BL1673" s="18" t="s">
        <v>440</v>
      </c>
      <c r="BM1673" s="239" t="s">
        <v>3018</v>
      </c>
    </row>
    <row r="1674" s="2" customFormat="1">
      <c r="A1674" s="39"/>
      <c r="B1674" s="40"/>
      <c r="C1674" s="41"/>
      <c r="D1674" s="241" t="s">
        <v>181</v>
      </c>
      <c r="E1674" s="41"/>
      <c r="F1674" s="242" t="s">
        <v>2576</v>
      </c>
      <c r="G1674" s="41"/>
      <c r="H1674" s="41"/>
      <c r="I1674" s="243"/>
      <c r="J1674" s="41"/>
      <c r="K1674" s="41"/>
      <c r="L1674" s="45"/>
      <c r="M1674" s="244"/>
      <c r="N1674" s="245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181</v>
      </c>
      <c r="AU1674" s="18" t="s">
        <v>86</v>
      </c>
    </row>
    <row r="1675" s="2" customFormat="1" ht="16.5" customHeight="1">
      <c r="A1675" s="39"/>
      <c r="B1675" s="40"/>
      <c r="C1675" s="228" t="s">
        <v>3019</v>
      </c>
      <c r="D1675" s="228" t="s">
        <v>174</v>
      </c>
      <c r="E1675" s="229" t="s">
        <v>3020</v>
      </c>
      <c r="F1675" s="230" t="s">
        <v>3021</v>
      </c>
      <c r="G1675" s="231" t="s">
        <v>177</v>
      </c>
      <c r="H1675" s="232">
        <v>1</v>
      </c>
      <c r="I1675" s="233"/>
      <c r="J1675" s="234">
        <f>ROUND(I1675*H1675,2)</f>
        <v>0</v>
      </c>
      <c r="K1675" s="230" t="s">
        <v>1</v>
      </c>
      <c r="L1675" s="45"/>
      <c r="M1675" s="235" t="s">
        <v>1</v>
      </c>
      <c r="N1675" s="236" t="s">
        <v>42</v>
      </c>
      <c r="O1675" s="92"/>
      <c r="P1675" s="237">
        <f>O1675*H1675</f>
        <v>0</v>
      </c>
      <c r="Q1675" s="237">
        <v>0</v>
      </c>
      <c r="R1675" s="237">
        <f>Q1675*H1675</f>
        <v>0</v>
      </c>
      <c r="S1675" s="237">
        <v>0</v>
      </c>
      <c r="T1675" s="238">
        <f>S1675*H1675</f>
        <v>0</v>
      </c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R1675" s="239" t="s">
        <v>440</v>
      </c>
      <c r="AT1675" s="239" t="s">
        <v>174</v>
      </c>
      <c r="AU1675" s="239" t="s">
        <v>86</v>
      </c>
      <c r="AY1675" s="18" t="s">
        <v>171</v>
      </c>
      <c r="BE1675" s="240">
        <f>IF(N1675="základní",J1675,0)</f>
        <v>0</v>
      </c>
      <c r="BF1675" s="240">
        <f>IF(N1675="snížená",J1675,0)</f>
        <v>0</v>
      </c>
      <c r="BG1675" s="240">
        <f>IF(N1675="zákl. přenesená",J1675,0)</f>
        <v>0</v>
      </c>
      <c r="BH1675" s="240">
        <f>IF(N1675="sníž. přenesená",J1675,0)</f>
        <v>0</v>
      </c>
      <c r="BI1675" s="240">
        <f>IF(N1675="nulová",J1675,0)</f>
        <v>0</v>
      </c>
      <c r="BJ1675" s="18" t="s">
        <v>84</v>
      </c>
      <c r="BK1675" s="240">
        <f>ROUND(I1675*H1675,2)</f>
        <v>0</v>
      </c>
      <c r="BL1675" s="18" t="s">
        <v>440</v>
      </c>
      <c r="BM1675" s="239" t="s">
        <v>3022</v>
      </c>
    </row>
    <row r="1676" s="2" customFormat="1">
      <c r="A1676" s="39"/>
      <c r="B1676" s="40"/>
      <c r="C1676" s="41"/>
      <c r="D1676" s="241" t="s">
        <v>181</v>
      </c>
      <c r="E1676" s="41"/>
      <c r="F1676" s="242" t="s">
        <v>2758</v>
      </c>
      <c r="G1676" s="41"/>
      <c r="H1676" s="41"/>
      <c r="I1676" s="243"/>
      <c r="J1676" s="41"/>
      <c r="K1676" s="41"/>
      <c r="L1676" s="45"/>
      <c r="M1676" s="244"/>
      <c r="N1676" s="245"/>
      <c r="O1676" s="92"/>
      <c r="P1676" s="92"/>
      <c r="Q1676" s="92"/>
      <c r="R1676" s="92"/>
      <c r="S1676" s="92"/>
      <c r="T1676" s="93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T1676" s="18" t="s">
        <v>181</v>
      </c>
      <c r="AU1676" s="18" t="s">
        <v>86</v>
      </c>
    </row>
    <row r="1677" s="2" customFormat="1" ht="16.5" customHeight="1">
      <c r="A1677" s="39"/>
      <c r="B1677" s="40"/>
      <c r="C1677" s="228" t="s">
        <v>3023</v>
      </c>
      <c r="D1677" s="228" t="s">
        <v>174</v>
      </c>
      <c r="E1677" s="229" t="s">
        <v>3024</v>
      </c>
      <c r="F1677" s="230" t="s">
        <v>3025</v>
      </c>
      <c r="G1677" s="231" t="s">
        <v>177</v>
      </c>
      <c r="H1677" s="232">
        <v>1</v>
      </c>
      <c r="I1677" s="233"/>
      <c r="J1677" s="234">
        <f>ROUND(I1677*H1677,2)</f>
        <v>0</v>
      </c>
      <c r="K1677" s="230" t="s">
        <v>1</v>
      </c>
      <c r="L1677" s="45"/>
      <c r="M1677" s="235" t="s">
        <v>1</v>
      </c>
      <c r="N1677" s="236" t="s">
        <v>42</v>
      </c>
      <c r="O1677" s="92"/>
      <c r="P1677" s="237">
        <f>O1677*H1677</f>
        <v>0</v>
      </c>
      <c r="Q1677" s="237">
        <v>0</v>
      </c>
      <c r="R1677" s="237">
        <f>Q1677*H1677</f>
        <v>0</v>
      </c>
      <c r="S1677" s="237">
        <v>0</v>
      </c>
      <c r="T1677" s="238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9" t="s">
        <v>440</v>
      </c>
      <c r="AT1677" s="239" t="s">
        <v>174</v>
      </c>
      <c r="AU1677" s="239" t="s">
        <v>86</v>
      </c>
      <c r="AY1677" s="18" t="s">
        <v>171</v>
      </c>
      <c r="BE1677" s="240">
        <f>IF(N1677="základní",J1677,0)</f>
        <v>0</v>
      </c>
      <c r="BF1677" s="240">
        <f>IF(N1677="snížená",J1677,0)</f>
        <v>0</v>
      </c>
      <c r="BG1677" s="240">
        <f>IF(N1677="zákl. přenesená",J1677,0)</f>
        <v>0</v>
      </c>
      <c r="BH1677" s="240">
        <f>IF(N1677="sníž. přenesená",J1677,0)</f>
        <v>0</v>
      </c>
      <c r="BI1677" s="240">
        <f>IF(N1677="nulová",J1677,0)</f>
        <v>0</v>
      </c>
      <c r="BJ1677" s="18" t="s">
        <v>84</v>
      </c>
      <c r="BK1677" s="240">
        <f>ROUND(I1677*H1677,2)</f>
        <v>0</v>
      </c>
      <c r="BL1677" s="18" t="s">
        <v>440</v>
      </c>
      <c r="BM1677" s="239" t="s">
        <v>3026</v>
      </c>
    </row>
    <row r="1678" s="2" customFormat="1">
      <c r="A1678" s="39"/>
      <c r="B1678" s="40"/>
      <c r="C1678" s="41"/>
      <c r="D1678" s="241" t="s">
        <v>181</v>
      </c>
      <c r="E1678" s="41"/>
      <c r="F1678" s="242" t="s">
        <v>2758</v>
      </c>
      <c r="G1678" s="41"/>
      <c r="H1678" s="41"/>
      <c r="I1678" s="243"/>
      <c r="J1678" s="41"/>
      <c r="K1678" s="41"/>
      <c r="L1678" s="45"/>
      <c r="M1678" s="244"/>
      <c r="N1678" s="245"/>
      <c r="O1678" s="92"/>
      <c r="P1678" s="92"/>
      <c r="Q1678" s="92"/>
      <c r="R1678" s="92"/>
      <c r="S1678" s="92"/>
      <c r="T1678" s="9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181</v>
      </c>
      <c r="AU1678" s="18" t="s">
        <v>86</v>
      </c>
    </row>
    <row r="1679" s="2" customFormat="1" ht="21.75" customHeight="1">
      <c r="A1679" s="39"/>
      <c r="B1679" s="40"/>
      <c r="C1679" s="228" t="s">
        <v>3027</v>
      </c>
      <c r="D1679" s="228" t="s">
        <v>174</v>
      </c>
      <c r="E1679" s="229" t="s">
        <v>3028</v>
      </c>
      <c r="F1679" s="230" t="s">
        <v>3029</v>
      </c>
      <c r="G1679" s="231" t="s">
        <v>2107</v>
      </c>
      <c r="H1679" s="308"/>
      <c r="I1679" s="233"/>
      <c r="J1679" s="234">
        <f>ROUND(I1679*H1679,2)</f>
        <v>0</v>
      </c>
      <c r="K1679" s="230" t="s">
        <v>1</v>
      </c>
      <c r="L1679" s="45"/>
      <c r="M1679" s="235" t="s">
        <v>1</v>
      </c>
      <c r="N1679" s="236" t="s">
        <v>42</v>
      </c>
      <c r="O1679" s="92"/>
      <c r="P1679" s="237">
        <f>O1679*H1679</f>
        <v>0</v>
      </c>
      <c r="Q1679" s="237">
        <v>0</v>
      </c>
      <c r="R1679" s="237">
        <f>Q1679*H1679</f>
        <v>0</v>
      </c>
      <c r="S1679" s="237">
        <v>0</v>
      </c>
      <c r="T1679" s="238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9" t="s">
        <v>440</v>
      </c>
      <c r="AT1679" s="239" t="s">
        <v>174</v>
      </c>
      <c r="AU1679" s="239" t="s">
        <v>86</v>
      </c>
      <c r="AY1679" s="18" t="s">
        <v>171</v>
      </c>
      <c r="BE1679" s="240">
        <f>IF(N1679="základní",J1679,0)</f>
        <v>0</v>
      </c>
      <c r="BF1679" s="240">
        <f>IF(N1679="snížená",J1679,0)</f>
        <v>0</v>
      </c>
      <c r="BG1679" s="240">
        <f>IF(N1679="zákl. přenesená",J1679,0)</f>
        <v>0</v>
      </c>
      <c r="BH1679" s="240">
        <f>IF(N1679="sníž. přenesená",J1679,0)</f>
        <v>0</v>
      </c>
      <c r="BI1679" s="240">
        <f>IF(N1679="nulová",J1679,0)</f>
        <v>0</v>
      </c>
      <c r="BJ1679" s="18" t="s">
        <v>84</v>
      </c>
      <c r="BK1679" s="240">
        <f>ROUND(I1679*H1679,2)</f>
        <v>0</v>
      </c>
      <c r="BL1679" s="18" t="s">
        <v>440</v>
      </c>
      <c r="BM1679" s="239" t="s">
        <v>3030</v>
      </c>
    </row>
    <row r="1680" s="12" customFormat="1" ht="22.8" customHeight="1">
      <c r="A1680" s="12"/>
      <c r="B1680" s="212"/>
      <c r="C1680" s="213"/>
      <c r="D1680" s="214" t="s">
        <v>76</v>
      </c>
      <c r="E1680" s="226" t="s">
        <v>3031</v>
      </c>
      <c r="F1680" s="226" t="s">
        <v>3032</v>
      </c>
      <c r="G1680" s="213"/>
      <c r="H1680" s="213"/>
      <c r="I1680" s="216"/>
      <c r="J1680" s="227">
        <f>BK1680</f>
        <v>0</v>
      </c>
      <c r="K1680" s="213"/>
      <c r="L1680" s="218"/>
      <c r="M1680" s="219"/>
      <c r="N1680" s="220"/>
      <c r="O1680" s="220"/>
      <c r="P1680" s="221">
        <f>SUM(P1681:P1693)</f>
        <v>0</v>
      </c>
      <c r="Q1680" s="220"/>
      <c r="R1680" s="221">
        <f>SUM(R1681:R1693)</f>
        <v>0</v>
      </c>
      <c r="S1680" s="220"/>
      <c r="T1680" s="222">
        <f>SUM(T1681:T1693)</f>
        <v>0</v>
      </c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R1680" s="223" t="s">
        <v>86</v>
      </c>
      <c r="AT1680" s="224" t="s">
        <v>76</v>
      </c>
      <c r="AU1680" s="224" t="s">
        <v>84</v>
      </c>
      <c r="AY1680" s="223" t="s">
        <v>171</v>
      </c>
      <c r="BK1680" s="225">
        <f>SUM(BK1681:BK1693)</f>
        <v>0</v>
      </c>
    </row>
    <row r="1681" s="2" customFormat="1" ht="16.5" customHeight="1">
      <c r="A1681" s="39"/>
      <c r="B1681" s="40"/>
      <c r="C1681" s="228" t="s">
        <v>3033</v>
      </c>
      <c r="D1681" s="228" t="s">
        <v>174</v>
      </c>
      <c r="E1681" s="229" t="s">
        <v>3034</v>
      </c>
      <c r="F1681" s="230" t="s">
        <v>3035</v>
      </c>
      <c r="G1681" s="231" t="s">
        <v>419</v>
      </c>
      <c r="H1681" s="232">
        <v>1</v>
      </c>
      <c r="I1681" s="233"/>
      <c r="J1681" s="234">
        <f>ROUND(I1681*H1681,2)</f>
        <v>0</v>
      </c>
      <c r="K1681" s="230" t="s">
        <v>1</v>
      </c>
      <c r="L1681" s="45"/>
      <c r="M1681" s="235" t="s">
        <v>1</v>
      </c>
      <c r="N1681" s="236" t="s">
        <v>42</v>
      </c>
      <c r="O1681" s="92"/>
      <c r="P1681" s="237">
        <f>O1681*H1681</f>
        <v>0</v>
      </c>
      <c r="Q1681" s="237">
        <v>0</v>
      </c>
      <c r="R1681" s="237">
        <f>Q1681*H1681</f>
        <v>0</v>
      </c>
      <c r="S1681" s="237">
        <v>0</v>
      </c>
      <c r="T1681" s="238">
        <f>S1681*H1681</f>
        <v>0</v>
      </c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R1681" s="239" t="s">
        <v>440</v>
      </c>
      <c r="AT1681" s="239" t="s">
        <v>174</v>
      </c>
      <c r="AU1681" s="239" t="s">
        <v>86</v>
      </c>
      <c r="AY1681" s="18" t="s">
        <v>171</v>
      </c>
      <c r="BE1681" s="240">
        <f>IF(N1681="základní",J1681,0)</f>
        <v>0</v>
      </c>
      <c r="BF1681" s="240">
        <f>IF(N1681="snížená",J1681,0)</f>
        <v>0</v>
      </c>
      <c r="BG1681" s="240">
        <f>IF(N1681="zákl. přenesená",J1681,0)</f>
        <v>0</v>
      </c>
      <c r="BH1681" s="240">
        <f>IF(N1681="sníž. přenesená",J1681,0)</f>
        <v>0</v>
      </c>
      <c r="BI1681" s="240">
        <f>IF(N1681="nulová",J1681,0)</f>
        <v>0</v>
      </c>
      <c r="BJ1681" s="18" t="s">
        <v>84</v>
      </c>
      <c r="BK1681" s="240">
        <f>ROUND(I1681*H1681,2)</f>
        <v>0</v>
      </c>
      <c r="BL1681" s="18" t="s">
        <v>440</v>
      </c>
      <c r="BM1681" s="239" t="s">
        <v>3036</v>
      </c>
    </row>
    <row r="1682" s="2" customFormat="1">
      <c r="A1682" s="39"/>
      <c r="B1682" s="40"/>
      <c r="C1682" s="41"/>
      <c r="D1682" s="241" t="s">
        <v>181</v>
      </c>
      <c r="E1682" s="41"/>
      <c r="F1682" s="242" t="s">
        <v>3037</v>
      </c>
      <c r="G1682" s="41"/>
      <c r="H1682" s="41"/>
      <c r="I1682" s="243"/>
      <c r="J1682" s="41"/>
      <c r="K1682" s="41"/>
      <c r="L1682" s="45"/>
      <c r="M1682" s="244"/>
      <c r="N1682" s="245"/>
      <c r="O1682" s="92"/>
      <c r="P1682" s="92"/>
      <c r="Q1682" s="92"/>
      <c r="R1682" s="92"/>
      <c r="S1682" s="92"/>
      <c r="T1682" s="93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T1682" s="18" t="s">
        <v>181</v>
      </c>
      <c r="AU1682" s="18" t="s">
        <v>86</v>
      </c>
    </row>
    <row r="1683" s="2" customFormat="1" ht="16.5" customHeight="1">
      <c r="A1683" s="39"/>
      <c r="B1683" s="40"/>
      <c r="C1683" s="228" t="s">
        <v>3038</v>
      </c>
      <c r="D1683" s="228" t="s">
        <v>174</v>
      </c>
      <c r="E1683" s="229" t="s">
        <v>3039</v>
      </c>
      <c r="F1683" s="230" t="s">
        <v>3040</v>
      </c>
      <c r="G1683" s="231" t="s">
        <v>419</v>
      </c>
      <c r="H1683" s="232">
        <v>1</v>
      </c>
      <c r="I1683" s="233"/>
      <c r="J1683" s="234">
        <f>ROUND(I1683*H1683,2)</f>
        <v>0</v>
      </c>
      <c r="K1683" s="230" t="s">
        <v>1</v>
      </c>
      <c r="L1683" s="45"/>
      <c r="M1683" s="235" t="s">
        <v>1</v>
      </c>
      <c r="N1683" s="236" t="s">
        <v>42</v>
      </c>
      <c r="O1683" s="92"/>
      <c r="P1683" s="237">
        <f>O1683*H1683</f>
        <v>0</v>
      </c>
      <c r="Q1683" s="237">
        <v>0</v>
      </c>
      <c r="R1683" s="237">
        <f>Q1683*H1683</f>
        <v>0</v>
      </c>
      <c r="S1683" s="237">
        <v>0</v>
      </c>
      <c r="T1683" s="238">
        <f>S1683*H1683</f>
        <v>0</v>
      </c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R1683" s="239" t="s">
        <v>440</v>
      </c>
      <c r="AT1683" s="239" t="s">
        <v>174</v>
      </c>
      <c r="AU1683" s="239" t="s">
        <v>86</v>
      </c>
      <c r="AY1683" s="18" t="s">
        <v>171</v>
      </c>
      <c r="BE1683" s="240">
        <f>IF(N1683="základní",J1683,0)</f>
        <v>0</v>
      </c>
      <c r="BF1683" s="240">
        <f>IF(N1683="snížená",J1683,0)</f>
        <v>0</v>
      </c>
      <c r="BG1683" s="240">
        <f>IF(N1683="zákl. přenesená",J1683,0)</f>
        <v>0</v>
      </c>
      <c r="BH1683" s="240">
        <f>IF(N1683="sníž. přenesená",J1683,0)</f>
        <v>0</v>
      </c>
      <c r="BI1683" s="240">
        <f>IF(N1683="nulová",J1683,0)</f>
        <v>0</v>
      </c>
      <c r="BJ1683" s="18" t="s">
        <v>84</v>
      </c>
      <c r="BK1683" s="240">
        <f>ROUND(I1683*H1683,2)</f>
        <v>0</v>
      </c>
      <c r="BL1683" s="18" t="s">
        <v>440</v>
      </c>
      <c r="BM1683" s="239" t="s">
        <v>3041</v>
      </c>
    </row>
    <row r="1684" s="2" customFormat="1">
      <c r="A1684" s="39"/>
      <c r="B1684" s="40"/>
      <c r="C1684" s="41"/>
      <c r="D1684" s="241" t="s">
        <v>181</v>
      </c>
      <c r="E1684" s="41"/>
      <c r="F1684" s="242" t="s">
        <v>3037</v>
      </c>
      <c r="G1684" s="41"/>
      <c r="H1684" s="41"/>
      <c r="I1684" s="243"/>
      <c r="J1684" s="41"/>
      <c r="K1684" s="41"/>
      <c r="L1684" s="45"/>
      <c r="M1684" s="244"/>
      <c r="N1684" s="245"/>
      <c r="O1684" s="92"/>
      <c r="P1684" s="92"/>
      <c r="Q1684" s="92"/>
      <c r="R1684" s="92"/>
      <c r="S1684" s="92"/>
      <c r="T1684" s="93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T1684" s="18" t="s">
        <v>181</v>
      </c>
      <c r="AU1684" s="18" t="s">
        <v>86</v>
      </c>
    </row>
    <row r="1685" s="2" customFormat="1" ht="16.5" customHeight="1">
      <c r="A1685" s="39"/>
      <c r="B1685" s="40"/>
      <c r="C1685" s="228" t="s">
        <v>3042</v>
      </c>
      <c r="D1685" s="228" t="s">
        <v>174</v>
      </c>
      <c r="E1685" s="229" t="s">
        <v>3043</v>
      </c>
      <c r="F1685" s="230" t="s">
        <v>3044</v>
      </c>
      <c r="G1685" s="231" t="s">
        <v>419</v>
      </c>
      <c r="H1685" s="232">
        <v>1.6000000000000001</v>
      </c>
      <c r="I1685" s="233"/>
      <c r="J1685" s="234">
        <f>ROUND(I1685*H1685,2)</f>
        <v>0</v>
      </c>
      <c r="K1685" s="230" t="s">
        <v>1</v>
      </c>
      <c r="L1685" s="45"/>
      <c r="M1685" s="235" t="s">
        <v>1</v>
      </c>
      <c r="N1685" s="236" t="s">
        <v>42</v>
      </c>
      <c r="O1685" s="92"/>
      <c r="P1685" s="237">
        <f>O1685*H1685</f>
        <v>0</v>
      </c>
      <c r="Q1685" s="237">
        <v>0</v>
      </c>
      <c r="R1685" s="237">
        <f>Q1685*H1685</f>
        <v>0</v>
      </c>
      <c r="S1685" s="237">
        <v>0</v>
      </c>
      <c r="T1685" s="238">
        <f>S1685*H1685</f>
        <v>0</v>
      </c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R1685" s="239" t="s">
        <v>440</v>
      </c>
      <c r="AT1685" s="239" t="s">
        <v>174</v>
      </c>
      <c r="AU1685" s="239" t="s">
        <v>86</v>
      </c>
      <c r="AY1685" s="18" t="s">
        <v>171</v>
      </c>
      <c r="BE1685" s="240">
        <f>IF(N1685="základní",J1685,0)</f>
        <v>0</v>
      </c>
      <c r="BF1685" s="240">
        <f>IF(N1685="snížená",J1685,0)</f>
        <v>0</v>
      </c>
      <c r="BG1685" s="240">
        <f>IF(N1685="zákl. přenesená",J1685,0)</f>
        <v>0</v>
      </c>
      <c r="BH1685" s="240">
        <f>IF(N1685="sníž. přenesená",J1685,0)</f>
        <v>0</v>
      </c>
      <c r="BI1685" s="240">
        <f>IF(N1685="nulová",J1685,0)</f>
        <v>0</v>
      </c>
      <c r="BJ1685" s="18" t="s">
        <v>84</v>
      </c>
      <c r="BK1685" s="240">
        <f>ROUND(I1685*H1685,2)</f>
        <v>0</v>
      </c>
      <c r="BL1685" s="18" t="s">
        <v>440</v>
      </c>
      <c r="BM1685" s="239" t="s">
        <v>3045</v>
      </c>
    </row>
    <row r="1686" s="2" customFormat="1">
      <c r="A1686" s="39"/>
      <c r="B1686" s="40"/>
      <c r="C1686" s="41"/>
      <c r="D1686" s="241" t="s">
        <v>181</v>
      </c>
      <c r="E1686" s="41"/>
      <c r="F1686" s="242" t="s">
        <v>3037</v>
      </c>
      <c r="G1686" s="41"/>
      <c r="H1686" s="41"/>
      <c r="I1686" s="243"/>
      <c r="J1686" s="41"/>
      <c r="K1686" s="41"/>
      <c r="L1686" s="45"/>
      <c r="M1686" s="244"/>
      <c r="N1686" s="245"/>
      <c r="O1686" s="92"/>
      <c r="P1686" s="92"/>
      <c r="Q1686" s="92"/>
      <c r="R1686" s="92"/>
      <c r="S1686" s="92"/>
      <c r="T1686" s="93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T1686" s="18" t="s">
        <v>181</v>
      </c>
      <c r="AU1686" s="18" t="s">
        <v>86</v>
      </c>
    </row>
    <row r="1687" s="2" customFormat="1" ht="24.15" customHeight="1">
      <c r="A1687" s="39"/>
      <c r="B1687" s="40"/>
      <c r="C1687" s="228" t="s">
        <v>3046</v>
      </c>
      <c r="D1687" s="228" t="s">
        <v>174</v>
      </c>
      <c r="E1687" s="229" t="s">
        <v>3047</v>
      </c>
      <c r="F1687" s="230" t="s">
        <v>3048</v>
      </c>
      <c r="G1687" s="231" t="s">
        <v>1936</v>
      </c>
      <c r="H1687" s="232">
        <v>2</v>
      </c>
      <c r="I1687" s="233"/>
      <c r="J1687" s="234">
        <f>ROUND(I1687*H1687,2)</f>
        <v>0</v>
      </c>
      <c r="K1687" s="230" t="s">
        <v>1</v>
      </c>
      <c r="L1687" s="45"/>
      <c r="M1687" s="235" t="s">
        <v>1</v>
      </c>
      <c r="N1687" s="236" t="s">
        <v>42</v>
      </c>
      <c r="O1687" s="92"/>
      <c r="P1687" s="237">
        <f>O1687*H1687</f>
        <v>0</v>
      </c>
      <c r="Q1687" s="237">
        <v>0</v>
      </c>
      <c r="R1687" s="237">
        <f>Q1687*H1687</f>
        <v>0</v>
      </c>
      <c r="S1687" s="237">
        <v>0</v>
      </c>
      <c r="T1687" s="238">
        <f>S1687*H1687</f>
        <v>0</v>
      </c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R1687" s="239" t="s">
        <v>440</v>
      </c>
      <c r="AT1687" s="239" t="s">
        <v>174</v>
      </c>
      <c r="AU1687" s="239" t="s">
        <v>86</v>
      </c>
      <c r="AY1687" s="18" t="s">
        <v>171</v>
      </c>
      <c r="BE1687" s="240">
        <f>IF(N1687="základní",J1687,0)</f>
        <v>0</v>
      </c>
      <c r="BF1687" s="240">
        <f>IF(N1687="snížená",J1687,0)</f>
        <v>0</v>
      </c>
      <c r="BG1687" s="240">
        <f>IF(N1687="zákl. přenesená",J1687,0)</f>
        <v>0</v>
      </c>
      <c r="BH1687" s="240">
        <f>IF(N1687="sníž. přenesená",J1687,0)</f>
        <v>0</v>
      </c>
      <c r="BI1687" s="240">
        <f>IF(N1687="nulová",J1687,0)</f>
        <v>0</v>
      </c>
      <c r="BJ1687" s="18" t="s">
        <v>84</v>
      </c>
      <c r="BK1687" s="240">
        <f>ROUND(I1687*H1687,2)</f>
        <v>0</v>
      </c>
      <c r="BL1687" s="18" t="s">
        <v>440</v>
      </c>
      <c r="BM1687" s="239" t="s">
        <v>3049</v>
      </c>
    </row>
    <row r="1688" s="2" customFormat="1">
      <c r="A1688" s="39"/>
      <c r="B1688" s="40"/>
      <c r="C1688" s="41"/>
      <c r="D1688" s="241" t="s">
        <v>181</v>
      </c>
      <c r="E1688" s="41"/>
      <c r="F1688" s="242" t="s">
        <v>3037</v>
      </c>
      <c r="G1688" s="41"/>
      <c r="H1688" s="41"/>
      <c r="I1688" s="243"/>
      <c r="J1688" s="41"/>
      <c r="K1688" s="41"/>
      <c r="L1688" s="45"/>
      <c r="M1688" s="244"/>
      <c r="N1688" s="245"/>
      <c r="O1688" s="92"/>
      <c r="P1688" s="92"/>
      <c r="Q1688" s="92"/>
      <c r="R1688" s="92"/>
      <c r="S1688" s="92"/>
      <c r="T1688" s="93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T1688" s="18" t="s">
        <v>181</v>
      </c>
      <c r="AU1688" s="18" t="s">
        <v>86</v>
      </c>
    </row>
    <row r="1689" s="2" customFormat="1" ht="21.75" customHeight="1">
      <c r="A1689" s="39"/>
      <c r="B1689" s="40"/>
      <c r="C1689" s="228" t="s">
        <v>3050</v>
      </c>
      <c r="D1689" s="228" t="s">
        <v>174</v>
      </c>
      <c r="E1689" s="229" t="s">
        <v>3051</v>
      </c>
      <c r="F1689" s="230" t="s">
        <v>3052</v>
      </c>
      <c r="G1689" s="231" t="s">
        <v>177</v>
      </c>
      <c r="H1689" s="232">
        <v>1</v>
      </c>
      <c r="I1689" s="233"/>
      <c r="J1689" s="234">
        <f>ROUND(I1689*H1689,2)</f>
        <v>0</v>
      </c>
      <c r="K1689" s="230" t="s">
        <v>1</v>
      </c>
      <c r="L1689" s="45"/>
      <c r="M1689" s="235" t="s">
        <v>1</v>
      </c>
      <c r="N1689" s="236" t="s">
        <v>42</v>
      </c>
      <c r="O1689" s="92"/>
      <c r="P1689" s="237">
        <f>O1689*H1689</f>
        <v>0</v>
      </c>
      <c r="Q1689" s="237">
        <v>0</v>
      </c>
      <c r="R1689" s="237">
        <f>Q1689*H1689</f>
        <v>0</v>
      </c>
      <c r="S1689" s="237">
        <v>0</v>
      </c>
      <c r="T1689" s="238">
        <f>S1689*H1689</f>
        <v>0</v>
      </c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R1689" s="239" t="s">
        <v>440</v>
      </c>
      <c r="AT1689" s="239" t="s">
        <v>174</v>
      </c>
      <c r="AU1689" s="239" t="s">
        <v>86</v>
      </c>
      <c r="AY1689" s="18" t="s">
        <v>171</v>
      </c>
      <c r="BE1689" s="240">
        <f>IF(N1689="základní",J1689,0)</f>
        <v>0</v>
      </c>
      <c r="BF1689" s="240">
        <f>IF(N1689="snížená",J1689,0)</f>
        <v>0</v>
      </c>
      <c r="BG1689" s="240">
        <f>IF(N1689="zákl. přenesená",J1689,0)</f>
        <v>0</v>
      </c>
      <c r="BH1689" s="240">
        <f>IF(N1689="sníž. přenesená",J1689,0)</f>
        <v>0</v>
      </c>
      <c r="BI1689" s="240">
        <f>IF(N1689="nulová",J1689,0)</f>
        <v>0</v>
      </c>
      <c r="BJ1689" s="18" t="s">
        <v>84</v>
      </c>
      <c r="BK1689" s="240">
        <f>ROUND(I1689*H1689,2)</f>
        <v>0</v>
      </c>
      <c r="BL1689" s="18" t="s">
        <v>440</v>
      </c>
      <c r="BM1689" s="239" t="s">
        <v>3053</v>
      </c>
    </row>
    <row r="1690" s="2" customFormat="1">
      <c r="A1690" s="39"/>
      <c r="B1690" s="40"/>
      <c r="C1690" s="41"/>
      <c r="D1690" s="241" t="s">
        <v>181</v>
      </c>
      <c r="E1690" s="41"/>
      <c r="F1690" s="242" t="s">
        <v>3054</v>
      </c>
      <c r="G1690" s="41"/>
      <c r="H1690" s="41"/>
      <c r="I1690" s="243"/>
      <c r="J1690" s="41"/>
      <c r="K1690" s="41"/>
      <c r="L1690" s="45"/>
      <c r="M1690" s="244"/>
      <c r="N1690" s="245"/>
      <c r="O1690" s="92"/>
      <c r="P1690" s="92"/>
      <c r="Q1690" s="92"/>
      <c r="R1690" s="92"/>
      <c r="S1690" s="92"/>
      <c r="T1690" s="93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T1690" s="18" t="s">
        <v>181</v>
      </c>
      <c r="AU1690" s="18" t="s">
        <v>86</v>
      </c>
    </row>
    <row r="1691" s="2" customFormat="1" ht="24.15" customHeight="1">
      <c r="A1691" s="39"/>
      <c r="B1691" s="40"/>
      <c r="C1691" s="228" t="s">
        <v>3055</v>
      </c>
      <c r="D1691" s="228" t="s">
        <v>174</v>
      </c>
      <c r="E1691" s="229" t="s">
        <v>3056</v>
      </c>
      <c r="F1691" s="230" t="s">
        <v>3057</v>
      </c>
      <c r="G1691" s="231" t="s">
        <v>177</v>
      </c>
      <c r="H1691" s="232">
        <v>1</v>
      </c>
      <c r="I1691" s="233"/>
      <c r="J1691" s="234">
        <f>ROUND(I1691*H1691,2)</f>
        <v>0</v>
      </c>
      <c r="K1691" s="230" t="s">
        <v>1</v>
      </c>
      <c r="L1691" s="45"/>
      <c r="M1691" s="235" t="s">
        <v>1</v>
      </c>
      <c r="N1691" s="236" t="s">
        <v>42</v>
      </c>
      <c r="O1691" s="92"/>
      <c r="P1691" s="237">
        <f>O1691*H1691</f>
        <v>0</v>
      </c>
      <c r="Q1691" s="237">
        <v>0</v>
      </c>
      <c r="R1691" s="237">
        <f>Q1691*H1691</f>
        <v>0</v>
      </c>
      <c r="S1691" s="237">
        <v>0</v>
      </c>
      <c r="T1691" s="238">
        <f>S1691*H1691</f>
        <v>0</v>
      </c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R1691" s="239" t="s">
        <v>440</v>
      </c>
      <c r="AT1691" s="239" t="s">
        <v>174</v>
      </c>
      <c r="AU1691" s="239" t="s">
        <v>86</v>
      </c>
      <c r="AY1691" s="18" t="s">
        <v>171</v>
      </c>
      <c r="BE1691" s="240">
        <f>IF(N1691="základní",J1691,0)</f>
        <v>0</v>
      </c>
      <c r="BF1691" s="240">
        <f>IF(N1691="snížená",J1691,0)</f>
        <v>0</v>
      </c>
      <c r="BG1691" s="240">
        <f>IF(N1691="zákl. přenesená",J1691,0)</f>
        <v>0</v>
      </c>
      <c r="BH1691" s="240">
        <f>IF(N1691="sníž. přenesená",J1691,0)</f>
        <v>0</v>
      </c>
      <c r="BI1691" s="240">
        <f>IF(N1691="nulová",J1691,0)</f>
        <v>0</v>
      </c>
      <c r="BJ1691" s="18" t="s">
        <v>84</v>
      </c>
      <c r="BK1691" s="240">
        <f>ROUND(I1691*H1691,2)</f>
        <v>0</v>
      </c>
      <c r="BL1691" s="18" t="s">
        <v>440</v>
      </c>
      <c r="BM1691" s="239" t="s">
        <v>3058</v>
      </c>
    </row>
    <row r="1692" s="2" customFormat="1">
      <c r="A1692" s="39"/>
      <c r="B1692" s="40"/>
      <c r="C1692" s="41"/>
      <c r="D1692" s="241" t="s">
        <v>181</v>
      </c>
      <c r="E1692" s="41"/>
      <c r="F1692" s="242" t="s">
        <v>3059</v>
      </c>
      <c r="G1692" s="41"/>
      <c r="H1692" s="41"/>
      <c r="I1692" s="243"/>
      <c r="J1692" s="41"/>
      <c r="K1692" s="41"/>
      <c r="L1692" s="45"/>
      <c r="M1692" s="244"/>
      <c r="N1692" s="245"/>
      <c r="O1692" s="92"/>
      <c r="P1692" s="92"/>
      <c r="Q1692" s="92"/>
      <c r="R1692" s="92"/>
      <c r="S1692" s="92"/>
      <c r="T1692" s="93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T1692" s="18" t="s">
        <v>181</v>
      </c>
      <c r="AU1692" s="18" t="s">
        <v>86</v>
      </c>
    </row>
    <row r="1693" s="2" customFormat="1" ht="24.15" customHeight="1">
      <c r="A1693" s="39"/>
      <c r="B1693" s="40"/>
      <c r="C1693" s="228" t="s">
        <v>3060</v>
      </c>
      <c r="D1693" s="228" t="s">
        <v>174</v>
      </c>
      <c r="E1693" s="229" t="s">
        <v>3061</v>
      </c>
      <c r="F1693" s="230" t="s">
        <v>3062</v>
      </c>
      <c r="G1693" s="231" t="s">
        <v>2107</v>
      </c>
      <c r="H1693" s="308"/>
      <c r="I1693" s="233"/>
      <c r="J1693" s="234">
        <f>ROUND(I1693*H1693,2)</f>
        <v>0</v>
      </c>
      <c r="K1693" s="230" t="s">
        <v>178</v>
      </c>
      <c r="L1693" s="45"/>
      <c r="M1693" s="235" t="s">
        <v>1</v>
      </c>
      <c r="N1693" s="236" t="s">
        <v>42</v>
      </c>
      <c r="O1693" s="92"/>
      <c r="P1693" s="237">
        <f>O1693*H1693</f>
        <v>0</v>
      </c>
      <c r="Q1693" s="237">
        <v>0</v>
      </c>
      <c r="R1693" s="237">
        <f>Q1693*H1693</f>
        <v>0</v>
      </c>
      <c r="S1693" s="237">
        <v>0</v>
      </c>
      <c r="T1693" s="238">
        <f>S1693*H1693</f>
        <v>0</v>
      </c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R1693" s="239" t="s">
        <v>440</v>
      </c>
      <c r="AT1693" s="239" t="s">
        <v>174</v>
      </c>
      <c r="AU1693" s="239" t="s">
        <v>86</v>
      </c>
      <c r="AY1693" s="18" t="s">
        <v>171</v>
      </c>
      <c r="BE1693" s="240">
        <f>IF(N1693="základní",J1693,0)</f>
        <v>0</v>
      </c>
      <c r="BF1693" s="240">
        <f>IF(N1693="snížená",J1693,0)</f>
        <v>0</v>
      </c>
      <c r="BG1693" s="240">
        <f>IF(N1693="zákl. přenesená",J1693,0)</f>
        <v>0</v>
      </c>
      <c r="BH1693" s="240">
        <f>IF(N1693="sníž. přenesená",J1693,0)</f>
        <v>0</v>
      </c>
      <c r="BI1693" s="240">
        <f>IF(N1693="nulová",J1693,0)</f>
        <v>0</v>
      </c>
      <c r="BJ1693" s="18" t="s">
        <v>84</v>
      </c>
      <c r="BK1693" s="240">
        <f>ROUND(I1693*H1693,2)</f>
        <v>0</v>
      </c>
      <c r="BL1693" s="18" t="s">
        <v>440</v>
      </c>
      <c r="BM1693" s="239" t="s">
        <v>3063</v>
      </c>
    </row>
    <row r="1694" s="12" customFormat="1" ht="22.8" customHeight="1">
      <c r="A1694" s="12"/>
      <c r="B1694" s="212"/>
      <c r="C1694" s="213"/>
      <c r="D1694" s="214" t="s">
        <v>76</v>
      </c>
      <c r="E1694" s="226" t="s">
        <v>803</v>
      </c>
      <c r="F1694" s="226" t="s">
        <v>804</v>
      </c>
      <c r="G1694" s="213"/>
      <c r="H1694" s="213"/>
      <c r="I1694" s="216"/>
      <c r="J1694" s="227">
        <f>BK1694</f>
        <v>0</v>
      </c>
      <c r="K1694" s="213"/>
      <c r="L1694" s="218"/>
      <c r="M1694" s="219"/>
      <c r="N1694" s="220"/>
      <c r="O1694" s="220"/>
      <c r="P1694" s="221">
        <f>SUM(P1695:P1813)</f>
        <v>0</v>
      </c>
      <c r="Q1694" s="220"/>
      <c r="R1694" s="221">
        <f>SUM(R1695:R1813)</f>
        <v>5.1825217600000002</v>
      </c>
      <c r="S1694" s="220"/>
      <c r="T1694" s="222">
        <f>SUM(T1695:T1813)</f>
        <v>0</v>
      </c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R1694" s="223" t="s">
        <v>86</v>
      </c>
      <c r="AT1694" s="224" t="s">
        <v>76</v>
      </c>
      <c r="AU1694" s="224" t="s">
        <v>84</v>
      </c>
      <c r="AY1694" s="223" t="s">
        <v>171</v>
      </c>
      <c r="BK1694" s="225">
        <f>SUM(BK1695:BK1813)</f>
        <v>0</v>
      </c>
    </row>
    <row r="1695" s="2" customFormat="1" ht="16.5" customHeight="1">
      <c r="A1695" s="39"/>
      <c r="B1695" s="40"/>
      <c r="C1695" s="228" t="s">
        <v>3064</v>
      </c>
      <c r="D1695" s="228" t="s">
        <v>174</v>
      </c>
      <c r="E1695" s="229" t="s">
        <v>3065</v>
      </c>
      <c r="F1695" s="230" t="s">
        <v>3066</v>
      </c>
      <c r="G1695" s="231" t="s">
        <v>206</v>
      </c>
      <c r="H1695" s="232">
        <v>375.31999999999999</v>
      </c>
      <c r="I1695" s="233"/>
      <c r="J1695" s="234">
        <f>ROUND(I1695*H1695,2)</f>
        <v>0</v>
      </c>
      <c r="K1695" s="230" t="s">
        <v>178</v>
      </c>
      <c r="L1695" s="45"/>
      <c r="M1695" s="235" t="s">
        <v>1</v>
      </c>
      <c r="N1695" s="236" t="s">
        <v>42</v>
      </c>
      <c r="O1695" s="92"/>
      <c r="P1695" s="237">
        <f>O1695*H1695</f>
        <v>0</v>
      </c>
      <c r="Q1695" s="237">
        <v>0.00029999999999999997</v>
      </c>
      <c r="R1695" s="237">
        <f>Q1695*H1695</f>
        <v>0.11259599999999999</v>
      </c>
      <c r="S1695" s="237">
        <v>0</v>
      </c>
      <c r="T1695" s="238">
        <f>S1695*H1695</f>
        <v>0</v>
      </c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R1695" s="239" t="s">
        <v>440</v>
      </c>
      <c r="AT1695" s="239" t="s">
        <v>174</v>
      </c>
      <c r="AU1695" s="239" t="s">
        <v>86</v>
      </c>
      <c r="AY1695" s="18" t="s">
        <v>171</v>
      </c>
      <c r="BE1695" s="240">
        <f>IF(N1695="základní",J1695,0)</f>
        <v>0</v>
      </c>
      <c r="BF1695" s="240">
        <f>IF(N1695="snížená",J1695,0)</f>
        <v>0</v>
      </c>
      <c r="BG1695" s="240">
        <f>IF(N1695="zákl. přenesená",J1695,0)</f>
        <v>0</v>
      </c>
      <c r="BH1695" s="240">
        <f>IF(N1695="sníž. přenesená",J1695,0)</f>
        <v>0</v>
      </c>
      <c r="BI1695" s="240">
        <f>IF(N1695="nulová",J1695,0)</f>
        <v>0</v>
      </c>
      <c r="BJ1695" s="18" t="s">
        <v>84</v>
      </c>
      <c r="BK1695" s="240">
        <f>ROUND(I1695*H1695,2)</f>
        <v>0</v>
      </c>
      <c r="BL1695" s="18" t="s">
        <v>440</v>
      </c>
      <c r="BM1695" s="239" t="s">
        <v>3067</v>
      </c>
    </row>
    <row r="1696" s="13" customFormat="1">
      <c r="A1696" s="13"/>
      <c r="B1696" s="252"/>
      <c r="C1696" s="253"/>
      <c r="D1696" s="241" t="s">
        <v>294</v>
      </c>
      <c r="E1696" s="254" t="s">
        <v>1</v>
      </c>
      <c r="F1696" s="255" t="s">
        <v>3068</v>
      </c>
      <c r="G1696" s="253"/>
      <c r="H1696" s="256">
        <v>375.31999999999999</v>
      </c>
      <c r="I1696" s="257"/>
      <c r="J1696" s="253"/>
      <c r="K1696" s="253"/>
      <c r="L1696" s="258"/>
      <c r="M1696" s="259"/>
      <c r="N1696" s="260"/>
      <c r="O1696" s="260"/>
      <c r="P1696" s="260"/>
      <c r="Q1696" s="260"/>
      <c r="R1696" s="260"/>
      <c r="S1696" s="260"/>
      <c r="T1696" s="261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2" t="s">
        <v>294</v>
      </c>
      <c r="AU1696" s="262" t="s">
        <v>86</v>
      </c>
      <c r="AV1696" s="13" t="s">
        <v>86</v>
      </c>
      <c r="AW1696" s="13" t="s">
        <v>32</v>
      </c>
      <c r="AX1696" s="13" t="s">
        <v>84</v>
      </c>
      <c r="AY1696" s="262" t="s">
        <v>171</v>
      </c>
    </row>
    <row r="1697" s="2" customFormat="1" ht="33" customHeight="1">
      <c r="A1697" s="39"/>
      <c r="B1697" s="40"/>
      <c r="C1697" s="228" t="s">
        <v>3069</v>
      </c>
      <c r="D1697" s="228" t="s">
        <v>174</v>
      </c>
      <c r="E1697" s="229" t="s">
        <v>3070</v>
      </c>
      <c r="F1697" s="230" t="s">
        <v>3071</v>
      </c>
      <c r="G1697" s="231" t="s">
        <v>419</v>
      </c>
      <c r="H1697" s="232">
        <v>77.700000000000003</v>
      </c>
      <c r="I1697" s="233"/>
      <c r="J1697" s="234">
        <f>ROUND(I1697*H1697,2)</f>
        <v>0</v>
      </c>
      <c r="K1697" s="230" t="s">
        <v>178</v>
      </c>
      <c r="L1697" s="45"/>
      <c r="M1697" s="235" t="s">
        <v>1</v>
      </c>
      <c r="N1697" s="236" t="s">
        <v>42</v>
      </c>
      <c r="O1697" s="92"/>
      <c r="P1697" s="237">
        <f>O1697*H1697</f>
        <v>0</v>
      </c>
      <c r="Q1697" s="237">
        <v>0.0015299999999999999</v>
      </c>
      <c r="R1697" s="237">
        <f>Q1697*H1697</f>
        <v>0.118881</v>
      </c>
      <c r="S1697" s="237">
        <v>0</v>
      </c>
      <c r="T1697" s="238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9" t="s">
        <v>440</v>
      </c>
      <c r="AT1697" s="239" t="s">
        <v>174</v>
      </c>
      <c r="AU1697" s="239" t="s">
        <v>86</v>
      </c>
      <c r="AY1697" s="18" t="s">
        <v>171</v>
      </c>
      <c r="BE1697" s="240">
        <f>IF(N1697="základní",J1697,0)</f>
        <v>0</v>
      </c>
      <c r="BF1697" s="240">
        <f>IF(N1697="snížená",J1697,0)</f>
        <v>0</v>
      </c>
      <c r="BG1697" s="240">
        <f>IF(N1697="zákl. přenesená",J1697,0)</f>
        <v>0</v>
      </c>
      <c r="BH1697" s="240">
        <f>IF(N1697="sníž. přenesená",J1697,0)</f>
        <v>0</v>
      </c>
      <c r="BI1697" s="240">
        <f>IF(N1697="nulová",J1697,0)</f>
        <v>0</v>
      </c>
      <c r="BJ1697" s="18" t="s">
        <v>84</v>
      </c>
      <c r="BK1697" s="240">
        <f>ROUND(I1697*H1697,2)</f>
        <v>0</v>
      </c>
      <c r="BL1697" s="18" t="s">
        <v>440</v>
      </c>
      <c r="BM1697" s="239" t="s">
        <v>3072</v>
      </c>
    </row>
    <row r="1698" s="15" customFormat="1">
      <c r="A1698" s="15"/>
      <c r="B1698" s="274"/>
      <c r="C1698" s="275"/>
      <c r="D1698" s="241" t="s">
        <v>294</v>
      </c>
      <c r="E1698" s="276" t="s">
        <v>1</v>
      </c>
      <c r="F1698" s="277" t="s">
        <v>414</v>
      </c>
      <c r="G1698" s="275"/>
      <c r="H1698" s="276" t="s">
        <v>1</v>
      </c>
      <c r="I1698" s="278"/>
      <c r="J1698" s="275"/>
      <c r="K1698" s="275"/>
      <c r="L1698" s="279"/>
      <c r="M1698" s="280"/>
      <c r="N1698" s="281"/>
      <c r="O1698" s="281"/>
      <c r="P1698" s="281"/>
      <c r="Q1698" s="281"/>
      <c r="R1698" s="281"/>
      <c r="S1698" s="281"/>
      <c r="T1698" s="282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83" t="s">
        <v>294</v>
      </c>
      <c r="AU1698" s="283" t="s">
        <v>86</v>
      </c>
      <c r="AV1698" s="15" t="s">
        <v>84</v>
      </c>
      <c r="AW1698" s="15" t="s">
        <v>32</v>
      </c>
      <c r="AX1698" s="15" t="s">
        <v>77</v>
      </c>
      <c r="AY1698" s="283" t="s">
        <v>171</v>
      </c>
    </row>
    <row r="1699" s="13" customFormat="1">
      <c r="A1699" s="13"/>
      <c r="B1699" s="252"/>
      <c r="C1699" s="253"/>
      <c r="D1699" s="241" t="s">
        <v>294</v>
      </c>
      <c r="E1699" s="254" t="s">
        <v>1</v>
      </c>
      <c r="F1699" s="255" t="s">
        <v>3073</v>
      </c>
      <c r="G1699" s="253"/>
      <c r="H1699" s="256">
        <v>11</v>
      </c>
      <c r="I1699" s="257"/>
      <c r="J1699" s="253"/>
      <c r="K1699" s="253"/>
      <c r="L1699" s="258"/>
      <c r="M1699" s="259"/>
      <c r="N1699" s="260"/>
      <c r="O1699" s="260"/>
      <c r="P1699" s="260"/>
      <c r="Q1699" s="260"/>
      <c r="R1699" s="260"/>
      <c r="S1699" s="260"/>
      <c r="T1699" s="26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62" t="s">
        <v>294</v>
      </c>
      <c r="AU1699" s="262" t="s">
        <v>86</v>
      </c>
      <c r="AV1699" s="13" t="s">
        <v>86</v>
      </c>
      <c r="AW1699" s="13" t="s">
        <v>32</v>
      </c>
      <c r="AX1699" s="13" t="s">
        <v>77</v>
      </c>
      <c r="AY1699" s="262" t="s">
        <v>171</v>
      </c>
    </row>
    <row r="1700" s="13" customFormat="1">
      <c r="A1700" s="13"/>
      <c r="B1700" s="252"/>
      <c r="C1700" s="253"/>
      <c r="D1700" s="241" t="s">
        <v>294</v>
      </c>
      <c r="E1700" s="254" t="s">
        <v>1</v>
      </c>
      <c r="F1700" s="255" t="s">
        <v>3074</v>
      </c>
      <c r="G1700" s="253"/>
      <c r="H1700" s="256">
        <v>10.5</v>
      </c>
      <c r="I1700" s="257"/>
      <c r="J1700" s="253"/>
      <c r="K1700" s="253"/>
      <c r="L1700" s="258"/>
      <c r="M1700" s="259"/>
      <c r="N1700" s="260"/>
      <c r="O1700" s="260"/>
      <c r="P1700" s="260"/>
      <c r="Q1700" s="260"/>
      <c r="R1700" s="260"/>
      <c r="S1700" s="260"/>
      <c r="T1700" s="26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62" t="s">
        <v>294</v>
      </c>
      <c r="AU1700" s="262" t="s">
        <v>86</v>
      </c>
      <c r="AV1700" s="13" t="s">
        <v>86</v>
      </c>
      <c r="AW1700" s="13" t="s">
        <v>32</v>
      </c>
      <c r="AX1700" s="13" t="s">
        <v>77</v>
      </c>
      <c r="AY1700" s="262" t="s">
        <v>171</v>
      </c>
    </row>
    <row r="1701" s="13" customFormat="1">
      <c r="A1701" s="13"/>
      <c r="B1701" s="252"/>
      <c r="C1701" s="253"/>
      <c r="D1701" s="241" t="s">
        <v>294</v>
      </c>
      <c r="E1701" s="254" t="s">
        <v>1</v>
      </c>
      <c r="F1701" s="255" t="s">
        <v>3075</v>
      </c>
      <c r="G1701" s="253"/>
      <c r="H1701" s="256">
        <v>4.2000000000000002</v>
      </c>
      <c r="I1701" s="257"/>
      <c r="J1701" s="253"/>
      <c r="K1701" s="253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2" t="s">
        <v>294</v>
      </c>
      <c r="AU1701" s="262" t="s">
        <v>86</v>
      </c>
      <c r="AV1701" s="13" t="s">
        <v>86</v>
      </c>
      <c r="AW1701" s="13" t="s">
        <v>32</v>
      </c>
      <c r="AX1701" s="13" t="s">
        <v>77</v>
      </c>
      <c r="AY1701" s="262" t="s">
        <v>171</v>
      </c>
    </row>
    <row r="1702" s="15" customFormat="1">
      <c r="A1702" s="15"/>
      <c r="B1702" s="274"/>
      <c r="C1702" s="275"/>
      <c r="D1702" s="241" t="s">
        <v>294</v>
      </c>
      <c r="E1702" s="276" t="s">
        <v>1</v>
      </c>
      <c r="F1702" s="277" t="s">
        <v>3076</v>
      </c>
      <c r="G1702" s="275"/>
      <c r="H1702" s="276" t="s">
        <v>1</v>
      </c>
      <c r="I1702" s="278"/>
      <c r="J1702" s="275"/>
      <c r="K1702" s="275"/>
      <c r="L1702" s="279"/>
      <c r="M1702" s="280"/>
      <c r="N1702" s="281"/>
      <c r="O1702" s="281"/>
      <c r="P1702" s="281"/>
      <c r="Q1702" s="281"/>
      <c r="R1702" s="281"/>
      <c r="S1702" s="281"/>
      <c r="T1702" s="282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3" t="s">
        <v>294</v>
      </c>
      <c r="AU1702" s="283" t="s">
        <v>86</v>
      </c>
      <c r="AV1702" s="15" t="s">
        <v>84</v>
      </c>
      <c r="AW1702" s="15" t="s">
        <v>32</v>
      </c>
      <c r="AX1702" s="15" t="s">
        <v>77</v>
      </c>
      <c r="AY1702" s="283" t="s">
        <v>171</v>
      </c>
    </row>
    <row r="1703" s="13" customFormat="1">
      <c r="A1703" s="13"/>
      <c r="B1703" s="252"/>
      <c r="C1703" s="253"/>
      <c r="D1703" s="241" t="s">
        <v>294</v>
      </c>
      <c r="E1703" s="254" t="s">
        <v>1</v>
      </c>
      <c r="F1703" s="255" t="s">
        <v>3077</v>
      </c>
      <c r="G1703" s="253"/>
      <c r="H1703" s="256">
        <v>52</v>
      </c>
      <c r="I1703" s="257"/>
      <c r="J1703" s="253"/>
      <c r="K1703" s="253"/>
      <c r="L1703" s="258"/>
      <c r="M1703" s="259"/>
      <c r="N1703" s="260"/>
      <c r="O1703" s="260"/>
      <c r="P1703" s="260"/>
      <c r="Q1703" s="260"/>
      <c r="R1703" s="260"/>
      <c r="S1703" s="260"/>
      <c r="T1703" s="261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2" t="s">
        <v>294</v>
      </c>
      <c r="AU1703" s="262" t="s">
        <v>86</v>
      </c>
      <c r="AV1703" s="13" t="s">
        <v>86</v>
      </c>
      <c r="AW1703" s="13" t="s">
        <v>32</v>
      </c>
      <c r="AX1703" s="13" t="s">
        <v>77</v>
      </c>
      <c r="AY1703" s="262" t="s">
        <v>171</v>
      </c>
    </row>
    <row r="1704" s="14" customFormat="1">
      <c r="A1704" s="14"/>
      <c r="B1704" s="263"/>
      <c r="C1704" s="264"/>
      <c r="D1704" s="241" t="s">
        <v>294</v>
      </c>
      <c r="E1704" s="265" t="s">
        <v>1</v>
      </c>
      <c r="F1704" s="266" t="s">
        <v>298</v>
      </c>
      <c r="G1704" s="264"/>
      <c r="H1704" s="267">
        <v>77.700000000000003</v>
      </c>
      <c r="I1704" s="268"/>
      <c r="J1704" s="264"/>
      <c r="K1704" s="264"/>
      <c r="L1704" s="269"/>
      <c r="M1704" s="270"/>
      <c r="N1704" s="271"/>
      <c r="O1704" s="271"/>
      <c r="P1704" s="271"/>
      <c r="Q1704" s="271"/>
      <c r="R1704" s="271"/>
      <c r="S1704" s="271"/>
      <c r="T1704" s="272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73" t="s">
        <v>294</v>
      </c>
      <c r="AU1704" s="273" t="s">
        <v>86</v>
      </c>
      <c r="AV1704" s="14" t="s">
        <v>192</v>
      </c>
      <c r="AW1704" s="14" t="s">
        <v>32</v>
      </c>
      <c r="AX1704" s="14" t="s">
        <v>84</v>
      </c>
      <c r="AY1704" s="273" t="s">
        <v>171</v>
      </c>
    </row>
    <row r="1705" s="2" customFormat="1" ht="16.5" customHeight="1">
      <c r="A1705" s="39"/>
      <c r="B1705" s="40"/>
      <c r="C1705" s="298" t="s">
        <v>3078</v>
      </c>
      <c r="D1705" s="298" t="s">
        <v>1309</v>
      </c>
      <c r="E1705" s="299" t="s">
        <v>3079</v>
      </c>
      <c r="F1705" s="300" t="s">
        <v>3080</v>
      </c>
      <c r="G1705" s="301" t="s">
        <v>801</v>
      </c>
      <c r="H1705" s="302">
        <v>149</v>
      </c>
      <c r="I1705" s="303"/>
      <c r="J1705" s="304">
        <f>ROUND(I1705*H1705,2)</f>
        <v>0</v>
      </c>
      <c r="K1705" s="300" t="s">
        <v>1</v>
      </c>
      <c r="L1705" s="305"/>
      <c r="M1705" s="306" t="s">
        <v>1</v>
      </c>
      <c r="N1705" s="307" t="s">
        <v>42</v>
      </c>
      <c r="O1705" s="92"/>
      <c r="P1705" s="237">
        <f>O1705*H1705</f>
        <v>0</v>
      </c>
      <c r="Q1705" s="237">
        <v>0.0040000000000000001</v>
      </c>
      <c r="R1705" s="237">
        <f>Q1705*H1705</f>
        <v>0.59599999999999997</v>
      </c>
      <c r="S1705" s="237">
        <v>0</v>
      </c>
      <c r="T1705" s="238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9" t="s">
        <v>355</v>
      </c>
      <c r="AT1705" s="239" t="s">
        <v>1309</v>
      </c>
      <c r="AU1705" s="239" t="s">
        <v>86</v>
      </c>
      <c r="AY1705" s="18" t="s">
        <v>171</v>
      </c>
      <c r="BE1705" s="240">
        <f>IF(N1705="základní",J1705,0)</f>
        <v>0</v>
      </c>
      <c r="BF1705" s="240">
        <f>IF(N1705="snížená",J1705,0)</f>
        <v>0</v>
      </c>
      <c r="BG1705" s="240">
        <f>IF(N1705="zákl. přenesená",J1705,0)</f>
        <v>0</v>
      </c>
      <c r="BH1705" s="240">
        <f>IF(N1705="sníž. přenesená",J1705,0)</f>
        <v>0</v>
      </c>
      <c r="BI1705" s="240">
        <f>IF(N1705="nulová",J1705,0)</f>
        <v>0</v>
      </c>
      <c r="BJ1705" s="18" t="s">
        <v>84</v>
      </c>
      <c r="BK1705" s="240">
        <f>ROUND(I1705*H1705,2)</f>
        <v>0</v>
      </c>
      <c r="BL1705" s="18" t="s">
        <v>440</v>
      </c>
      <c r="BM1705" s="239" t="s">
        <v>3081</v>
      </c>
    </row>
    <row r="1706" s="13" customFormat="1">
      <c r="A1706" s="13"/>
      <c r="B1706" s="252"/>
      <c r="C1706" s="253"/>
      <c r="D1706" s="241" t="s">
        <v>294</v>
      </c>
      <c r="E1706" s="254" t="s">
        <v>1</v>
      </c>
      <c r="F1706" s="255" t="s">
        <v>3082</v>
      </c>
      <c r="G1706" s="253"/>
      <c r="H1706" s="256">
        <v>148.92500000000001</v>
      </c>
      <c r="I1706" s="257"/>
      <c r="J1706" s="253"/>
      <c r="K1706" s="253"/>
      <c r="L1706" s="258"/>
      <c r="M1706" s="259"/>
      <c r="N1706" s="260"/>
      <c r="O1706" s="260"/>
      <c r="P1706" s="260"/>
      <c r="Q1706" s="260"/>
      <c r="R1706" s="260"/>
      <c r="S1706" s="260"/>
      <c r="T1706" s="26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62" t="s">
        <v>294</v>
      </c>
      <c r="AU1706" s="262" t="s">
        <v>86</v>
      </c>
      <c r="AV1706" s="13" t="s">
        <v>86</v>
      </c>
      <c r="AW1706" s="13" t="s">
        <v>32</v>
      </c>
      <c r="AX1706" s="13" t="s">
        <v>77</v>
      </c>
      <c r="AY1706" s="262" t="s">
        <v>171</v>
      </c>
    </row>
    <row r="1707" s="13" customFormat="1">
      <c r="A1707" s="13"/>
      <c r="B1707" s="252"/>
      <c r="C1707" s="253"/>
      <c r="D1707" s="241" t="s">
        <v>294</v>
      </c>
      <c r="E1707" s="254" t="s">
        <v>1</v>
      </c>
      <c r="F1707" s="255" t="s">
        <v>3083</v>
      </c>
      <c r="G1707" s="253"/>
      <c r="H1707" s="256">
        <v>0.074999999999999997</v>
      </c>
      <c r="I1707" s="257"/>
      <c r="J1707" s="253"/>
      <c r="K1707" s="253"/>
      <c r="L1707" s="258"/>
      <c r="M1707" s="259"/>
      <c r="N1707" s="260"/>
      <c r="O1707" s="260"/>
      <c r="P1707" s="260"/>
      <c r="Q1707" s="260"/>
      <c r="R1707" s="260"/>
      <c r="S1707" s="260"/>
      <c r="T1707" s="26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2" t="s">
        <v>294</v>
      </c>
      <c r="AU1707" s="262" t="s">
        <v>86</v>
      </c>
      <c r="AV1707" s="13" t="s">
        <v>86</v>
      </c>
      <c r="AW1707" s="13" t="s">
        <v>32</v>
      </c>
      <c r="AX1707" s="13" t="s">
        <v>77</v>
      </c>
      <c r="AY1707" s="262" t="s">
        <v>171</v>
      </c>
    </row>
    <row r="1708" s="14" customFormat="1">
      <c r="A1708" s="14"/>
      <c r="B1708" s="263"/>
      <c r="C1708" s="264"/>
      <c r="D1708" s="241" t="s">
        <v>294</v>
      </c>
      <c r="E1708" s="265" t="s">
        <v>1</v>
      </c>
      <c r="F1708" s="266" t="s">
        <v>298</v>
      </c>
      <c r="G1708" s="264"/>
      <c r="H1708" s="267">
        <v>149</v>
      </c>
      <c r="I1708" s="268"/>
      <c r="J1708" s="264"/>
      <c r="K1708" s="264"/>
      <c r="L1708" s="269"/>
      <c r="M1708" s="270"/>
      <c r="N1708" s="271"/>
      <c r="O1708" s="271"/>
      <c r="P1708" s="271"/>
      <c r="Q1708" s="271"/>
      <c r="R1708" s="271"/>
      <c r="S1708" s="271"/>
      <c r="T1708" s="272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73" t="s">
        <v>294</v>
      </c>
      <c r="AU1708" s="273" t="s">
        <v>86</v>
      </c>
      <c r="AV1708" s="14" t="s">
        <v>192</v>
      </c>
      <c r="AW1708" s="14" t="s">
        <v>32</v>
      </c>
      <c r="AX1708" s="14" t="s">
        <v>84</v>
      </c>
      <c r="AY1708" s="273" t="s">
        <v>171</v>
      </c>
    </row>
    <row r="1709" s="2" customFormat="1" ht="33" customHeight="1">
      <c r="A1709" s="39"/>
      <c r="B1709" s="40"/>
      <c r="C1709" s="228" t="s">
        <v>3084</v>
      </c>
      <c r="D1709" s="228" t="s">
        <v>174</v>
      </c>
      <c r="E1709" s="229" t="s">
        <v>3085</v>
      </c>
      <c r="F1709" s="230" t="s">
        <v>3086</v>
      </c>
      <c r="G1709" s="231" t="s">
        <v>419</v>
      </c>
      <c r="H1709" s="232">
        <v>77.700000000000003</v>
      </c>
      <c r="I1709" s="233"/>
      <c r="J1709" s="234">
        <f>ROUND(I1709*H1709,2)</f>
        <v>0</v>
      </c>
      <c r="K1709" s="230" t="s">
        <v>178</v>
      </c>
      <c r="L1709" s="45"/>
      <c r="M1709" s="235" t="s">
        <v>1</v>
      </c>
      <c r="N1709" s="236" t="s">
        <v>42</v>
      </c>
      <c r="O1709" s="92"/>
      <c r="P1709" s="237">
        <f>O1709*H1709</f>
        <v>0</v>
      </c>
      <c r="Q1709" s="237">
        <v>0.0010200000000000001</v>
      </c>
      <c r="R1709" s="237">
        <f>Q1709*H1709</f>
        <v>0.079254000000000005</v>
      </c>
      <c r="S1709" s="237">
        <v>0</v>
      </c>
      <c r="T1709" s="238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9" t="s">
        <v>440</v>
      </c>
      <c r="AT1709" s="239" t="s">
        <v>174</v>
      </c>
      <c r="AU1709" s="239" t="s">
        <v>86</v>
      </c>
      <c r="AY1709" s="18" t="s">
        <v>171</v>
      </c>
      <c r="BE1709" s="240">
        <f>IF(N1709="základní",J1709,0)</f>
        <v>0</v>
      </c>
      <c r="BF1709" s="240">
        <f>IF(N1709="snížená",J1709,0)</f>
        <v>0</v>
      </c>
      <c r="BG1709" s="240">
        <f>IF(N1709="zákl. přenesená",J1709,0)</f>
        <v>0</v>
      </c>
      <c r="BH1709" s="240">
        <f>IF(N1709="sníž. přenesená",J1709,0)</f>
        <v>0</v>
      </c>
      <c r="BI1709" s="240">
        <f>IF(N1709="nulová",J1709,0)</f>
        <v>0</v>
      </c>
      <c r="BJ1709" s="18" t="s">
        <v>84</v>
      </c>
      <c r="BK1709" s="240">
        <f>ROUND(I1709*H1709,2)</f>
        <v>0</v>
      </c>
      <c r="BL1709" s="18" t="s">
        <v>440</v>
      </c>
      <c r="BM1709" s="239" t="s">
        <v>3087</v>
      </c>
    </row>
    <row r="1710" s="15" customFormat="1">
      <c r="A1710" s="15"/>
      <c r="B1710" s="274"/>
      <c r="C1710" s="275"/>
      <c r="D1710" s="241" t="s">
        <v>294</v>
      </c>
      <c r="E1710" s="276" t="s">
        <v>1</v>
      </c>
      <c r="F1710" s="277" t="s">
        <v>414</v>
      </c>
      <c r="G1710" s="275"/>
      <c r="H1710" s="276" t="s">
        <v>1</v>
      </c>
      <c r="I1710" s="278"/>
      <c r="J1710" s="275"/>
      <c r="K1710" s="275"/>
      <c r="L1710" s="279"/>
      <c r="M1710" s="280"/>
      <c r="N1710" s="281"/>
      <c r="O1710" s="281"/>
      <c r="P1710" s="281"/>
      <c r="Q1710" s="281"/>
      <c r="R1710" s="281"/>
      <c r="S1710" s="281"/>
      <c r="T1710" s="282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83" t="s">
        <v>294</v>
      </c>
      <c r="AU1710" s="283" t="s">
        <v>86</v>
      </c>
      <c r="AV1710" s="15" t="s">
        <v>84</v>
      </c>
      <c r="AW1710" s="15" t="s">
        <v>32</v>
      </c>
      <c r="AX1710" s="15" t="s">
        <v>77</v>
      </c>
      <c r="AY1710" s="283" t="s">
        <v>171</v>
      </c>
    </row>
    <row r="1711" s="13" customFormat="1">
      <c r="A1711" s="13"/>
      <c r="B1711" s="252"/>
      <c r="C1711" s="253"/>
      <c r="D1711" s="241" t="s">
        <v>294</v>
      </c>
      <c r="E1711" s="254" t="s">
        <v>1</v>
      </c>
      <c r="F1711" s="255" t="s">
        <v>3073</v>
      </c>
      <c r="G1711" s="253"/>
      <c r="H1711" s="256">
        <v>11</v>
      </c>
      <c r="I1711" s="257"/>
      <c r="J1711" s="253"/>
      <c r="K1711" s="253"/>
      <c r="L1711" s="258"/>
      <c r="M1711" s="259"/>
      <c r="N1711" s="260"/>
      <c r="O1711" s="260"/>
      <c r="P1711" s="260"/>
      <c r="Q1711" s="260"/>
      <c r="R1711" s="260"/>
      <c r="S1711" s="260"/>
      <c r="T1711" s="26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2" t="s">
        <v>294</v>
      </c>
      <c r="AU1711" s="262" t="s">
        <v>86</v>
      </c>
      <c r="AV1711" s="13" t="s">
        <v>86</v>
      </c>
      <c r="AW1711" s="13" t="s">
        <v>32</v>
      </c>
      <c r="AX1711" s="13" t="s">
        <v>77</v>
      </c>
      <c r="AY1711" s="262" t="s">
        <v>171</v>
      </c>
    </row>
    <row r="1712" s="13" customFormat="1">
      <c r="A1712" s="13"/>
      <c r="B1712" s="252"/>
      <c r="C1712" s="253"/>
      <c r="D1712" s="241" t="s">
        <v>294</v>
      </c>
      <c r="E1712" s="254" t="s">
        <v>1</v>
      </c>
      <c r="F1712" s="255" t="s">
        <v>3074</v>
      </c>
      <c r="G1712" s="253"/>
      <c r="H1712" s="256">
        <v>10.5</v>
      </c>
      <c r="I1712" s="257"/>
      <c r="J1712" s="253"/>
      <c r="K1712" s="253"/>
      <c r="L1712" s="258"/>
      <c r="M1712" s="259"/>
      <c r="N1712" s="260"/>
      <c r="O1712" s="260"/>
      <c r="P1712" s="260"/>
      <c r="Q1712" s="260"/>
      <c r="R1712" s="260"/>
      <c r="S1712" s="260"/>
      <c r="T1712" s="261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2" t="s">
        <v>294</v>
      </c>
      <c r="AU1712" s="262" t="s">
        <v>86</v>
      </c>
      <c r="AV1712" s="13" t="s">
        <v>86</v>
      </c>
      <c r="AW1712" s="13" t="s">
        <v>32</v>
      </c>
      <c r="AX1712" s="13" t="s">
        <v>77</v>
      </c>
      <c r="AY1712" s="262" t="s">
        <v>171</v>
      </c>
    </row>
    <row r="1713" s="13" customFormat="1">
      <c r="A1713" s="13"/>
      <c r="B1713" s="252"/>
      <c r="C1713" s="253"/>
      <c r="D1713" s="241" t="s">
        <v>294</v>
      </c>
      <c r="E1713" s="254" t="s">
        <v>1</v>
      </c>
      <c r="F1713" s="255" t="s">
        <v>3075</v>
      </c>
      <c r="G1713" s="253"/>
      <c r="H1713" s="256">
        <v>4.2000000000000002</v>
      </c>
      <c r="I1713" s="257"/>
      <c r="J1713" s="253"/>
      <c r="K1713" s="253"/>
      <c r="L1713" s="258"/>
      <c r="M1713" s="259"/>
      <c r="N1713" s="260"/>
      <c r="O1713" s="260"/>
      <c r="P1713" s="260"/>
      <c r="Q1713" s="260"/>
      <c r="R1713" s="260"/>
      <c r="S1713" s="260"/>
      <c r="T1713" s="26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2" t="s">
        <v>294</v>
      </c>
      <c r="AU1713" s="262" t="s">
        <v>86</v>
      </c>
      <c r="AV1713" s="13" t="s">
        <v>86</v>
      </c>
      <c r="AW1713" s="13" t="s">
        <v>32</v>
      </c>
      <c r="AX1713" s="13" t="s">
        <v>77</v>
      </c>
      <c r="AY1713" s="262" t="s">
        <v>171</v>
      </c>
    </row>
    <row r="1714" s="15" customFormat="1">
      <c r="A1714" s="15"/>
      <c r="B1714" s="274"/>
      <c r="C1714" s="275"/>
      <c r="D1714" s="241" t="s">
        <v>294</v>
      </c>
      <c r="E1714" s="276" t="s">
        <v>1</v>
      </c>
      <c r="F1714" s="277" t="s">
        <v>3076</v>
      </c>
      <c r="G1714" s="275"/>
      <c r="H1714" s="276" t="s">
        <v>1</v>
      </c>
      <c r="I1714" s="278"/>
      <c r="J1714" s="275"/>
      <c r="K1714" s="275"/>
      <c r="L1714" s="279"/>
      <c r="M1714" s="280"/>
      <c r="N1714" s="281"/>
      <c r="O1714" s="281"/>
      <c r="P1714" s="281"/>
      <c r="Q1714" s="281"/>
      <c r="R1714" s="281"/>
      <c r="S1714" s="281"/>
      <c r="T1714" s="282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3" t="s">
        <v>294</v>
      </c>
      <c r="AU1714" s="283" t="s">
        <v>86</v>
      </c>
      <c r="AV1714" s="15" t="s">
        <v>84</v>
      </c>
      <c r="AW1714" s="15" t="s">
        <v>32</v>
      </c>
      <c r="AX1714" s="15" t="s">
        <v>77</v>
      </c>
      <c r="AY1714" s="283" t="s">
        <v>171</v>
      </c>
    </row>
    <row r="1715" s="13" customFormat="1">
      <c r="A1715" s="13"/>
      <c r="B1715" s="252"/>
      <c r="C1715" s="253"/>
      <c r="D1715" s="241" t="s">
        <v>294</v>
      </c>
      <c r="E1715" s="254" t="s">
        <v>1</v>
      </c>
      <c r="F1715" s="255" t="s">
        <v>3077</v>
      </c>
      <c r="G1715" s="253"/>
      <c r="H1715" s="256">
        <v>52</v>
      </c>
      <c r="I1715" s="257"/>
      <c r="J1715" s="253"/>
      <c r="K1715" s="253"/>
      <c r="L1715" s="258"/>
      <c r="M1715" s="259"/>
      <c r="N1715" s="260"/>
      <c r="O1715" s="260"/>
      <c r="P1715" s="260"/>
      <c r="Q1715" s="260"/>
      <c r="R1715" s="260"/>
      <c r="S1715" s="260"/>
      <c r="T1715" s="26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2" t="s">
        <v>294</v>
      </c>
      <c r="AU1715" s="262" t="s">
        <v>86</v>
      </c>
      <c r="AV1715" s="13" t="s">
        <v>86</v>
      </c>
      <c r="AW1715" s="13" t="s">
        <v>32</v>
      </c>
      <c r="AX1715" s="13" t="s">
        <v>77</v>
      </c>
      <c r="AY1715" s="262" t="s">
        <v>171</v>
      </c>
    </row>
    <row r="1716" s="14" customFormat="1">
      <c r="A1716" s="14"/>
      <c r="B1716" s="263"/>
      <c r="C1716" s="264"/>
      <c r="D1716" s="241" t="s">
        <v>294</v>
      </c>
      <c r="E1716" s="265" t="s">
        <v>1</v>
      </c>
      <c r="F1716" s="266" t="s">
        <v>298</v>
      </c>
      <c r="G1716" s="264"/>
      <c r="H1716" s="267">
        <v>77.700000000000003</v>
      </c>
      <c r="I1716" s="268"/>
      <c r="J1716" s="264"/>
      <c r="K1716" s="264"/>
      <c r="L1716" s="269"/>
      <c r="M1716" s="270"/>
      <c r="N1716" s="271"/>
      <c r="O1716" s="271"/>
      <c r="P1716" s="271"/>
      <c r="Q1716" s="271"/>
      <c r="R1716" s="271"/>
      <c r="S1716" s="271"/>
      <c r="T1716" s="27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3" t="s">
        <v>294</v>
      </c>
      <c r="AU1716" s="273" t="s">
        <v>86</v>
      </c>
      <c r="AV1716" s="14" t="s">
        <v>192</v>
      </c>
      <c r="AW1716" s="14" t="s">
        <v>32</v>
      </c>
      <c r="AX1716" s="14" t="s">
        <v>84</v>
      </c>
      <c r="AY1716" s="273" t="s">
        <v>171</v>
      </c>
    </row>
    <row r="1717" s="2" customFormat="1" ht="24.15" customHeight="1">
      <c r="A1717" s="39"/>
      <c r="B1717" s="40"/>
      <c r="C1717" s="228" t="s">
        <v>3088</v>
      </c>
      <c r="D1717" s="228" t="s">
        <v>174</v>
      </c>
      <c r="E1717" s="229" t="s">
        <v>3089</v>
      </c>
      <c r="F1717" s="230" t="s">
        <v>3090</v>
      </c>
      <c r="G1717" s="231" t="s">
        <v>419</v>
      </c>
      <c r="H1717" s="232">
        <v>326.83199999999999</v>
      </c>
      <c r="I1717" s="233"/>
      <c r="J1717" s="234">
        <f>ROUND(I1717*H1717,2)</f>
        <v>0</v>
      </c>
      <c r="K1717" s="230" t="s">
        <v>178</v>
      </c>
      <c r="L1717" s="45"/>
      <c r="M1717" s="235" t="s">
        <v>1</v>
      </c>
      <c r="N1717" s="236" t="s">
        <v>42</v>
      </c>
      <c r="O1717" s="92"/>
      <c r="P1717" s="237">
        <f>O1717*H1717</f>
        <v>0</v>
      </c>
      <c r="Q1717" s="237">
        <v>0.00042999999999999999</v>
      </c>
      <c r="R1717" s="237">
        <f>Q1717*H1717</f>
        <v>0.14053775999999998</v>
      </c>
      <c r="S1717" s="237">
        <v>0</v>
      </c>
      <c r="T1717" s="238">
        <f>S1717*H1717</f>
        <v>0</v>
      </c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R1717" s="239" t="s">
        <v>440</v>
      </c>
      <c r="AT1717" s="239" t="s">
        <v>174</v>
      </c>
      <c r="AU1717" s="239" t="s">
        <v>86</v>
      </c>
      <c r="AY1717" s="18" t="s">
        <v>171</v>
      </c>
      <c r="BE1717" s="240">
        <f>IF(N1717="základní",J1717,0)</f>
        <v>0</v>
      </c>
      <c r="BF1717" s="240">
        <f>IF(N1717="snížená",J1717,0)</f>
        <v>0</v>
      </c>
      <c r="BG1717" s="240">
        <f>IF(N1717="zákl. přenesená",J1717,0)</f>
        <v>0</v>
      </c>
      <c r="BH1717" s="240">
        <f>IF(N1717="sníž. přenesená",J1717,0)</f>
        <v>0</v>
      </c>
      <c r="BI1717" s="240">
        <f>IF(N1717="nulová",J1717,0)</f>
        <v>0</v>
      </c>
      <c r="BJ1717" s="18" t="s">
        <v>84</v>
      </c>
      <c r="BK1717" s="240">
        <f>ROUND(I1717*H1717,2)</f>
        <v>0</v>
      </c>
      <c r="BL1717" s="18" t="s">
        <v>440</v>
      </c>
      <c r="BM1717" s="239" t="s">
        <v>3091</v>
      </c>
    </row>
    <row r="1718" s="15" customFormat="1">
      <c r="A1718" s="15"/>
      <c r="B1718" s="274"/>
      <c r="C1718" s="275"/>
      <c r="D1718" s="241" t="s">
        <v>294</v>
      </c>
      <c r="E1718" s="276" t="s">
        <v>1</v>
      </c>
      <c r="F1718" s="277" t="s">
        <v>1182</v>
      </c>
      <c r="G1718" s="275"/>
      <c r="H1718" s="276" t="s">
        <v>1</v>
      </c>
      <c r="I1718" s="278"/>
      <c r="J1718" s="275"/>
      <c r="K1718" s="275"/>
      <c r="L1718" s="279"/>
      <c r="M1718" s="280"/>
      <c r="N1718" s="281"/>
      <c r="O1718" s="281"/>
      <c r="P1718" s="281"/>
      <c r="Q1718" s="281"/>
      <c r="R1718" s="281"/>
      <c r="S1718" s="281"/>
      <c r="T1718" s="282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3" t="s">
        <v>294</v>
      </c>
      <c r="AU1718" s="283" t="s">
        <v>86</v>
      </c>
      <c r="AV1718" s="15" t="s">
        <v>84</v>
      </c>
      <c r="AW1718" s="15" t="s">
        <v>32</v>
      </c>
      <c r="AX1718" s="15" t="s">
        <v>77</v>
      </c>
      <c r="AY1718" s="283" t="s">
        <v>171</v>
      </c>
    </row>
    <row r="1719" s="13" customFormat="1">
      <c r="A1719" s="13"/>
      <c r="B1719" s="252"/>
      <c r="C1719" s="253"/>
      <c r="D1719" s="241" t="s">
        <v>294</v>
      </c>
      <c r="E1719" s="254" t="s">
        <v>1</v>
      </c>
      <c r="F1719" s="255" t="s">
        <v>3092</v>
      </c>
      <c r="G1719" s="253"/>
      <c r="H1719" s="256">
        <v>4.8620000000000001</v>
      </c>
      <c r="I1719" s="257"/>
      <c r="J1719" s="253"/>
      <c r="K1719" s="253"/>
      <c r="L1719" s="258"/>
      <c r="M1719" s="259"/>
      <c r="N1719" s="260"/>
      <c r="O1719" s="260"/>
      <c r="P1719" s="260"/>
      <c r="Q1719" s="260"/>
      <c r="R1719" s="260"/>
      <c r="S1719" s="260"/>
      <c r="T1719" s="261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62" t="s">
        <v>294</v>
      </c>
      <c r="AU1719" s="262" t="s">
        <v>86</v>
      </c>
      <c r="AV1719" s="13" t="s">
        <v>86</v>
      </c>
      <c r="AW1719" s="13" t="s">
        <v>32</v>
      </c>
      <c r="AX1719" s="13" t="s">
        <v>77</v>
      </c>
      <c r="AY1719" s="262" t="s">
        <v>171</v>
      </c>
    </row>
    <row r="1720" s="13" customFormat="1">
      <c r="A1720" s="13"/>
      <c r="B1720" s="252"/>
      <c r="C1720" s="253"/>
      <c r="D1720" s="241" t="s">
        <v>294</v>
      </c>
      <c r="E1720" s="254" t="s">
        <v>1</v>
      </c>
      <c r="F1720" s="255" t="s">
        <v>3093</v>
      </c>
      <c r="G1720" s="253"/>
      <c r="H1720" s="256">
        <v>59.509999999999998</v>
      </c>
      <c r="I1720" s="257"/>
      <c r="J1720" s="253"/>
      <c r="K1720" s="253"/>
      <c r="L1720" s="258"/>
      <c r="M1720" s="259"/>
      <c r="N1720" s="260"/>
      <c r="O1720" s="260"/>
      <c r="P1720" s="260"/>
      <c r="Q1720" s="260"/>
      <c r="R1720" s="260"/>
      <c r="S1720" s="260"/>
      <c r="T1720" s="26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2" t="s">
        <v>294</v>
      </c>
      <c r="AU1720" s="262" t="s">
        <v>86</v>
      </c>
      <c r="AV1720" s="13" t="s">
        <v>86</v>
      </c>
      <c r="AW1720" s="13" t="s">
        <v>32</v>
      </c>
      <c r="AX1720" s="13" t="s">
        <v>77</v>
      </c>
      <c r="AY1720" s="262" t="s">
        <v>171</v>
      </c>
    </row>
    <row r="1721" s="13" customFormat="1">
      <c r="A1721" s="13"/>
      <c r="B1721" s="252"/>
      <c r="C1721" s="253"/>
      <c r="D1721" s="241" t="s">
        <v>294</v>
      </c>
      <c r="E1721" s="254" t="s">
        <v>1</v>
      </c>
      <c r="F1721" s="255" t="s">
        <v>3094</v>
      </c>
      <c r="G1721" s="253"/>
      <c r="H1721" s="256">
        <v>43.780000000000001</v>
      </c>
      <c r="I1721" s="257"/>
      <c r="J1721" s="253"/>
      <c r="K1721" s="253"/>
      <c r="L1721" s="258"/>
      <c r="M1721" s="259"/>
      <c r="N1721" s="260"/>
      <c r="O1721" s="260"/>
      <c r="P1721" s="260"/>
      <c r="Q1721" s="260"/>
      <c r="R1721" s="260"/>
      <c r="S1721" s="260"/>
      <c r="T1721" s="26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2" t="s">
        <v>294</v>
      </c>
      <c r="AU1721" s="262" t="s">
        <v>86</v>
      </c>
      <c r="AV1721" s="13" t="s">
        <v>86</v>
      </c>
      <c r="AW1721" s="13" t="s">
        <v>32</v>
      </c>
      <c r="AX1721" s="13" t="s">
        <v>77</v>
      </c>
      <c r="AY1721" s="262" t="s">
        <v>171</v>
      </c>
    </row>
    <row r="1722" s="13" customFormat="1">
      <c r="A1722" s="13"/>
      <c r="B1722" s="252"/>
      <c r="C1722" s="253"/>
      <c r="D1722" s="241" t="s">
        <v>294</v>
      </c>
      <c r="E1722" s="254" t="s">
        <v>1</v>
      </c>
      <c r="F1722" s="255" t="s">
        <v>3095</v>
      </c>
      <c r="G1722" s="253"/>
      <c r="H1722" s="256">
        <v>162.58000000000001</v>
      </c>
      <c r="I1722" s="257"/>
      <c r="J1722" s="253"/>
      <c r="K1722" s="253"/>
      <c r="L1722" s="258"/>
      <c r="M1722" s="259"/>
      <c r="N1722" s="260"/>
      <c r="O1722" s="260"/>
      <c r="P1722" s="260"/>
      <c r="Q1722" s="260"/>
      <c r="R1722" s="260"/>
      <c r="S1722" s="260"/>
      <c r="T1722" s="26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2" t="s">
        <v>294</v>
      </c>
      <c r="AU1722" s="262" t="s">
        <v>86</v>
      </c>
      <c r="AV1722" s="13" t="s">
        <v>86</v>
      </c>
      <c r="AW1722" s="13" t="s">
        <v>32</v>
      </c>
      <c r="AX1722" s="13" t="s">
        <v>77</v>
      </c>
      <c r="AY1722" s="262" t="s">
        <v>171</v>
      </c>
    </row>
    <row r="1723" s="13" customFormat="1">
      <c r="A1723" s="13"/>
      <c r="B1723" s="252"/>
      <c r="C1723" s="253"/>
      <c r="D1723" s="241" t="s">
        <v>294</v>
      </c>
      <c r="E1723" s="254" t="s">
        <v>1</v>
      </c>
      <c r="F1723" s="255" t="s">
        <v>3096</v>
      </c>
      <c r="G1723" s="253"/>
      <c r="H1723" s="256">
        <v>45.869999999999997</v>
      </c>
      <c r="I1723" s="257"/>
      <c r="J1723" s="253"/>
      <c r="K1723" s="253"/>
      <c r="L1723" s="258"/>
      <c r="M1723" s="259"/>
      <c r="N1723" s="260"/>
      <c r="O1723" s="260"/>
      <c r="P1723" s="260"/>
      <c r="Q1723" s="260"/>
      <c r="R1723" s="260"/>
      <c r="S1723" s="260"/>
      <c r="T1723" s="26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2" t="s">
        <v>294</v>
      </c>
      <c r="AU1723" s="262" t="s">
        <v>86</v>
      </c>
      <c r="AV1723" s="13" t="s">
        <v>86</v>
      </c>
      <c r="AW1723" s="13" t="s">
        <v>32</v>
      </c>
      <c r="AX1723" s="13" t="s">
        <v>77</v>
      </c>
      <c r="AY1723" s="262" t="s">
        <v>171</v>
      </c>
    </row>
    <row r="1724" s="13" customFormat="1">
      <c r="A1724" s="13"/>
      <c r="B1724" s="252"/>
      <c r="C1724" s="253"/>
      <c r="D1724" s="241" t="s">
        <v>294</v>
      </c>
      <c r="E1724" s="254" t="s">
        <v>1</v>
      </c>
      <c r="F1724" s="255" t="s">
        <v>3097</v>
      </c>
      <c r="G1724" s="253"/>
      <c r="H1724" s="256">
        <v>10.23</v>
      </c>
      <c r="I1724" s="257"/>
      <c r="J1724" s="253"/>
      <c r="K1724" s="253"/>
      <c r="L1724" s="258"/>
      <c r="M1724" s="259"/>
      <c r="N1724" s="260"/>
      <c r="O1724" s="260"/>
      <c r="P1724" s="260"/>
      <c r="Q1724" s="260"/>
      <c r="R1724" s="260"/>
      <c r="S1724" s="260"/>
      <c r="T1724" s="26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2" t="s">
        <v>294</v>
      </c>
      <c r="AU1724" s="262" t="s">
        <v>86</v>
      </c>
      <c r="AV1724" s="13" t="s">
        <v>86</v>
      </c>
      <c r="AW1724" s="13" t="s">
        <v>32</v>
      </c>
      <c r="AX1724" s="13" t="s">
        <v>77</v>
      </c>
      <c r="AY1724" s="262" t="s">
        <v>171</v>
      </c>
    </row>
    <row r="1725" s="14" customFormat="1">
      <c r="A1725" s="14"/>
      <c r="B1725" s="263"/>
      <c r="C1725" s="264"/>
      <c r="D1725" s="241" t="s">
        <v>294</v>
      </c>
      <c r="E1725" s="265" t="s">
        <v>1</v>
      </c>
      <c r="F1725" s="266" t="s">
        <v>298</v>
      </c>
      <c r="G1725" s="264"/>
      <c r="H1725" s="267">
        <v>326.83199999999999</v>
      </c>
      <c r="I1725" s="268"/>
      <c r="J1725" s="264"/>
      <c r="K1725" s="264"/>
      <c r="L1725" s="269"/>
      <c r="M1725" s="270"/>
      <c r="N1725" s="271"/>
      <c r="O1725" s="271"/>
      <c r="P1725" s="271"/>
      <c r="Q1725" s="271"/>
      <c r="R1725" s="271"/>
      <c r="S1725" s="271"/>
      <c r="T1725" s="27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73" t="s">
        <v>294</v>
      </c>
      <c r="AU1725" s="273" t="s">
        <v>86</v>
      </c>
      <c r="AV1725" s="14" t="s">
        <v>192</v>
      </c>
      <c r="AW1725" s="14" t="s">
        <v>32</v>
      </c>
      <c r="AX1725" s="14" t="s">
        <v>84</v>
      </c>
      <c r="AY1725" s="273" t="s">
        <v>171</v>
      </c>
    </row>
    <row r="1726" s="2" customFormat="1" ht="33" customHeight="1">
      <c r="A1726" s="39"/>
      <c r="B1726" s="40"/>
      <c r="C1726" s="228" t="s">
        <v>3098</v>
      </c>
      <c r="D1726" s="228" t="s">
        <v>174</v>
      </c>
      <c r="E1726" s="229" t="s">
        <v>3099</v>
      </c>
      <c r="F1726" s="230" t="s">
        <v>3100</v>
      </c>
      <c r="G1726" s="231" t="s">
        <v>419</v>
      </c>
      <c r="H1726" s="232">
        <v>62.799999999999997</v>
      </c>
      <c r="I1726" s="233"/>
      <c r="J1726" s="234">
        <f>ROUND(I1726*H1726,2)</f>
        <v>0</v>
      </c>
      <c r="K1726" s="230" t="s">
        <v>178</v>
      </c>
      <c r="L1726" s="45"/>
      <c r="M1726" s="235" t="s">
        <v>1</v>
      </c>
      <c r="N1726" s="236" t="s">
        <v>42</v>
      </c>
      <c r="O1726" s="92"/>
      <c r="P1726" s="237">
        <f>O1726*H1726</f>
        <v>0</v>
      </c>
      <c r="Q1726" s="237">
        <v>0.00042999999999999999</v>
      </c>
      <c r="R1726" s="237">
        <f>Q1726*H1726</f>
        <v>0.027003999999999997</v>
      </c>
      <c r="S1726" s="237">
        <v>0</v>
      </c>
      <c r="T1726" s="238">
        <f>S1726*H1726</f>
        <v>0</v>
      </c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R1726" s="239" t="s">
        <v>440</v>
      </c>
      <c r="AT1726" s="239" t="s">
        <v>174</v>
      </c>
      <c r="AU1726" s="239" t="s">
        <v>86</v>
      </c>
      <c r="AY1726" s="18" t="s">
        <v>171</v>
      </c>
      <c r="BE1726" s="240">
        <f>IF(N1726="základní",J1726,0)</f>
        <v>0</v>
      </c>
      <c r="BF1726" s="240">
        <f>IF(N1726="snížená",J1726,0)</f>
        <v>0</v>
      </c>
      <c r="BG1726" s="240">
        <f>IF(N1726="zákl. přenesená",J1726,0)</f>
        <v>0</v>
      </c>
      <c r="BH1726" s="240">
        <f>IF(N1726="sníž. přenesená",J1726,0)</f>
        <v>0</v>
      </c>
      <c r="BI1726" s="240">
        <f>IF(N1726="nulová",J1726,0)</f>
        <v>0</v>
      </c>
      <c r="BJ1726" s="18" t="s">
        <v>84</v>
      </c>
      <c r="BK1726" s="240">
        <f>ROUND(I1726*H1726,2)</f>
        <v>0</v>
      </c>
      <c r="BL1726" s="18" t="s">
        <v>440</v>
      </c>
      <c r="BM1726" s="239" t="s">
        <v>3101</v>
      </c>
    </row>
    <row r="1727" s="15" customFormat="1">
      <c r="A1727" s="15"/>
      <c r="B1727" s="274"/>
      <c r="C1727" s="275"/>
      <c r="D1727" s="241" t="s">
        <v>294</v>
      </c>
      <c r="E1727" s="276" t="s">
        <v>1</v>
      </c>
      <c r="F1727" s="277" t="s">
        <v>414</v>
      </c>
      <c r="G1727" s="275"/>
      <c r="H1727" s="276" t="s">
        <v>1</v>
      </c>
      <c r="I1727" s="278"/>
      <c r="J1727" s="275"/>
      <c r="K1727" s="275"/>
      <c r="L1727" s="279"/>
      <c r="M1727" s="280"/>
      <c r="N1727" s="281"/>
      <c r="O1727" s="281"/>
      <c r="P1727" s="281"/>
      <c r="Q1727" s="281"/>
      <c r="R1727" s="281"/>
      <c r="S1727" s="281"/>
      <c r="T1727" s="282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T1727" s="283" t="s">
        <v>294</v>
      </c>
      <c r="AU1727" s="283" t="s">
        <v>86</v>
      </c>
      <c r="AV1727" s="15" t="s">
        <v>84</v>
      </c>
      <c r="AW1727" s="15" t="s">
        <v>32</v>
      </c>
      <c r="AX1727" s="15" t="s">
        <v>77</v>
      </c>
      <c r="AY1727" s="283" t="s">
        <v>171</v>
      </c>
    </row>
    <row r="1728" s="13" customFormat="1">
      <c r="A1728" s="13"/>
      <c r="B1728" s="252"/>
      <c r="C1728" s="253"/>
      <c r="D1728" s="241" t="s">
        <v>294</v>
      </c>
      <c r="E1728" s="254" t="s">
        <v>1</v>
      </c>
      <c r="F1728" s="255" t="s">
        <v>3102</v>
      </c>
      <c r="G1728" s="253"/>
      <c r="H1728" s="256">
        <v>12</v>
      </c>
      <c r="I1728" s="257"/>
      <c r="J1728" s="253"/>
      <c r="K1728" s="253"/>
      <c r="L1728" s="258"/>
      <c r="M1728" s="259"/>
      <c r="N1728" s="260"/>
      <c r="O1728" s="260"/>
      <c r="P1728" s="260"/>
      <c r="Q1728" s="260"/>
      <c r="R1728" s="260"/>
      <c r="S1728" s="260"/>
      <c r="T1728" s="261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62" t="s">
        <v>294</v>
      </c>
      <c r="AU1728" s="262" t="s">
        <v>86</v>
      </c>
      <c r="AV1728" s="13" t="s">
        <v>86</v>
      </c>
      <c r="AW1728" s="13" t="s">
        <v>32</v>
      </c>
      <c r="AX1728" s="13" t="s">
        <v>77</v>
      </c>
      <c r="AY1728" s="262" t="s">
        <v>171</v>
      </c>
    </row>
    <row r="1729" s="13" customFormat="1">
      <c r="A1729" s="13"/>
      <c r="B1729" s="252"/>
      <c r="C1729" s="253"/>
      <c r="D1729" s="241" t="s">
        <v>294</v>
      </c>
      <c r="E1729" s="254" t="s">
        <v>1</v>
      </c>
      <c r="F1729" s="255" t="s">
        <v>3103</v>
      </c>
      <c r="G1729" s="253"/>
      <c r="H1729" s="256">
        <v>7.2000000000000002</v>
      </c>
      <c r="I1729" s="257"/>
      <c r="J1729" s="253"/>
      <c r="K1729" s="253"/>
      <c r="L1729" s="258"/>
      <c r="M1729" s="259"/>
      <c r="N1729" s="260"/>
      <c r="O1729" s="260"/>
      <c r="P1729" s="260"/>
      <c r="Q1729" s="260"/>
      <c r="R1729" s="260"/>
      <c r="S1729" s="260"/>
      <c r="T1729" s="26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62" t="s">
        <v>294</v>
      </c>
      <c r="AU1729" s="262" t="s">
        <v>86</v>
      </c>
      <c r="AV1729" s="13" t="s">
        <v>86</v>
      </c>
      <c r="AW1729" s="13" t="s">
        <v>32</v>
      </c>
      <c r="AX1729" s="13" t="s">
        <v>77</v>
      </c>
      <c r="AY1729" s="262" t="s">
        <v>171</v>
      </c>
    </row>
    <row r="1730" s="13" customFormat="1">
      <c r="A1730" s="13"/>
      <c r="B1730" s="252"/>
      <c r="C1730" s="253"/>
      <c r="D1730" s="241" t="s">
        <v>294</v>
      </c>
      <c r="E1730" s="254" t="s">
        <v>1</v>
      </c>
      <c r="F1730" s="255" t="s">
        <v>3104</v>
      </c>
      <c r="G1730" s="253"/>
      <c r="H1730" s="256">
        <v>3.6000000000000001</v>
      </c>
      <c r="I1730" s="257"/>
      <c r="J1730" s="253"/>
      <c r="K1730" s="253"/>
      <c r="L1730" s="258"/>
      <c r="M1730" s="259"/>
      <c r="N1730" s="260"/>
      <c r="O1730" s="260"/>
      <c r="P1730" s="260"/>
      <c r="Q1730" s="260"/>
      <c r="R1730" s="260"/>
      <c r="S1730" s="260"/>
      <c r="T1730" s="26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2" t="s">
        <v>294</v>
      </c>
      <c r="AU1730" s="262" t="s">
        <v>86</v>
      </c>
      <c r="AV1730" s="13" t="s">
        <v>86</v>
      </c>
      <c r="AW1730" s="13" t="s">
        <v>32</v>
      </c>
      <c r="AX1730" s="13" t="s">
        <v>77</v>
      </c>
      <c r="AY1730" s="262" t="s">
        <v>171</v>
      </c>
    </row>
    <row r="1731" s="15" customFormat="1">
      <c r="A1731" s="15"/>
      <c r="B1731" s="274"/>
      <c r="C1731" s="275"/>
      <c r="D1731" s="241" t="s">
        <v>294</v>
      </c>
      <c r="E1731" s="276" t="s">
        <v>1</v>
      </c>
      <c r="F1731" s="277" t="s">
        <v>3076</v>
      </c>
      <c r="G1731" s="275"/>
      <c r="H1731" s="276" t="s">
        <v>1</v>
      </c>
      <c r="I1731" s="278"/>
      <c r="J1731" s="275"/>
      <c r="K1731" s="275"/>
      <c r="L1731" s="279"/>
      <c r="M1731" s="280"/>
      <c r="N1731" s="281"/>
      <c r="O1731" s="281"/>
      <c r="P1731" s="281"/>
      <c r="Q1731" s="281"/>
      <c r="R1731" s="281"/>
      <c r="S1731" s="281"/>
      <c r="T1731" s="282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83" t="s">
        <v>294</v>
      </c>
      <c r="AU1731" s="283" t="s">
        <v>86</v>
      </c>
      <c r="AV1731" s="15" t="s">
        <v>84</v>
      </c>
      <c r="AW1731" s="15" t="s">
        <v>32</v>
      </c>
      <c r="AX1731" s="15" t="s">
        <v>77</v>
      </c>
      <c r="AY1731" s="283" t="s">
        <v>171</v>
      </c>
    </row>
    <row r="1732" s="13" customFormat="1">
      <c r="A1732" s="13"/>
      <c r="B1732" s="252"/>
      <c r="C1732" s="253"/>
      <c r="D1732" s="241" t="s">
        <v>294</v>
      </c>
      <c r="E1732" s="254" t="s">
        <v>1</v>
      </c>
      <c r="F1732" s="255" t="s">
        <v>3105</v>
      </c>
      <c r="G1732" s="253"/>
      <c r="H1732" s="256">
        <v>40</v>
      </c>
      <c r="I1732" s="257"/>
      <c r="J1732" s="253"/>
      <c r="K1732" s="253"/>
      <c r="L1732" s="258"/>
      <c r="M1732" s="259"/>
      <c r="N1732" s="260"/>
      <c r="O1732" s="260"/>
      <c r="P1732" s="260"/>
      <c r="Q1732" s="260"/>
      <c r="R1732" s="260"/>
      <c r="S1732" s="260"/>
      <c r="T1732" s="261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2" t="s">
        <v>294</v>
      </c>
      <c r="AU1732" s="262" t="s">
        <v>86</v>
      </c>
      <c r="AV1732" s="13" t="s">
        <v>86</v>
      </c>
      <c r="AW1732" s="13" t="s">
        <v>32</v>
      </c>
      <c r="AX1732" s="13" t="s">
        <v>77</v>
      </c>
      <c r="AY1732" s="262" t="s">
        <v>171</v>
      </c>
    </row>
    <row r="1733" s="14" customFormat="1">
      <c r="A1733" s="14"/>
      <c r="B1733" s="263"/>
      <c r="C1733" s="264"/>
      <c r="D1733" s="241" t="s">
        <v>294</v>
      </c>
      <c r="E1733" s="265" t="s">
        <v>1</v>
      </c>
      <c r="F1733" s="266" t="s">
        <v>298</v>
      </c>
      <c r="G1733" s="264"/>
      <c r="H1733" s="267">
        <v>62.799999999999997</v>
      </c>
      <c r="I1733" s="268"/>
      <c r="J1733" s="264"/>
      <c r="K1733" s="264"/>
      <c r="L1733" s="269"/>
      <c r="M1733" s="270"/>
      <c r="N1733" s="271"/>
      <c r="O1733" s="271"/>
      <c r="P1733" s="271"/>
      <c r="Q1733" s="271"/>
      <c r="R1733" s="271"/>
      <c r="S1733" s="271"/>
      <c r="T1733" s="272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73" t="s">
        <v>294</v>
      </c>
      <c r="AU1733" s="273" t="s">
        <v>86</v>
      </c>
      <c r="AV1733" s="14" t="s">
        <v>192</v>
      </c>
      <c r="AW1733" s="14" t="s">
        <v>32</v>
      </c>
      <c r="AX1733" s="14" t="s">
        <v>84</v>
      </c>
      <c r="AY1733" s="273" t="s">
        <v>171</v>
      </c>
    </row>
    <row r="1734" s="2" customFormat="1" ht="16.5" customHeight="1">
      <c r="A1734" s="39"/>
      <c r="B1734" s="40"/>
      <c r="C1734" s="298" t="s">
        <v>3106</v>
      </c>
      <c r="D1734" s="298" t="s">
        <v>1309</v>
      </c>
      <c r="E1734" s="299" t="s">
        <v>3107</v>
      </c>
      <c r="F1734" s="300" t="s">
        <v>3108</v>
      </c>
      <c r="G1734" s="301" t="s">
        <v>801</v>
      </c>
      <c r="H1734" s="302">
        <v>10</v>
      </c>
      <c r="I1734" s="303"/>
      <c r="J1734" s="304">
        <f>ROUND(I1734*H1734,2)</f>
        <v>0</v>
      </c>
      <c r="K1734" s="300" t="s">
        <v>178</v>
      </c>
      <c r="L1734" s="305"/>
      <c r="M1734" s="306" t="s">
        <v>1</v>
      </c>
      <c r="N1734" s="307" t="s">
        <v>42</v>
      </c>
      <c r="O1734" s="92"/>
      <c r="P1734" s="237">
        <f>O1734*H1734</f>
        <v>0</v>
      </c>
      <c r="Q1734" s="237">
        <v>0.00097000000000000005</v>
      </c>
      <c r="R1734" s="237">
        <f>Q1734*H1734</f>
        <v>0.0097000000000000003</v>
      </c>
      <c r="S1734" s="237">
        <v>0</v>
      </c>
      <c r="T1734" s="238">
        <f>S1734*H1734</f>
        <v>0</v>
      </c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R1734" s="239" t="s">
        <v>355</v>
      </c>
      <c r="AT1734" s="239" t="s">
        <v>1309</v>
      </c>
      <c r="AU1734" s="239" t="s">
        <v>86</v>
      </c>
      <c r="AY1734" s="18" t="s">
        <v>171</v>
      </c>
      <c r="BE1734" s="240">
        <f>IF(N1734="základní",J1734,0)</f>
        <v>0</v>
      </c>
      <c r="BF1734" s="240">
        <f>IF(N1734="snížená",J1734,0)</f>
        <v>0</v>
      </c>
      <c r="BG1734" s="240">
        <f>IF(N1734="zákl. přenesená",J1734,0)</f>
        <v>0</v>
      </c>
      <c r="BH1734" s="240">
        <f>IF(N1734="sníž. přenesená",J1734,0)</f>
        <v>0</v>
      </c>
      <c r="BI1734" s="240">
        <f>IF(N1734="nulová",J1734,0)</f>
        <v>0</v>
      </c>
      <c r="BJ1734" s="18" t="s">
        <v>84</v>
      </c>
      <c r="BK1734" s="240">
        <f>ROUND(I1734*H1734,2)</f>
        <v>0</v>
      </c>
      <c r="BL1734" s="18" t="s">
        <v>440</v>
      </c>
      <c r="BM1734" s="239" t="s">
        <v>3109</v>
      </c>
    </row>
    <row r="1735" s="2" customFormat="1">
      <c r="A1735" s="39"/>
      <c r="B1735" s="40"/>
      <c r="C1735" s="41"/>
      <c r="D1735" s="241" t="s">
        <v>181</v>
      </c>
      <c r="E1735" s="41"/>
      <c r="F1735" s="242" t="s">
        <v>3110</v>
      </c>
      <c r="G1735" s="41"/>
      <c r="H1735" s="41"/>
      <c r="I1735" s="243"/>
      <c r="J1735" s="41"/>
      <c r="K1735" s="41"/>
      <c r="L1735" s="45"/>
      <c r="M1735" s="244"/>
      <c r="N1735" s="245"/>
      <c r="O1735" s="92"/>
      <c r="P1735" s="92"/>
      <c r="Q1735" s="92"/>
      <c r="R1735" s="92"/>
      <c r="S1735" s="92"/>
      <c r="T1735" s="93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T1735" s="18" t="s">
        <v>181</v>
      </c>
      <c r="AU1735" s="18" t="s">
        <v>86</v>
      </c>
    </row>
    <row r="1736" s="13" customFormat="1">
      <c r="A1736" s="13"/>
      <c r="B1736" s="252"/>
      <c r="C1736" s="253"/>
      <c r="D1736" s="241" t="s">
        <v>294</v>
      </c>
      <c r="E1736" s="254" t="s">
        <v>1</v>
      </c>
      <c r="F1736" s="255" t="s">
        <v>3111</v>
      </c>
      <c r="G1736" s="253"/>
      <c r="H1736" s="256">
        <v>9.3190000000000008</v>
      </c>
      <c r="I1736" s="257"/>
      <c r="J1736" s="253"/>
      <c r="K1736" s="253"/>
      <c r="L1736" s="258"/>
      <c r="M1736" s="259"/>
      <c r="N1736" s="260"/>
      <c r="O1736" s="260"/>
      <c r="P1736" s="260"/>
      <c r="Q1736" s="260"/>
      <c r="R1736" s="260"/>
      <c r="S1736" s="260"/>
      <c r="T1736" s="26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2" t="s">
        <v>294</v>
      </c>
      <c r="AU1736" s="262" t="s">
        <v>86</v>
      </c>
      <c r="AV1736" s="13" t="s">
        <v>86</v>
      </c>
      <c r="AW1736" s="13" t="s">
        <v>32</v>
      </c>
      <c r="AX1736" s="13" t="s">
        <v>77</v>
      </c>
      <c r="AY1736" s="262" t="s">
        <v>171</v>
      </c>
    </row>
    <row r="1737" s="13" customFormat="1">
      <c r="A1737" s="13"/>
      <c r="B1737" s="252"/>
      <c r="C1737" s="253"/>
      <c r="D1737" s="241" t="s">
        <v>294</v>
      </c>
      <c r="E1737" s="254" t="s">
        <v>1</v>
      </c>
      <c r="F1737" s="255" t="s">
        <v>3112</v>
      </c>
      <c r="G1737" s="253"/>
      <c r="H1737" s="256">
        <v>0.68100000000000005</v>
      </c>
      <c r="I1737" s="257"/>
      <c r="J1737" s="253"/>
      <c r="K1737" s="253"/>
      <c r="L1737" s="258"/>
      <c r="M1737" s="259"/>
      <c r="N1737" s="260"/>
      <c r="O1737" s="260"/>
      <c r="P1737" s="260"/>
      <c r="Q1737" s="260"/>
      <c r="R1737" s="260"/>
      <c r="S1737" s="260"/>
      <c r="T1737" s="261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2" t="s">
        <v>294</v>
      </c>
      <c r="AU1737" s="262" t="s">
        <v>86</v>
      </c>
      <c r="AV1737" s="13" t="s">
        <v>86</v>
      </c>
      <c r="AW1737" s="13" t="s">
        <v>32</v>
      </c>
      <c r="AX1737" s="13" t="s">
        <v>77</v>
      </c>
      <c r="AY1737" s="262" t="s">
        <v>171</v>
      </c>
    </row>
    <row r="1738" s="14" customFormat="1">
      <c r="A1738" s="14"/>
      <c r="B1738" s="263"/>
      <c r="C1738" s="264"/>
      <c r="D1738" s="241" t="s">
        <v>294</v>
      </c>
      <c r="E1738" s="265" t="s">
        <v>1</v>
      </c>
      <c r="F1738" s="266" t="s">
        <v>298</v>
      </c>
      <c r="G1738" s="264"/>
      <c r="H1738" s="267">
        <v>10</v>
      </c>
      <c r="I1738" s="268"/>
      <c r="J1738" s="264"/>
      <c r="K1738" s="264"/>
      <c r="L1738" s="269"/>
      <c r="M1738" s="270"/>
      <c r="N1738" s="271"/>
      <c r="O1738" s="271"/>
      <c r="P1738" s="271"/>
      <c r="Q1738" s="271"/>
      <c r="R1738" s="271"/>
      <c r="S1738" s="271"/>
      <c r="T1738" s="272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73" t="s">
        <v>294</v>
      </c>
      <c r="AU1738" s="273" t="s">
        <v>86</v>
      </c>
      <c r="AV1738" s="14" t="s">
        <v>192</v>
      </c>
      <c r="AW1738" s="14" t="s">
        <v>32</v>
      </c>
      <c r="AX1738" s="14" t="s">
        <v>84</v>
      </c>
      <c r="AY1738" s="273" t="s">
        <v>171</v>
      </c>
    </row>
    <row r="1739" s="2" customFormat="1" ht="16.5" customHeight="1">
      <c r="A1739" s="39"/>
      <c r="B1739" s="40"/>
      <c r="C1739" s="298" t="s">
        <v>3113</v>
      </c>
      <c r="D1739" s="298" t="s">
        <v>1309</v>
      </c>
      <c r="E1739" s="299" t="s">
        <v>3114</v>
      </c>
      <c r="F1739" s="300" t="s">
        <v>3115</v>
      </c>
      <c r="G1739" s="301" t="s">
        <v>801</v>
      </c>
      <c r="H1739" s="302">
        <v>115</v>
      </c>
      <c r="I1739" s="303"/>
      <c r="J1739" s="304">
        <f>ROUND(I1739*H1739,2)</f>
        <v>0</v>
      </c>
      <c r="K1739" s="300" t="s">
        <v>1</v>
      </c>
      <c r="L1739" s="305"/>
      <c r="M1739" s="306" t="s">
        <v>1</v>
      </c>
      <c r="N1739" s="307" t="s">
        <v>42</v>
      </c>
      <c r="O1739" s="92"/>
      <c r="P1739" s="237">
        <f>O1739*H1739</f>
        <v>0</v>
      </c>
      <c r="Q1739" s="237">
        <v>0.00097000000000000005</v>
      </c>
      <c r="R1739" s="237">
        <f>Q1739*H1739</f>
        <v>0.11155000000000001</v>
      </c>
      <c r="S1739" s="237">
        <v>0</v>
      </c>
      <c r="T1739" s="238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39" t="s">
        <v>355</v>
      </c>
      <c r="AT1739" s="239" t="s">
        <v>1309</v>
      </c>
      <c r="AU1739" s="239" t="s">
        <v>86</v>
      </c>
      <c r="AY1739" s="18" t="s">
        <v>171</v>
      </c>
      <c r="BE1739" s="240">
        <f>IF(N1739="základní",J1739,0)</f>
        <v>0</v>
      </c>
      <c r="BF1739" s="240">
        <f>IF(N1739="snížená",J1739,0)</f>
        <v>0</v>
      </c>
      <c r="BG1739" s="240">
        <f>IF(N1739="zákl. přenesená",J1739,0)</f>
        <v>0</v>
      </c>
      <c r="BH1739" s="240">
        <f>IF(N1739="sníž. přenesená",J1739,0)</f>
        <v>0</v>
      </c>
      <c r="BI1739" s="240">
        <f>IF(N1739="nulová",J1739,0)</f>
        <v>0</v>
      </c>
      <c r="BJ1739" s="18" t="s">
        <v>84</v>
      </c>
      <c r="BK1739" s="240">
        <f>ROUND(I1739*H1739,2)</f>
        <v>0</v>
      </c>
      <c r="BL1739" s="18" t="s">
        <v>440</v>
      </c>
      <c r="BM1739" s="239" t="s">
        <v>3116</v>
      </c>
    </row>
    <row r="1740" s="2" customFormat="1">
      <c r="A1740" s="39"/>
      <c r="B1740" s="40"/>
      <c r="C1740" s="41"/>
      <c r="D1740" s="241" t="s">
        <v>181</v>
      </c>
      <c r="E1740" s="41"/>
      <c r="F1740" s="242" t="s">
        <v>3110</v>
      </c>
      <c r="G1740" s="41"/>
      <c r="H1740" s="41"/>
      <c r="I1740" s="243"/>
      <c r="J1740" s="41"/>
      <c r="K1740" s="41"/>
      <c r="L1740" s="45"/>
      <c r="M1740" s="244"/>
      <c r="N1740" s="245"/>
      <c r="O1740" s="92"/>
      <c r="P1740" s="92"/>
      <c r="Q1740" s="92"/>
      <c r="R1740" s="92"/>
      <c r="S1740" s="92"/>
      <c r="T1740" s="93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T1740" s="18" t="s">
        <v>181</v>
      </c>
      <c r="AU1740" s="18" t="s">
        <v>86</v>
      </c>
    </row>
    <row r="1741" s="13" customFormat="1">
      <c r="A1741" s="13"/>
      <c r="B1741" s="252"/>
      <c r="C1741" s="253"/>
      <c r="D1741" s="241" t="s">
        <v>294</v>
      </c>
      <c r="E1741" s="254" t="s">
        <v>1</v>
      </c>
      <c r="F1741" s="255" t="s">
        <v>3117</v>
      </c>
      <c r="G1741" s="253"/>
      <c r="H1741" s="256">
        <v>114.06100000000001</v>
      </c>
      <c r="I1741" s="257"/>
      <c r="J1741" s="253"/>
      <c r="K1741" s="253"/>
      <c r="L1741" s="258"/>
      <c r="M1741" s="259"/>
      <c r="N1741" s="260"/>
      <c r="O1741" s="260"/>
      <c r="P1741" s="260"/>
      <c r="Q1741" s="260"/>
      <c r="R1741" s="260"/>
      <c r="S1741" s="260"/>
      <c r="T1741" s="261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62" t="s">
        <v>294</v>
      </c>
      <c r="AU1741" s="262" t="s">
        <v>86</v>
      </c>
      <c r="AV1741" s="13" t="s">
        <v>86</v>
      </c>
      <c r="AW1741" s="13" t="s">
        <v>32</v>
      </c>
      <c r="AX1741" s="13" t="s">
        <v>77</v>
      </c>
      <c r="AY1741" s="262" t="s">
        <v>171</v>
      </c>
    </row>
    <row r="1742" s="13" customFormat="1">
      <c r="A1742" s="13"/>
      <c r="B1742" s="252"/>
      <c r="C1742" s="253"/>
      <c r="D1742" s="241" t="s">
        <v>294</v>
      </c>
      <c r="E1742" s="254" t="s">
        <v>1</v>
      </c>
      <c r="F1742" s="255" t="s">
        <v>3118</v>
      </c>
      <c r="G1742" s="253"/>
      <c r="H1742" s="256">
        <v>0.93899999999999995</v>
      </c>
      <c r="I1742" s="257"/>
      <c r="J1742" s="253"/>
      <c r="K1742" s="253"/>
      <c r="L1742" s="258"/>
      <c r="M1742" s="259"/>
      <c r="N1742" s="260"/>
      <c r="O1742" s="260"/>
      <c r="P1742" s="260"/>
      <c r="Q1742" s="260"/>
      <c r="R1742" s="260"/>
      <c r="S1742" s="260"/>
      <c r="T1742" s="26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2" t="s">
        <v>294</v>
      </c>
      <c r="AU1742" s="262" t="s">
        <v>86</v>
      </c>
      <c r="AV1742" s="13" t="s">
        <v>86</v>
      </c>
      <c r="AW1742" s="13" t="s">
        <v>32</v>
      </c>
      <c r="AX1742" s="13" t="s">
        <v>77</v>
      </c>
      <c r="AY1742" s="262" t="s">
        <v>171</v>
      </c>
    </row>
    <row r="1743" s="14" customFormat="1">
      <c r="A1743" s="14"/>
      <c r="B1743" s="263"/>
      <c r="C1743" s="264"/>
      <c r="D1743" s="241" t="s">
        <v>294</v>
      </c>
      <c r="E1743" s="265" t="s">
        <v>1</v>
      </c>
      <c r="F1743" s="266" t="s">
        <v>298</v>
      </c>
      <c r="G1743" s="264"/>
      <c r="H1743" s="267">
        <v>115</v>
      </c>
      <c r="I1743" s="268"/>
      <c r="J1743" s="264"/>
      <c r="K1743" s="264"/>
      <c r="L1743" s="269"/>
      <c r="M1743" s="270"/>
      <c r="N1743" s="271"/>
      <c r="O1743" s="271"/>
      <c r="P1743" s="271"/>
      <c r="Q1743" s="271"/>
      <c r="R1743" s="271"/>
      <c r="S1743" s="271"/>
      <c r="T1743" s="27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73" t="s">
        <v>294</v>
      </c>
      <c r="AU1743" s="273" t="s">
        <v>86</v>
      </c>
      <c r="AV1743" s="14" t="s">
        <v>192</v>
      </c>
      <c r="AW1743" s="14" t="s">
        <v>32</v>
      </c>
      <c r="AX1743" s="14" t="s">
        <v>84</v>
      </c>
      <c r="AY1743" s="273" t="s">
        <v>171</v>
      </c>
    </row>
    <row r="1744" s="2" customFormat="1" ht="16.5" customHeight="1">
      <c r="A1744" s="39"/>
      <c r="B1744" s="40"/>
      <c r="C1744" s="298" t="s">
        <v>3119</v>
      </c>
      <c r="D1744" s="298" t="s">
        <v>1309</v>
      </c>
      <c r="E1744" s="299" t="s">
        <v>3120</v>
      </c>
      <c r="F1744" s="300" t="s">
        <v>3121</v>
      </c>
      <c r="G1744" s="301" t="s">
        <v>801</v>
      </c>
      <c r="H1744" s="302">
        <v>161</v>
      </c>
      <c r="I1744" s="303"/>
      <c r="J1744" s="304">
        <f>ROUND(I1744*H1744,2)</f>
        <v>0</v>
      </c>
      <c r="K1744" s="300" t="s">
        <v>1</v>
      </c>
      <c r="L1744" s="305"/>
      <c r="M1744" s="306" t="s">
        <v>1</v>
      </c>
      <c r="N1744" s="307" t="s">
        <v>42</v>
      </c>
      <c r="O1744" s="92"/>
      <c r="P1744" s="237">
        <f>O1744*H1744</f>
        <v>0</v>
      </c>
      <c r="Q1744" s="237">
        <v>0.00097000000000000005</v>
      </c>
      <c r="R1744" s="237">
        <f>Q1744*H1744</f>
        <v>0.15617</v>
      </c>
      <c r="S1744" s="237">
        <v>0</v>
      </c>
      <c r="T1744" s="238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9" t="s">
        <v>355</v>
      </c>
      <c r="AT1744" s="239" t="s">
        <v>1309</v>
      </c>
      <c r="AU1744" s="239" t="s">
        <v>86</v>
      </c>
      <c r="AY1744" s="18" t="s">
        <v>171</v>
      </c>
      <c r="BE1744" s="240">
        <f>IF(N1744="základní",J1744,0)</f>
        <v>0</v>
      </c>
      <c r="BF1744" s="240">
        <f>IF(N1744="snížená",J1744,0)</f>
        <v>0</v>
      </c>
      <c r="BG1744" s="240">
        <f>IF(N1744="zákl. přenesená",J1744,0)</f>
        <v>0</v>
      </c>
      <c r="BH1744" s="240">
        <f>IF(N1744="sníž. přenesená",J1744,0)</f>
        <v>0</v>
      </c>
      <c r="BI1744" s="240">
        <f>IF(N1744="nulová",J1744,0)</f>
        <v>0</v>
      </c>
      <c r="BJ1744" s="18" t="s">
        <v>84</v>
      </c>
      <c r="BK1744" s="240">
        <f>ROUND(I1744*H1744,2)</f>
        <v>0</v>
      </c>
      <c r="BL1744" s="18" t="s">
        <v>440</v>
      </c>
      <c r="BM1744" s="239" t="s">
        <v>3122</v>
      </c>
    </row>
    <row r="1745" s="2" customFormat="1">
      <c r="A1745" s="39"/>
      <c r="B1745" s="40"/>
      <c r="C1745" s="41"/>
      <c r="D1745" s="241" t="s">
        <v>181</v>
      </c>
      <c r="E1745" s="41"/>
      <c r="F1745" s="242" t="s">
        <v>3123</v>
      </c>
      <c r="G1745" s="41"/>
      <c r="H1745" s="41"/>
      <c r="I1745" s="243"/>
      <c r="J1745" s="41"/>
      <c r="K1745" s="41"/>
      <c r="L1745" s="45"/>
      <c r="M1745" s="244"/>
      <c r="N1745" s="245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181</v>
      </c>
      <c r="AU1745" s="18" t="s">
        <v>86</v>
      </c>
    </row>
    <row r="1746" s="13" customFormat="1">
      <c r="A1746" s="13"/>
      <c r="B1746" s="252"/>
      <c r="C1746" s="253"/>
      <c r="D1746" s="241" t="s">
        <v>294</v>
      </c>
      <c r="E1746" s="254" t="s">
        <v>1</v>
      </c>
      <c r="F1746" s="255" t="s">
        <v>3124</v>
      </c>
      <c r="G1746" s="253"/>
      <c r="H1746" s="256">
        <v>160.52699999999999</v>
      </c>
      <c r="I1746" s="257"/>
      <c r="J1746" s="253"/>
      <c r="K1746" s="253"/>
      <c r="L1746" s="258"/>
      <c r="M1746" s="259"/>
      <c r="N1746" s="260"/>
      <c r="O1746" s="260"/>
      <c r="P1746" s="260"/>
      <c r="Q1746" s="260"/>
      <c r="R1746" s="260"/>
      <c r="S1746" s="260"/>
      <c r="T1746" s="261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2" t="s">
        <v>294</v>
      </c>
      <c r="AU1746" s="262" t="s">
        <v>86</v>
      </c>
      <c r="AV1746" s="13" t="s">
        <v>86</v>
      </c>
      <c r="AW1746" s="13" t="s">
        <v>32</v>
      </c>
      <c r="AX1746" s="13" t="s">
        <v>77</v>
      </c>
      <c r="AY1746" s="262" t="s">
        <v>171</v>
      </c>
    </row>
    <row r="1747" s="13" customFormat="1">
      <c r="A1747" s="13"/>
      <c r="B1747" s="252"/>
      <c r="C1747" s="253"/>
      <c r="D1747" s="241" t="s">
        <v>294</v>
      </c>
      <c r="E1747" s="254" t="s">
        <v>1</v>
      </c>
      <c r="F1747" s="255" t="s">
        <v>3125</v>
      </c>
      <c r="G1747" s="253"/>
      <c r="H1747" s="256">
        <v>0.47299999999999998</v>
      </c>
      <c r="I1747" s="257"/>
      <c r="J1747" s="253"/>
      <c r="K1747" s="253"/>
      <c r="L1747" s="258"/>
      <c r="M1747" s="259"/>
      <c r="N1747" s="260"/>
      <c r="O1747" s="260"/>
      <c r="P1747" s="260"/>
      <c r="Q1747" s="260"/>
      <c r="R1747" s="260"/>
      <c r="S1747" s="260"/>
      <c r="T1747" s="26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2" t="s">
        <v>294</v>
      </c>
      <c r="AU1747" s="262" t="s">
        <v>86</v>
      </c>
      <c r="AV1747" s="13" t="s">
        <v>86</v>
      </c>
      <c r="AW1747" s="13" t="s">
        <v>32</v>
      </c>
      <c r="AX1747" s="13" t="s">
        <v>77</v>
      </c>
      <c r="AY1747" s="262" t="s">
        <v>171</v>
      </c>
    </row>
    <row r="1748" s="14" customFormat="1">
      <c r="A1748" s="14"/>
      <c r="B1748" s="263"/>
      <c r="C1748" s="264"/>
      <c r="D1748" s="241" t="s">
        <v>294</v>
      </c>
      <c r="E1748" s="265" t="s">
        <v>1</v>
      </c>
      <c r="F1748" s="266" t="s">
        <v>298</v>
      </c>
      <c r="G1748" s="264"/>
      <c r="H1748" s="267">
        <v>161</v>
      </c>
      <c r="I1748" s="268"/>
      <c r="J1748" s="264"/>
      <c r="K1748" s="264"/>
      <c r="L1748" s="269"/>
      <c r="M1748" s="270"/>
      <c r="N1748" s="271"/>
      <c r="O1748" s="271"/>
      <c r="P1748" s="271"/>
      <c r="Q1748" s="271"/>
      <c r="R1748" s="271"/>
      <c r="S1748" s="271"/>
      <c r="T1748" s="27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3" t="s">
        <v>294</v>
      </c>
      <c r="AU1748" s="273" t="s">
        <v>86</v>
      </c>
      <c r="AV1748" s="14" t="s">
        <v>192</v>
      </c>
      <c r="AW1748" s="14" t="s">
        <v>32</v>
      </c>
      <c r="AX1748" s="14" t="s">
        <v>84</v>
      </c>
      <c r="AY1748" s="273" t="s">
        <v>171</v>
      </c>
    </row>
    <row r="1749" s="2" customFormat="1" ht="16.5" customHeight="1">
      <c r="A1749" s="39"/>
      <c r="B1749" s="40"/>
      <c r="C1749" s="298" t="s">
        <v>3126</v>
      </c>
      <c r="D1749" s="298" t="s">
        <v>1309</v>
      </c>
      <c r="E1749" s="299" t="s">
        <v>3127</v>
      </c>
      <c r="F1749" s="300" t="s">
        <v>3128</v>
      </c>
      <c r="G1749" s="301" t="s">
        <v>801</v>
      </c>
      <c r="H1749" s="302">
        <v>88</v>
      </c>
      <c r="I1749" s="303"/>
      <c r="J1749" s="304">
        <f>ROUND(I1749*H1749,2)</f>
        <v>0</v>
      </c>
      <c r="K1749" s="300" t="s">
        <v>1</v>
      </c>
      <c r="L1749" s="305"/>
      <c r="M1749" s="306" t="s">
        <v>1</v>
      </c>
      <c r="N1749" s="307" t="s">
        <v>42</v>
      </c>
      <c r="O1749" s="92"/>
      <c r="P1749" s="237">
        <f>O1749*H1749</f>
        <v>0</v>
      </c>
      <c r="Q1749" s="237">
        <v>0.00097000000000000005</v>
      </c>
      <c r="R1749" s="237">
        <f>Q1749*H1749</f>
        <v>0.085360000000000005</v>
      </c>
      <c r="S1749" s="237">
        <v>0</v>
      </c>
      <c r="T1749" s="238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39" t="s">
        <v>355</v>
      </c>
      <c r="AT1749" s="239" t="s">
        <v>1309</v>
      </c>
      <c r="AU1749" s="239" t="s">
        <v>86</v>
      </c>
      <c r="AY1749" s="18" t="s">
        <v>171</v>
      </c>
      <c r="BE1749" s="240">
        <f>IF(N1749="základní",J1749,0)</f>
        <v>0</v>
      </c>
      <c r="BF1749" s="240">
        <f>IF(N1749="snížená",J1749,0)</f>
        <v>0</v>
      </c>
      <c r="BG1749" s="240">
        <f>IF(N1749="zákl. přenesená",J1749,0)</f>
        <v>0</v>
      </c>
      <c r="BH1749" s="240">
        <f>IF(N1749="sníž. přenesená",J1749,0)</f>
        <v>0</v>
      </c>
      <c r="BI1749" s="240">
        <f>IF(N1749="nulová",J1749,0)</f>
        <v>0</v>
      </c>
      <c r="BJ1749" s="18" t="s">
        <v>84</v>
      </c>
      <c r="BK1749" s="240">
        <f>ROUND(I1749*H1749,2)</f>
        <v>0</v>
      </c>
      <c r="BL1749" s="18" t="s">
        <v>440</v>
      </c>
      <c r="BM1749" s="239" t="s">
        <v>3129</v>
      </c>
    </row>
    <row r="1750" s="2" customFormat="1">
      <c r="A1750" s="39"/>
      <c r="B1750" s="40"/>
      <c r="C1750" s="41"/>
      <c r="D1750" s="241" t="s">
        <v>181</v>
      </c>
      <c r="E1750" s="41"/>
      <c r="F1750" s="242" t="s">
        <v>3130</v>
      </c>
      <c r="G1750" s="41"/>
      <c r="H1750" s="41"/>
      <c r="I1750" s="243"/>
      <c r="J1750" s="41"/>
      <c r="K1750" s="41"/>
      <c r="L1750" s="45"/>
      <c r="M1750" s="244"/>
      <c r="N1750" s="245"/>
      <c r="O1750" s="92"/>
      <c r="P1750" s="92"/>
      <c r="Q1750" s="92"/>
      <c r="R1750" s="92"/>
      <c r="S1750" s="92"/>
      <c r="T1750" s="93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181</v>
      </c>
      <c r="AU1750" s="18" t="s">
        <v>86</v>
      </c>
    </row>
    <row r="1751" s="13" customFormat="1">
      <c r="A1751" s="13"/>
      <c r="B1751" s="252"/>
      <c r="C1751" s="253"/>
      <c r="D1751" s="241" t="s">
        <v>294</v>
      </c>
      <c r="E1751" s="254" t="s">
        <v>1</v>
      </c>
      <c r="F1751" s="255" t="s">
        <v>3131</v>
      </c>
      <c r="G1751" s="253"/>
      <c r="H1751" s="256">
        <v>87.918000000000006</v>
      </c>
      <c r="I1751" s="257"/>
      <c r="J1751" s="253"/>
      <c r="K1751" s="253"/>
      <c r="L1751" s="258"/>
      <c r="M1751" s="259"/>
      <c r="N1751" s="260"/>
      <c r="O1751" s="260"/>
      <c r="P1751" s="260"/>
      <c r="Q1751" s="260"/>
      <c r="R1751" s="260"/>
      <c r="S1751" s="260"/>
      <c r="T1751" s="26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2" t="s">
        <v>294</v>
      </c>
      <c r="AU1751" s="262" t="s">
        <v>86</v>
      </c>
      <c r="AV1751" s="13" t="s">
        <v>86</v>
      </c>
      <c r="AW1751" s="13" t="s">
        <v>32</v>
      </c>
      <c r="AX1751" s="13" t="s">
        <v>77</v>
      </c>
      <c r="AY1751" s="262" t="s">
        <v>171</v>
      </c>
    </row>
    <row r="1752" s="13" customFormat="1">
      <c r="A1752" s="13"/>
      <c r="B1752" s="252"/>
      <c r="C1752" s="253"/>
      <c r="D1752" s="241" t="s">
        <v>294</v>
      </c>
      <c r="E1752" s="254" t="s">
        <v>1</v>
      </c>
      <c r="F1752" s="255" t="s">
        <v>3132</v>
      </c>
      <c r="G1752" s="253"/>
      <c r="H1752" s="256">
        <v>0.082000000000000003</v>
      </c>
      <c r="I1752" s="257"/>
      <c r="J1752" s="253"/>
      <c r="K1752" s="253"/>
      <c r="L1752" s="258"/>
      <c r="M1752" s="259"/>
      <c r="N1752" s="260"/>
      <c r="O1752" s="260"/>
      <c r="P1752" s="260"/>
      <c r="Q1752" s="260"/>
      <c r="R1752" s="260"/>
      <c r="S1752" s="260"/>
      <c r="T1752" s="26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2" t="s">
        <v>294</v>
      </c>
      <c r="AU1752" s="262" t="s">
        <v>86</v>
      </c>
      <c r="AV1752" s="13" t="s">
        <v>86</v>
      </c>
      <c r="AW1752" s="13" t="s">
        <v>32</v>
      </c>
      <c r="AX1752" s="13" t="s">
        <v>77</v>
      </c>
      <c r="AY1752" s="262" t="s">
        <v>171</v>
      </c>
    </row>
    <row r="1753" s="14" customFormat="1">
      <c r="A1753" s="14"/>
      <c r="B1753" s="263"/>
      <c r="C1753" s="264"/>
      <c r="D1753" s="241" t="s">
        <v>294</v>
      </c>
      <c r="E1753" s="265" t="s">
        <v>1</v>
      </c>
      <c r="F1753" s="266" t="s">
        <v>298</v>
      </c>
      <c r="G1753" s="264"/>
      <c r="H1753" s="267">
        <v>88</v>
      </c>
      <c r="I1753" s="268"/>
      <c r="J1753" s="264"/>
      <c r="K1753" s="264"/>
      <c r="L1753" s="269"/>
      <c r="M1753" s="270"/>
      <c r="N1753" s="271"/>
      <c r="O1753" s="271"/>
      <c r="P1753" s="271"/>
      <c r="Q1753" s="271"/>
      <c r="R1753" s="271"/>
      <c r="S1753" s="271"/>
      <c r="T1753" s="27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73" t="s">
        <v>294</v>
      </c>
      <c r="AU1753" s="273" t="s">
        <v>86</v>
      </c>
      <c r="AV1753" s="14" t="s">
        <v>192</v>
      </c>
      <c r="AW1753" s="14" t="s">
        <v>32</v>
      </c>
      <c r="AX1753" s="14" t="s">
        <v>84</v>
      </c>
      <c r="AY1753" s="273" t="s">
        <v>171</v>
      </c>
    </row>
    <row r="1754" s="2" customFormat="1" ht="16.5" customHeight="1">
      <c r="A1754" s="39"/>
      <c r="B1754" s="40"/>
      <c r="C1754" s="298" t="s">
        <v>3133</v>
      </c>
      <c r="D1754" s="298" t="s">
        <v>1309</v>
      </c>
      <c r="E1754" s="299" t="s">
        <v>3134</v>
      </c>
      <c r="F1754" s="300" t="s">
        <v>3135</v>
      </c>
      <c r="G1754" s="301" t="s">
        <v>801</v>
      </c>
      <c r="H1754" s="302">
        <v>20</v>
      </c>
      <c r="I1754" s="303"/>
      <c r="J1754" s="304">
        <f>ROUND(I1754*H1754,2)</f>
        <v>0</v>
      </c>
      <c r="K1754" s="300" t="s">
        <v>1</v>
      </c>
      <c r="L1754" s="305"/>
      <c r="M1754" s="306" t="s">
        <v>1</v>
      </c>
      <c r="N1754" s="307" t="s">
        <v>42</v>
      </c>
      <c r="O1754" s="92"/>
      <c r="P1754" s="237">
        <f>O1754*H1754</f>
        <v>0</v>
      </c>
      <c r="Q1754" s="237">
        <v>0.00097000000000000005</v>
      </c>
      <c r="R1754" s="237">
        <f>Q1754*H1754</f>
        <v>0.019400000000000001</v>
      </c>
      <c r="S1754" s="237">
        <v>0</v>
      </c>
      <c r="T1754" s="238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9" t="s">
        <v>355</v>
      </c>
      <c r="AT1754" s="239" t="s">
        <v>1309</v>
      </c>
      <c r="AU1754" s="239" t="s">
        <v>86</v>
      </c>
      <c r="AY1754" s="18" t="s">
        <v>171</v>
      </c>
      <c r="BE1754" s="240">
        <f>IF(N1754="základní",J1754,0)</f>
        <v>0</v>
      </c>
      <c r="BF1754" s="240">
        <f>IF(N1754="snížená",J1754,0)</f>
        <v>0</v>
      </c>
      <c r="BG1754" s="240">
        <f>IF(N1754="zákl. přenesená",J1754,0)</f>
        <v>0</v>
      </c>
      <c r="BH1754" s="240">
        <f>IF(N1754="sníž. přenesená",J1754,0)</f>
        <v>0</v>
      </c>
      <c r="BI1754" s="240">
        <f>IF(N1754="nulová",J1754,0)</f>
        <v>0</v>
      </c>
      <c r="BJ1754" s="18" t="s">
        <v>84</v>
      </c>
      <c r="BK1754" s="240">
        <f>ROUND(I1754*H1754,2)</f>
        <v>0</v>
      </c>
      <c r="BL1754" s="18" t="s">
        <v>440</v>
      </c>
      <c r="BM1754" s="239" t="s">
        <v>3136</v>
      </c>
    </row>
    <row r="1755" s="2" customFormat="1">
      <c r="A1755" s="39"/>
      <c r="B1755" s="40"/>
      <c r="C1755" s="41"/>
      <c r="D1755" s="241" t="s">
        <v>181</v>
      </c>
      <c r="E1755" s="41"/>
      <c r="F1755" s="242" t="s">
        <v>3110</v>
      </c>
      <c r="G1755" s="41"/>
      <c r="H1755" s="41"/>
      <c r="I1755" s="243"/>
      <c r="J1755" s="41"/>
      <c r="K1755" s="41"/>
      <c r="L1755" s="45"/>
      <c r="M1755" s="244"/>
      <c r="N1755" s="245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181</v>
      </c>
      <c r="AU1755" s="18" t="s">
        <v>86</v>
      </c>
    </row>
    <row r="1756" s="13" customFormat="1">
      <c r="A1756" s="13"/>
      <c r="B1756" s="252"/>
      <c r="C1756" s="253"/>
      <c r="D1756" s="241" t="s">
        <v>294</v>
      </c>
      <c r="E1756" s="254" t="s">
        <v>1</v>
      </c>
      <c r="F1756" s="255" t="s">
        <v>3137</v>
      </c>
      <c r="G1756" s="253"/>
      <c r="H1756" s="256">
        <v>19.608000000000001</v>
      </c>
      <c r="I1756" s="257"/>
      <c r="J1756" s="253"/>
      <c r="K1756" s="253"/>
      <c r="L1756" s="258"/>
      <c r="M1756" s="259"/>
      <c r="N1756" s="260"/>
      <c r="O1756" s="260"/>
      <c r="P1756" s="260"/>
      <c r="Q1756" s="260"/>
      <c r="R1756" s="260"/>
      <c r="S1756" s="260"/>
      <c r="T1756" s="261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2" t="s">
        <v>294</v>
      </c>
      <c r="AU1756" s="262" t="s">
        <v>86</v>
      </c>
      <c r="AV1756" s="13" t="s">
        <v>86</v>
      </c>
      <c r="AW1756" s="13" t="s">
        <v>32</v>
      </c>
      <c r="AX1756" s="13" t="s">
        <v>77</v>
      </c>
      <c r="AY1756" s="262" t="s">
        <v>171</v>
      </c>
    </row>
    <row r="1757" s="13" customFormat="1">
      <c r="A1757" s="13"/>
      <c r="B1757" s="252"/>
      <c r="C1757" s="253"/>
      <c r="D1757" s="241" t="s">
        <v>294</v>
      </c>
      <c r="E1757" s="254" t="s">
        <v>1</v>
      </c>
      <c r="F1757" s="255" t="s">
        <v>3138</v>
      </c>
      <c r="G1757" s="253"/>
      <c r="H1757" s="256">
        <v>0.39200000000000002</v>
      </c>
      <c r="I1757" s="257"/>
      <c r="J1757" s="253"/>
      <c r="K1757" s="253"/>
      <c r="L1757" s="258"/>
      <c r="M1757" s="259"/>
      <c r="N1757" s="260"/>
      <c r="O1757" s="260"/>
      <c r="P1757" s="260"/>
      <c r="Q1757" s="260"/>
      <c r="R1757" s="260"/>
      <c r="S1757" s="260"/>
      <c r="T1757" s="26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2" t="s">
        <v>294</v>
      </c>
      <c r="AU1757" s="262" t="s">
        <v>86</v>
      </c>
      <c r="AV1757" s="13" t="s">
        <v>86</v>
      </c>
      <c r="AW1757" s="13" t="s">
        <v>32</v>
      </c>
      <c r="AX1757" s="13" t="s">
        <v>77</v>
      </c>
      <c r="AY1757" s="262" t="s">
        <v>171</v>
      </c>
    </row>
    <row r="1758" s="14" customFormat="1">
      <c r="A1758" s="14"/>
      <c r="B1758" s="263"/>
      <c r="C1758" s="264"/>
      <c r="D1758" s="241" t="s">
        <v>294</v>
      </c>
      <c r="E1758" s="265" t="s">
        <v>1</v>
      </c>
      <c r="F1758" s="266" t="s">
        <v>298</v>
      </c>
      <c r="G1758" s="264"/>
      <c r="H1758" s="267">
        <v>20</v>
      </c>
      <c r="I1758" s="268"/>
      <c r="J1758" s="264"/>
      <c r="K1758" s="264"/>
      <c r="L1758" s="269"/>
      <c r="M1758" s="270"/>
      <c r="N1758" s="271"/>
      <c r="O1758" s="271"/>
      <c r="P1758" s="271"/>
      <c r="Q1758" s="271"/>
      <c r="R1758" s="271"/>
      <c r="S1758" s="271"/>
      <c r="T1758" s="27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3" t="s">
        <v>294</v>
      </c>
      <c r="AU1758" s="273" t="s">
        <v>86</v>
      </c>
      <c r="AV1758" s="14" t="s">
        <v>192</v>
      </c>
      <c r="AW1758" s="14" t="s">
        <v>32</v>
      </c>
      <c r="AX1758" s="14" t="s">
        <v>84</v>
      </c>
      <c r="AY1758" s="273" t="s">
        <v>171</v>
      </c>
    </row>
    <row r="1759" s="2" customFormat="1" ht="16.5" customHeight="1">
      <c r="A1759" s="39"/>
      <c r="B1759" s="40"/>
      <c r="C1759" s="298" t="s">
        <v>3139</v>
      </c>
      <c r="D1759" s="298" t="s">
        <v>1309</v>
      </c>
      <c r="E1759" s="299" t="s">
        <v>3140</v>
      </c>
      <c r="F1759" s="300" t="s">
        <v>3141</v>
      </c>
      <c r="G1759" s="301" t="s">
        <v>801</v>
      </c>
      <c r="H1759" s="302">
        <v>432</v>
      </c>
      <c r="I1759" s="303"/>
      <c r="J1759" s="304">
        <f>ROUND(I1759*H1759,2)</f>
        <v>0</v>
      </c>
      <c r="K1759" s="300" t="s">
        <v>1</v>
      </c>
      <c r="L1759" s="305"/>
      <c r="M1759" s="306" t="s">
        <v>1</v>
      </c>
      <c r="N1759" s="307" t="s">
        <v>42</v>
      </c>
      <c r="O1759" s="92"/>
      <c r="P1759" s="237">
        <f>O1759*H1759</f>
        <v>0</v>
      </c>
      <c r="Q1759" s="237">
        <v>0.00097000000000000005</v>
      </c>
      <c r="R1759" s="237">
        <f>Q1759*H1759</f>
        <v>0.41904000000000002</v>
      </c>
      <c r="S1759" s="237">
        <v>0</v>
      </c>
      <c r="T1759" s="238">
        <f>S1759*H1759</f>
        <v>0</v>
      </c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R1759" s="239" t="s">
        <v>355</v>
      </c>
      <c r="AT1759" s="239" t="s">
        <v>1309</v>
      </c>
      <c r="AU1759" s="239" t="s">
        <v>86</v>
      </c>
      <c r="AY1759" s="18" t="s">
        <v>171</v>
      </c>
      <c r="BE1759" s="240">
        <f>IF(N1759="základní",J1759,0)</f>
        <v>0</v>
      </c>
      <c r="BF1759" s="240">
        <f>IF(N1759="snížená",J1759,0)</f>
        <v>0</v>
      </c>
      <c r="BG1759" s="240">
        <f>IF(N1759="zákl. přenesená",J1759,0)</f>
        <v>0</v>
      </c>
      <c r="BH1759" s="240">
        <f>IF(N1759="sníž. přenesená",J1759,0)</f>
        <v>0</v>
      </c>
      <c r="BI1759" s="240">
        <f>IF(N1759="nulová",J1759,0)</f>
        <v>0</v>
      </c>
      <c r="BJ1759" s="18" t="s">
        <v>84</v>
      </c>
      <c r="BK1759" s="240">
        <f>ROUND(I1759*H1759,2)</f>
        <v>0</v>
      </c>
      <c r="BL1759" s="18" t="s">
        <v>440</v>
      </c>
      <c r="BM1759" s="239" t="s">
        <v>3142</v>
      </c>
    </row>
    <row r="1760" s="2" customFormat="1">
      <c r="A1760" s="39"/>
      <c r="B1760" s="40"/>
      <c r="C1760" s="41"/>
      <c r="D1760" s="241" t="s">
        <v>181</v>
      </c>
      <c r="E1760" s="41"/>
      <c r="F1760" s="242" t="s">
        <v>3110</v>
      </c>
      <c r="G1760" s="41"/>
      <c r="H1760" s="41"/>
      <c r="I1760" s="243"/>
      <c r="J1760" s="41"/>
      <c r="K1760" s="41"/>
      <c r="L1760" s="45"/>
      <c r="M1760" s="244"/>
      <c r="N1760" s="245"/>
      <c r="O1760" s="92"/>
      <c r="P1760" s="92"/>
      <c r="Q1760" s="92"/>
      <c r="R1760" s="92"/>
      <c r="S1760" s="92"/>
      <c r="T1760" s="93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T1760" s="18" t="s">
        <v>181</v>
      </c>
      <c r="AU1760" s="18" t="s">
        <v>86</v>
      </c>
    </row>
    <row r="1761" s="13" customFormat="1">
      <c r="A1761" s="13"/>
      <c r="B1761" s="252"/>
      <c r="C1761" s="253"/>
      <c r="D1761" s="241" t="s">
        <v>294</v>
      </c>
      <c r="E1761" s="254" t="s">
        <v>1</v>
      </c>
      <c r="F1761" s="255" t="s">
        <v>3143</v>
      </c>
      <c r="G1761" s="253"/>
      <c r="H1761" s="256">
        <v>311.61200000000002</v>
      </c>
      <c r="I1761" s="257"/>
      <c r="J1761" s="253"/>
      <c r="K1761" s="253"/>
      <c r="L1761" s="258"/>
      <c r="M1761" s="259"/>
      <c r="N1761" s="260"/>
      <c r="O1761" s="260"/>
      <c r="P1761" s="260"/>
      <c r="Q1761" s="260"/>
      <c r="R1761" s="260"/>
      <c r="S1761" s="260"/>
      <c r="T1761" s="261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62" t="s">
        <v>294</v>
      </c>
      <c r="AU1761" s="262" t="s">
        <v>86</v>
      </c>
      <c r="AV1761" s="13" t="s">
        <v>86</v>
      </c>
      <c r="AW1761" s="13" t="s">
        <v>32</v>
      </c>
      <c r="AX1761" s="13" t="s">
        <v>77</v>
      </c>
      <c r="AY1761" s="262" t="s">
        <v>171</v>
      </c>
    </row>
    <row r="1762" s="13" customFormat="1">
      <c r="A1762" s="13"/>
      <c r="B1762" s="252"/>
      <c r="C1762" s="253"/>
      <c r="D1762" s="241" t="s">
        <v>294</v>
      </c>
      <c r="E1762" s="254" t="s">
        <v>1</v>
      </c>
      <c r="F1762" s="255" t="s">
        <v>3144</v>
      </c>
      <c r="G1762" s="253"/>
      <c r="H1762" s="256">
        <v>120.367</v>
      </c>
      <c r="I1762" s="257"/>
      <c r="J1762" s="253"/>
      <c r="K1762" s="253"/>
      <c r="L1762" s="258"/>
      <c r="M1762" s="259"/>
      <c r="N1762" s="260"/>
      <c r="O1762" s="260"/>
      <c r="P1762" s="260"/>
      <c r="Q1762" s="260"/>
      <c r="R1762" s="260"/>
      <c r="S1762" s="260"/>
      <c r="T1762" s="26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2" t="s">
        <v>294</v>
      </c>
      <c r="AU1762" s="262" t="s">
        <v>86</v>
      </c>
      <c r="AV1762" s="13" t="s">
        <v>86</v>
      </c>
      <c r="AW1762" s="13" t="s">
        <v>32</v>
      </c>
      <c r="AX1762" s="13" t="s">
        <v>77</v>
      </c>
      <c r="AY1762" s="262" t="s">
        <v>171</v>
      </c>
    </row>
    <row r="1763" s="13" customFormat="1">
      <c r="A1763" s="13"/>
      <c r="B1763" s="252"/>
      <c r="C1763" s="253"/>
      <c r="D1763" s="241" t="s">
        <v>294</v>
      </c>
      <c r="E1763" s="254" t="s">
        <v>1</v>
      </c>
      <c r="F1763" s="255" t="s">
        <v>3145</v>
      </c>
      <c r="G1763" s="253"/>
      <c r="H1763" s="256">
        <v>0.021000000000000001</v>
      </c>
      <c r="I1763" s="257"/>
      <c r="J1763" s="253"/>
      <c r="K1763" s="253"/>
      <c r="L1763" s="258"/>
      <c r="M1763" s="259"/>
      <c r="N1763" s="260"/>
      <c r="O1763" s="260"/>
      <c r="P1763" s="260"/>
      <c r="Q1763" s="260"/>
      <c r="R1763" s="260"/>
      <c r="S1763" s="260"/>
      <c r="T1763" s="26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2" t="s">
        <v>294</v>
      </c>
      <c r="AU1763" s="262" t="s">
        <v>86</v>
      </c>
      <c r="AV1763" s="13" t="s">
        <v>86</v>
      </c>
      <c r="AW1763" s="13" t="s">
        <v>32</v>
      </c>
      <c r="AX1763" s="13" t="s">
        <v>77</v>
      </c>
      <c r="AY1763" s="262" t="s">
        <v>171</v>
      </c>
    </row>
    <row r="1764" s="14" customFormat="1">
      <c r="A1764" s="14"/>
      <c r="B1764" s="263"/>
      <c r="C1764" s="264"/>
      <c r="D1764" s="241" t="s">
        <v>294</v>
      </c>
      <c r="E1764" s="265" t="s">
        <v>1</v>
      </c>
      <c r="F1764" s="266" t="s">
        <v>298</v>
      </c>
      <c r="G1764" s="264"/>
      <c r="H1764" s="267">
        <v>432</v>
      </c>
      <c r="I1764" s="268"/>
      <c r="J1764" s="264"/>
      <c r="K1764" s="264"/>
      <c r="L1764" s="269"/>
      <c r="M1764" s="270"/>
      <c r="N1764" s="271"/>
      <c r="O1764" s="271"/>
      <c r="P1764" s="271"/>
      <c r="Q1764" s="271"/>
      <c r="R1764" s="271"/>
      <c r="S1764" s="271"/>
      <c r="T1764" s="27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73" t="s">
        <v>294</v>
      </c>
      <c r="AU1764" s="273" t="s">
        <v>86</v>
      </c>
      <c r="AV1764" s="14" t="s">
        <v>192</v>
      </c>
      <c r="AW1764" s="14" t="s">
        <v>32</v>
      </c>
      <c r="AX1764" s="14" t="s">
        <v>84</v>
      </c>
      <c r="AY1764" s="273" t="s">
        <v>171</v>
      </c>
    </row>
    <row r="1765" s="2" customFormat="1" ht="24.15" customHeight="1">
      <c r="A1765" s="39"/>
      <c r="B1765" s="40"/>
      <c r="C1765" s="228" t="s">
        <v>3146</v>
      </c>
      <c r="D1765" s="228" t="s">
        <v>174</v>
      </c>
      <c r="E1765" s="229" t="s">
        <v>3147</v>
      </c>
      <c r="F1765" s="230" t="s">
        <v>3148</v>
      </c>
      <c r="G1765" s="231" t="s">
        <v>206</v>
      </c>
      <c r="H1765" s="232">
        <v>131.78</v>
      </c>
      <c r="I1765" s="233"/>
      <c r="J1765" s="234">
        <f>ROUND(I1765*H1765,2)</f>
        <v>0</v>
      </c>
      <c r="K1765" s="230" t="s">
        <v>178</v>
      </c>
      <c r="L1765" s="45"/>
      <c r="M1765" s="235" t="s">
        <v>1</v>
      </c>
      <c r="N1765" s="236" t="s">
        <v>42</v>
      </c>
      <c r="O1765" s="92"/>
      <c r="P1765" s="237">
        <f>O1765*H1765</f>
        <v>0</v>
      </c>
      <c r="Q1765" s="237">
        <v>0.0063</v>
      </c>
      <c r="R1765" s="237">
        <f>Q1765*H1765</f>
        <v>0.83021400000000001</v>
      </c>
      <c r="S1765" s="237">
        <v>0</v>
      </c>
      <c r="T1765" s="238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9" t="s">
        <v>440</v>
      </c>
      <c r="AT1765" s="239" t="s">
        <v>174</v>
      </c>
      <c r="AU1765" s="239" t="s">
        <v>86</v>
      </c>
      <c r="AY1765" s="18" t="s">
        <v>171</v>
      </c>
      <c r="BE1765" s="240">
        <f>IF(N1765="základní",J1765,0)</f>
        <v>0</v>
      </c>
      <c r="BF1765" s="240">
        <f>IF(N1765="snížená",J1765,0)</f>
        <v>0</v>
      </c>
      <c r="BG1765" s="240">
        <f>IF(N1765="zákl. přenesená",J1765,0)</f>
        <v>0</v>
      </c>
      <c r="BH1765" s="240">
        <f>IF(N1765="sníž. přenesená",J1765,0)</f>
        <v>0</v>
      </c>
      <c r="BI1765" s="240">
        <f>IF(N1765="nulová",J1765,0)</f>
        <v>0</v>
      </c>
      <c r="BJ1765" s="18" t="s">
        <v>84</v>
      </c>
      <c r="BK1765" s="240">
        <f>ROUND(I1765*H1765,2)</f>
        <v>0</v>
      </c>
      <c r="BL1765" s="18" t="s">
        <v>440</v>
      </c>
      <c r="BM1765" s="239" t="s">
        <v>3149</v>
      </c>
    </row>
    <row r="1766" s="15" customFormat="1">
      <c r="A1766" s="15"/>
      <c r="B1766" s="274"/>
      <c r="C1766" s="275"/>
      <c r="D1766" s="241" t="s">
        <v>294</v>
      </c>
      <c r="E1766" s="276" t="s">
        <v>1</v>
      </c>
      <c r="F1766" s="277" t="s">
        <v>1182</v>
      </c>
      <c r="G1766" s="275"/>
      <c r="H1766" s="276" t="s">
        <v>1</v>
      </c>
      <c r="I1766" s="278"/>
      <c r="J1766" s="275"/>
      <c r="K1766" s="275"/>
      <c r="L1766" s="279"/>
      <c r="M1766" s="280"/>
      <c r="N1766" s="281"/>
      <c r="O1766" s="281"/>
      <c r="P1766" s="281"/>
      <c r="Q1766" s="281"/>
      <c r="R1766" s="281"/>
      <c r="S1766" s="281"/>
      <c r="T1766" s="282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83" t="s">
        <v>294</v>
      </c>
      <c r="AU1766" s="283" t="s">
        <v>86</v>
      </c>
      <c r="AV1766" s="15" t="s">
        <v>84</v>
      </c>
      <c r="AW1766" s="15" t="s">
        <v>32</v>
      </c>
      <c r="AX1766" s="15" t="s">
        <v>77</v>
      </c>
      <c r="AY1766" s="283" t="s">
        <v>171</v>
      </c>
    </row>
    <row r="1767" s="13" customFormat="1">
      <c r="A1767" s="13"/>
      <c r="B1767" s="252"/>
      <c r="C1767" s="253"/>
      <c r="D1767" s="241" t="s">
        <v>294</v>
      </c>
      <c r="E1767" s="254" t="s">
        <v>1</v>
      </c>
      <c r="F1767" s="255" t="s">
        <v>3150</v>
      </c>
      <c r="G1767" s="253"/>
      <c r="H1767" s="256">
        <v>131.78</v>
      </c>
      <c r="I1767" s="257"/>
      <c r="J1767" s="253"/>
      <c r="K1767" s="253"/>
      <c r="L1767" s="258"/>
      <c r="M1767" s="259"/>
      <c r="N1767" s="260"/>
      <c r="O1767" s="260"/>
      <c r="P1767" s="260"/>
      <c r="Q1767" s="260"/>
      <c r="R1767" s="260"/>
      <c r="S1767" s="260"/>
      <c r="T1767" s="261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62" t="s">
        <v>294</v>
      </c>
      <c r="AU1767" s="262" t="s">
        <v>86</v>
      </c>
      <c r="AV1767" s="13" t="s">
        <v>86</v>
      </c>
      <c r="AW1767" s="13" t="s">
        <v>32</v>
      </c>
      <c r="AX1767" s="13" t="s">
        <v>84</v>
      </c>
      <c r="AY1767" s="262" t="s">
        <v>171</v>
      </c>
    </row>
    <row r="1768" s="2" customFormat="1" ht="16.5" customHeight="1">
      <c r="A1768" s="39"/>
      <c r="B1768" s="40"/>
      <c r="C1768" s="298" t="s">
        <v>3151</v>
      </c>
      <c r="D1768" s="298" t="s">
        <v>1309</v>
      </c>
      <c r="E1768" s="299" t="s">
        <v>3152</v>
      </c>
      <c r="F1768" s="300" t="s">
        <v>3153</v>
      </c>
      <c r="G1768" s="301" t="s">
        <v>206</v>
      </c>
      <c r="H1768" s="302">
        <v>144.958</v>
      </c>
      <c r="I1768" s="303"/>
      <c r="J1768" s="304">
        <f>ROUND(I1768*H1768,2)</f>
        <v>0</v>
      </c>
      <c r="K1768" s="300" t="s">
        <v>1</v>
      </c>
      <c r="L1768" s="305"/>
      <c r="M1768" s="306" t="s">
        <v>1</v>
      </c>
      <c r="N1768" s="307" t="s">
        <v>42</v>
      </c>
      <c r="O1768" s="92"/>
      <c r="P1768" s="237">
        <f>O1768*H1768</f>
        <v>0</v>
      </c>
      <c r="Q1768" s="237">
        <v>0</v>
      </c>
      <c r="R1768" s="237">
        <f>Q1768*H1768</f>
        <v>0</v>
      </c>
      <c r="S1768" s="237">
        <v>0</v>
      </c>
      <c r="T1768" s="238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9" t="s">
        <v>355</v>
      </c>
      <c r="AT1768" s="239" t="s">
        <v>1309</v>
      </c>
      <c r="AU1768" s="239" t="s">
        <v>86</v>
      </c>
      <c r="AY1768" s="18" t="s">
        <v>171</v>
      </c>
      <c r="BE1768" s="240">
        <f>IF(N1768="základní",J1768,0)</f>
        <v>0</v>
      </c>
      <c r="BF1768" s="240">
        <f>IF(N1768="snížená",J1768,0)</f>
        <v>0</v>
      </c>
      <c r="BG1768" s="240">
        <f>IF(N1768="zákl. přenesená",J1768,0)</f>
        <v>0</v>
      </c>
      <c r="BH1768" s="240">
        <f>IF(N1768="sníž. přenesená",J1768,0)</f>
        <v>0</v>
      </c>
      <c r="BI1768" s="240">
        <f>IF(N1768="nulová",J1768,0)</f>
        <v>0</v>
      </c>
      <c r="BJ1768" s="18" t="s">
        <v>84</v>
      </c>
      <c r="BK1768" s="240">
        <f>ROUND(I1768*H1768,2)</f>
        <v>0</v>
      </c>
      <c r="BL1768" s="18" t="s">
        <v>440</v>
      </c>
      <c r="BM1768" s="239" t="s">
        <v>3154</v>
      </c>
    </row>
    <row r="1769" s="2" customFormat="1">
      <c r="A1769" s="39"/>
      <c r="B1769" s="40"/>
      <c r="C1769" s="41"/>
      <c r="D1769" s="241" t="s">
        <v>181</v>
      </c>
      <c r="E1769" s="41"/>
      <c r="F1769" s="242" t="s">
        <v>3155</v>
      </c>
      <c r="G1769" s="41"/>
      <c r="H1769" s="41"/>
      <c r="I1769" s="243"/>
      <c r="J1769" s="41"/>
      <c r="K1769" s="41"/>
      <c r="L1769" s="45"/>
      <c r="M1769" s="244"/>
      <c r="N1769" s="245"/>
      <c r="O1769" s="92"/>
      <c r="P1769" s="92"/>
      <c r="Q1769" s="92"/>
      <c r="R1769" s="92"/>
      <c r="S1769" s="92"/>
      <c r="T1769" s="93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T1769" s="18" t="s">
        <v>181</v>
      </c>
      <c r="AU1769" s="18" t="s">
        <v>86</v>
      </c>
    </row>
    <row r="1770" s="13" customFormat="1">
      <c r="A1770" s="13"/>
      <c r="B1770" s="252"/>
      <c r="C1770" s="253"/>
      <c r="D1770" s="241" t="s">
        <v>294</v>
      </c>
      <c r="E1770" s="254" t="s">
        <v>1</v>
      </c>
      <c r="F1770" s="255" t="s">
        <v>3156</v>
      </c>
      <c r="G1770" s="253"/>
      <c r="H1770" s="256">
        <v>131.78</v>
      </c>
      <c r="I1770" s="257"/>
      <c r="J1770" s="253"/>
      <c r="K1770" s="253"/>
      <c r="L1770" s="258"/>
      <c r="M1770" s="259"/>
      <c r="N1770" s="260"/>
      <c r="O1770" s="260"/>
      <c r="P1770" s="260"/>
      <c r="Q1770" s="260"/>
      <c r="R1770" s="260"/>
      <c r="S1770" s="260"/>
      <c r="T1770" s="261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62" t="s">
        <v>294</v>
      </c>
      <c r="AU1770" s="262" t="s">
        <v>86</v>
      </c>
      <c r="AV1770" s="13" t="s">
        <v>86</v>
      </c>
      <c r="AW1770" s="13" t="s">
        <v>32</v>
      </c>
      <c r="AX1770" s="13" t="s">
        <v>84</v>
      </c>
      <c r="AY1770" s="262" t="s">
        <v>171</v>
      </c>
    </row>
    <row r="1771" s="13" customFormat="1">
      <c r="A1771" s="13"/>
      <c r="B1771" s="252"/>
      <c r="C1771" s="253"/>
      <c r="D1771" s="241" t="s">
        <v>294</v>
      </c>
      <c r="E1771" s="253"/>
      <c r="F1771" s="255" t="s">
        <v>3157</v>
      </c>
      <c r="G1771" s="253"/>
      <c r="H1771" s="256">
        <v>144.958</v>
      </c>
      <c r="I1771" s="257"/>
      <c r="J1771" s="253"/>
      <c r="K1771" s="253"/>
      <c r="L1771" s="258"/>
      <c r="M1771" s="259"/>
      <c r="N1771" s="260"/>
      <c r="O1771" s="260"/>
      <c r="P1771" s="260"/>
      <c r="Q1771" s="260"/>
      <c r="R1771" s="260"/>
      <c r="S1771" s="260"/>
      <c r="T1771" s="26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2" t="s">
        <v>294</v>
      </c>
      <c r="AU1771" s="262" t="s">
        <v>86</v>
      </c>
      <c r="AV1771" s="13" t="s">
        <v>86</v>
      </c>
      <c r="AW1771" s="13" t="s">
        <v>4</v>
      </c>
      <c r="AX1771" s="13" t="s">
        <v>84</v>
      </c>
      <c r="AY1771" s="262" t="s">
        <v>171</v>
      </c>
    </row>
    <row r="1772" s="2" customFormat="1" ht="33" customHeight="1">
      <c r="A1772" s="39"/>
      <c r="B1772" s="40"/>
      <c r="C1772" s="228" t="s">
        <v>3158</v>
      </c>
      <c r="D1772" s="228" t="s">
        <v>174</v>
      </c>
      <c r="E1772" s="229" t="s">
        <v>3159</v>
      </c>
      <c r="F1772" s="230" t="s">
        <v>3160</v>
      </c>
      <c r="G1772" s="231" t="s">
        <v>206</v>
      </c>
      <c r="H1772" s="232">
        <v>243.53999999999999</v>
      </c>
      <c r="I1772" s="233"/>
      <c r="J1772" s="234">
        <f>ROUND(I1772*H1772,2)</f>
        <v>0</v>
      </c>
      <c r="K1772" s="230" t="s">
        <v>178</v>
      </c>
      <c r="L1772" s="45"/>
      <c r="M1772" s="235" t="s">
        <v>1</v>
      </c>
      <c r="N1772" s="236" t="s">
        <v>42</v>
      </c>
      <c r="O1772" s="92"/>
      <c r="P1772" s="237">
        <f>O1772*H1772</f>
        <v>0</v>
      </c>
      <c r="Q1772" s="237">
        <v>0.0089999999999999993</v>
      </c>
      <c r="R1772" s="237">
        <f>Q1772*H1772</f>
        <v>2.1918599999999997</v>
      </c>
      <c r="S1772" s="237">
        <v>0</v>
      </c>
      <c r="T1772" s="238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9" t="s">
        <v>440</v>
      </c>
      <c r="AT1772" s="239" t="s">
        <v>174</v>
      </c>
      <c r="AU1772" s="239" t="s">
        <v>86</v>
      </c>
      <c r="AY1772" s="18" t="s">
        <v>171</v>
      </c>
      <c r="BE1772" s="240">
        <f>IF(N1772="základní",J1772,0)</f>
        <v>0</v>
      </c>
      <c r="BF1772" s="240">
        <f>IF(N1772="snížená",J1772,0)</f>
        <v>0</v>
      </c>
      <c r="BG1772" s="240">
        <f>IF(N1772="zákl. přenesená",J1772,0)</f>
        <v>0</v>
      </c>
      <c r="BH1772" s="240">
        <f>IF(N1772="sníž. přenesená",J1772,0)</f>
        <v>0</v>
      </c>
      <c r="BI1772" s="240">
        <f>IF(N1772="nulová",J1772,0)</f>
        <v>0</v>
      </c>
      <c r="BJ1772" s="18" t="s">
        <v>84</v>
      </c>
      <c r="BK1772" s="240">
        <f>ROUND(I1772*H1772,2)</f>
        <v>0</v>
      </c>
      <c r="BL1772" s="18" t="s">
        <v>440</v>
      </c>
      <c r="BM1772" s="239" t="s">
        <v>3161</v>
      </c>
    </row>
    <row r="1773" s="15" customFormat="1">
      <c r="A1773" s="15"/>
      <c r="B1773" s="274"/>
      <c r="C1773" s="275"/>
      <c r="D1773" s="241" t="s">
        <v>294</v>
      </c>
      <c r="E1773" s="276" t="s">
        <v>1</v>
      </c>
      <c r="F1773" s="277" t="s">
        <v>1182</v>
      </c>
      <c r="G1773" s="275"/>
      <c r="H1773" s="276" t="s">
        <v>1</v>
      </c>
      <c r="I1773" s="278"/>
      <c r="J1773" s="275"/>
      <c r="K1773" s="275"/>
      <c r="L1773" s="279"/>
      <c r="M1773" s="280"/>
      <c r="N1773" s="281"/>
      <c r="O1773" s="281"/>
      <c r="P1773" s="281"/>
      <c r="Q1773" s="281"/>
      <c r="R1773" s="281"/>
      <c r="S1773" s="281"/>
      <c r="T1773" s="282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83" t="s">
        <v>294</v>
      </c>
      <c r="AU1773" s="283" t="s">
        <v>86</v>
      </c>
      <c r="AV1773" s="15" t="s">
        <v>84</v>
      </c>
      <c r="AW1773" s="15" t="s">
        <v>32</v>
      </c>
      <c r="AX1773" s="15" t="s">
        <v>77</v>
      </c>
      <c r="AY1773" s="283" t="s">
        <v>171</v>
      </c>
    </row>
    <row r="1774" s="13" customFormat="1">
      <c r="A1774" s="13"/>
      <c r="B1774" s="252"/>
      <c r="C1774" s="253"/>
      <c r="D1774" s="241" t="s">
        <v>294</v>
      </c>
      <c r="E1774" s="254" t="s">
        <v>1</v>
      </c>
      <c r="F1774" s="255" t="s">
        <v>3162</v>
      </c>
      <c r="G1774" s="253"/>
      <c r="H1774" s="256">
        <v>19.91</v>
      </c>
      <c r="I1774" s="257"/>
      <c r="J1774" s="253"/>
      <c r="K1774" s="253"/>
      <c r="L1774" s="258"/>
      <c r="M1774" s="259"/>
      <c r="N1774" s="260"/>
      <c r="O1774" s="260"/>
      <c r="P1774" s="260"/>
      <c r="Q1774" s="260"/>
      <c r="R1774" s="260"/>
      <c r="S1774" s="260"/>
      <c r="T1774" s="261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62" t="s">
        <v>294</v>
      </c>
      <c r="AU1774" s="262" t="s">
        <v>86</v>
      </c>
      <c r="AV1774" s="13" t="s">
        <v>86</v>
      </c>
      <c r="AW1774" s="13" t="s">
        <v>32</v>
      </c>
      <c r="AX1774" s="13" t="s">
        <v>77</v>
      </c>
      <c r="AY1774" s="262" t="s">
        <v>171</v>
      </c>
    </row>
    <row r="1775" s="13" customFormat="1">
      <c r="A1775" s="13"/>
      <c r="B1775" s="252"/>
      <c r="C1775" s="253"/>
      <c r="D1775" s="241" t="s">
        <v>294</v>
      </c>
      <c r="E1775" s="254" t="s">
        <v>1</v>
      </c>
      <c r="F1775" s="255" t="s">
        <v>3163</v>
      </c>
      <c r="G1775" s="253"/>
      <c r="H1775" s="256">
        <v>49.280000000000001</v>
      </c>
      <c r="I1775" s="257"/>
      <c r="J1775" s="253"/>
      <c r="K1775" s="253"/>
      <c r="L1775" s="258"/>
      <c r="M1775" s="259"/>
      <c r="N1775" s="260"/>
      <c r="O1775" s="260"/>
      <c r="P1775" s="260"/>
      <c r="Q1775" s="260"/>
      <c r="R1775" s="260"/>
      <c r="S1775" s="260"/>
      <c r="T1775" s="26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2" t="s">
        <v>294</v>
      </c>
      <c r="AU1775" s="262" t="s">
        <v>86</v>
      </c>
      <c r="AV1775" s="13" t="s">
        <v>86</v>
      </c>
      <c r="AW1775" s="13" t="s">
        <v>32</v>
      </c>
      <c r="AX1775" s="13" t="s">
        <v>77</v>
      </c>
      <c r="AY1775" s="262" t="s">
        <v>171</v>
      </c>
    </row>
    <row r="1776" s="13" customFormat="1">
      <c r="A1776" s="13"/>
      <c r="B1776" s="252"/>
      <c r="C1776" s="253"/>
      <c r="D1776" s="241" t="s">
        <v>294</v>
      </c>
      <c r="E1776" s="254" t="s">
        <v>1</v>
      </c>
      <c r="F1776" s="255" t="s">
        <v>3164</v>
      </c>
      <c r="G1776" s="253"/>
      <c r="H1776" s="256">
        <v>109.23</v>
      </c>
      <c r="I1776" s="257"/>
      <c r="J1776" s="253"/>
      <c r="K1776" s="253"/>
      <c r="L1776" s="258"/>
      <c r="M1776" s="259"/>
      <c r="N1776" s="260"/>
      <c r="O1776" s="260"/>
      <c r="P1776" s="260"/>
      <c r="Q1776" s="260"/>
      <c r="R1776" s="260"/>
      <c r="S1776" s="260"/>
      <c r="T1776" s="26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2" t="s">
        <v>294</v>
      </c>
      <c r="AU1776" s="262" t="s">
        <v>86</v>
      </c>
      <c r="AV1776" s="13" t="s">
        <v>86</v>
      </c>
      <c r="AW1776" s="13" t="s">
        <v>32</v>
      </c>
      <c r="AX1776" s="13" t="s">
        <v>77</v>
      </c>
      <c r="AY1776" s="262" t="s">
        <v>171</v>
      </c>
    </row>
    <row r="1777" s="13" customFormat="1">
      <c r="A1777" s="13"/>
      <c r="B1777" s="252"/>
      <c r="C1777" s="253"/>
      <c r="D1777" s="241" t="s">
        <v>294</v>
      </c>
      <c r="E1777" s="254" t="s">
        <v>1</v>
      </c>
      <c r="F1777" s="255" t="s">
        <v>3165</v>
      </c>
      <c r="G1777" s="253"/>
      <c r="H1777" s="256">
        <v>58.520000000000003</v>
      </c>
      <c r="I1777" s="257"/>
      <c r="J1777" s="253"/>
      <c r="K1777" s="253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2" t="s">
        <v>294</v>
      </c>
      <c r="AU1777" s="262" t="s">
        <v>86</v>
      </c>
      <c r="AV1777" s="13" t="s">
        <v>86</v>
      </c>
      <c r="AW1777" s="13" t="s">
        <v>32</v>
      </c>
      <c r="AX1777" s="13" t="s">
        <v>77</v>
      </c>
      <c r="AY1777" s="262" t="s">
        <v>171</v>
      </c>
    </row>
    <row r="1778" s="13" customFormat="1">
      <c r="A1778" s="13"/>
      <c r="B1778" s="252"/>
      <c r="C1778" s="253"/>
      <c r="D1778" s="241" t="s">
        <v>294</v>
      </c>
      <c r="E1778" s="254" t="s">
        <v>1</v>
      </c>
      <c r="F1778" s="255" t="s">
        <v>3166</v>
      </c>
      <c r="G1778" s="253"/>
      <c r="H1778" s="256">
        <v>6.5999999999999996</v>
      </c>
      <c r="I1778" s="257"/>
      <c r="J1778" s="253"/>
      <c r="K1778" s="253"/>
      <c r="L1778" s="258"/>
      <c r="M1778" s="259"/>
      <c r="N1778" s="260"/>
      <c r="O1778" s="260"/>
      <c r="P1778" s="260"/>
      <c r="Q1778" s="260"/>
      <c r="R1778" s="260"/>
      <c r="S1778" s="260"/>
      <c r="T1778" s="26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2" t="s">
        <v>294</v>
      </c>
      <c r="AU1778" s="262" t="s">
        <v>86</v>
      </c>
      <c r="AV1778" s="13" t="s">
        <v>86</v>
      </c>
      <c r="AW1778" s="13" t="s">
        <v>32</v>
      </c>
      <c r="AX1778" s="13" t="s">
        <v>77</v>
      </c>
      <c r="AY1778" s="262" t="s">
        <v>171</v>
      </c>
    </row>
    <row r="1779" s="14" customFormat="1">
      <c r="A1779" s="14"/>
      <c r="B1779" s="263"/>
      <c r="C1779" s="264"/>
      <c r="D1779" s="241" t="s">
        <v>294</v>
      </c>
      <c r="E1779" s="265" t="s">
        <v>1</v>
      </c>
      <c r="F1779" s="266" t="s">
        <v>298</v>
      </c>
      <c r="G1779" s="264"/>
      <c r="H1779" s="267">
        <v>243.53999999999999</v>
      </c>
      <c r="I1779" s="268"/>
      <c r="J1779" s="264"/>
      <c r="K1779" s="264"/>
      <c r="L1779" s="269"/>
      <c r="M1779" s="270"/>
      <c r="N1779" s="271"/>
      <c r="O1779" s="271"/>
      <c r="P1779" s="271"/>
      <c r="Q1779" s="271"/>
      <c r="R1779" s="271"/>
      <c r="S1779" s="271"/>
      <c r="T1779" s="27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73" t="s">
        <v>294</v>
      </c>
      <c r="AU1779" s="273" t="s">
        <v>86</v>
      </c>
      <c r="AV1779" s="14" t="s">
        <v>192</v>
      </c>
      <c r="AW1779" s="14" t="s">
        <v>32</v>
      </c>
      <c r="AX1779" s="14" t="s">
        <v>84</v>
      </c>
      <c r="AY1779" s="273" t="s">
        <v>171</v>
      </c>
    </row>
    <row r="1780" s="2" customFormat="1" ht="16.5" customHeight="1">
      <c r="A1780" s="39"/>
      <c r="B1780" s="40"/>
      <c r="C1780" s="298" t="s">
        <v>3167</v>
      </c>
      <c r="D1780" s="298" t="s">
        <v>1309</v>
      </c>
      <c r="E1780" s="299" t="s">
        <v>3168</v>
      </c>
      <c r="F1780" s="300" t="s">
        <v>3169</v>
      </c>
      <c r="G1780" s="301" t="s">
        <v>206</v>
      </c>
      <c r="H1780" s="302">
        <v>22.896999999999998</v>
      </c>
      <c r="I1780" s="303"/>
      <c r="J1780" s="304">
        <f>ROUND(I1780*H1780,2)</f>
        <v>0</v>
      </c>
      <c r="K1780" s="300" t="s">
        <v>1</v>
      </c>
      <c r="L1780" s="305"/>
      <c r="M1780" s="306" t="s">
        <v>1</v>
      </c>
      <c r="N1780" s="307" t="s">
        <v>42</v>
      </c>
      <c r="O1780" s="92"/>
      <c r="P1780" s="237">
        <f>O1780*H1780</f>
        <v>0</v>
      </c>
      <c r="Q1780" s="237">
        <v>0</v>
      </c>
      <c r="R1780" s="237">
        <f>Q1780*H1780</f>
        <v>0</v>
      </c>
      <c r="S1780" s="237">
        <v>0</v>
      </c>
      <c r="T1780" s="238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9" t="s">
        <v>355</v>
      </c>
      <c r="AT1780" s="239" t="s">
        <v>1309</v>
      </c>
      <c r="AU1780" s="239" t="s">
        <v>86</v>
      </c>
      <c r="AY1780" s="18" t="s">
        <v>171</v>
      </c>
      <c r="BE1780" s="240">
        <f>IF(N1780="základní",J1780,0)</f>
        <v>0</v>
      </c>
      <c r="BF1780" s="240">
        <f>IF(N1780="snížená",J1780,0)</f>
        <v>0</v>
      </c>
      <c r="BG1780" s="240">
        <f>IF(N1780="zákl. přenesená",J1780,0)</f>
        <v>0</v>
      </c>
      <c r="BH1780" s="240">
        <f>IF(N1780="sníž. přenesená",J1780,0)</f>
        <v>0</v>
      </c>
      <c r="BI1780" s="240">
        <f>IF(N1780="nulová",J1780,0)</f>
        <v>0</v>
      </c>
      <c r="BJ1780" s="18" t="s">
        <v>84</v>
      </c>
      <c r="BK1780" s="240">
        <f>ROUND(I1780*H1780,2)</f>
        <v>0</v>
      </c>
      <c r="BL1780" s="18" t="s">
        <v>440</v>
      </c>
      <c r="BM1780" s="239" t="s">
        <v>3170</v>
      </c>
    </row>
    <row r="1781" s="2" customFormat="1">
      <c r="A1781" s="39"/>
      <c r="B1781" s="40"/>
      <c r="C1781" s="41"/>
      <c r="D1781" s="241" t="s">
        <v>181</v>
      </c>
      <c r="E1781" s="41"/>
      <c r="F1781" s="242" t="s">
        <v>3171</v>
      </c>
      <c r="G1781" s="41"/>
      <c r="H1781" s="41"/>
      <c r="I1781" s="243"/>
      <c r="J1781" s="41"/>
      <c r="K1781" s="41"/>
      <c r="L1781" s="45"/>
      <c r="M1781" s="244"/>
      <c r="N1781" s="245"/>
      <c r="O1781" s="92"/>
      <c r="P1781" s="92"/>
      <c r="Q1781" s="92"/>
      <c r="R1781" s="92"/>
      <c r="S1781" s="92"/>
      <c r="T1781" s="9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181</v>
      </c>
      <c r="AU1781" s="18" t="s">
        <v>86</v>
      </c>
    </row>
    <row r="1782" s="13" customFormat="1">
      <c r="A1782" s="13"/>
      <c r="B1782" s="252"/>
      <c r="C1782" s="253"/>
      <c r="D1782" s="241" t="s">
        <v>294</v>
      </c>
      <c r="E1782" s="254" t="s">
        <v>1</v>
      </c>
      <c r="F1782" s="255" t="s">
        <v>3172</v>
      </c>
      <c r="G1782" s="253"/>
      <c r="H1782" s="256">
        <v>19.91</v>
      </c>
      <c r="I1782" s="257"/>
      <c r="J1782" s="253"/>
      <c r="K1782" s="253"/>
      <c r="L1782" s="258"/>
      <c r="M1782" s="259"/>
      <c r="N1782" s="260"/>
      <c r="O1782" s="260"/>
      <c r="P1782" s="260"/>
      <c r="Q1782" s="260"/>
      <c r="R1782" s="260"/>
      <c r="S1782" s="260"/>
      <c r="T1782" s="261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62" t="s">
        <v>294</v>
      </c>
      <c r="AU1782" s="262" t="s">
        <v>86</v>
      </c>
      <c r="AV1782" s="13" t="s">
        <v>86</v>
      </c>
      <c r="AW1782" s="13" t="s">
        <v>32</v>
      </c>
      <c r="AX1782" s="13" t="s">
        <v>84</v>
      </c>
      <c r="AY1782" s="262" t="s">
        <v>171</v>
      </c>
    </row>
    <row r="1783" s="13" customFormat="1">
      <c r="A1783" s="13"/>
      <c r="B1783" s="252"/>
      <c r="C1783" s="253"/>
      <c r="D1783" s="241" t="s">
        <v>294</v>
      </c>
      <c r="E1783" s="253"/>
      <c r="F1783" s="255" t="s">
        <v>3173</v>
      </c>
      <c r="G1783" s="253"/>
      <c r="H1783" s="256">
        <v>22.896999999999998</v>
      </c>
      <c r="I1783" s="257"/>
      <c r="J1783" s="253"/>
      <c r="K1783" s="253"/>
      <c r="L1783" s="258"/>
      <c r="M1783" s="259"/>
      <c r="N1783" s="260"/>
      <c r="O1783" s="260"/>
      <c r="P1783" s="260"/>
      <c r="Q1783" s="260"/>
      <c r="R1783" s="260"/>
      <c r="S1783" s="260"/>
      <c r="T1783" s="26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2" t="s">
        <v>294</v>
      </c>
      <c r="AU1783" s="262" t="s">
        <v>86</v>
      </c>
      <c r="AV1783" s="13" t="s">
        <v>86</v>
      </c>
      <c r="AW1783" s="13" t="s">
        <v>4</v>
      </c>
      <c r="AX1783" s="13" t="s">
        <v>84</v>
      </c>
      <c r="AY1783" s="262" t="s">
        <v>171</v>
      </c>
    </row>
    <row r="1784" s="2" customFormat="1" ht="16.5" customHeight="1">
      <c r="A1784" s="39"/>
      <c r="B1784" s="40"/>
      <c r="C1784" s="298" t="s">
        <v>3174</v>
      </c>
      <c r="D1784" s="298" t="s">
        <v>1309</v>
      </c>
      <c r="E1784" s="299" t="s">
        <v>3175</v>
      </c>
      <c r="F1784" s="300" t="s">
        <v>3176</v>
      </c>
      <c r="G1784" s="301" t="s">
        <v>206</v>
      </c>
      <c r="H1784" s="302">
        <v>56.671999999999997</v>
      </c>
      <c r="I1784" s="303"/>
      <c r="J1784" s="304">
        <f>ROUND(I1784*H1784,2)</f>
        <v>0</v>
      </c>
      <c r="K1784" s="300" t="s">
        <v>1</v>
      </c>
      <c r="L1784" s="305"/>
      <c r="M1784" s="306" t="s">
        <v>1</v>
      </c>
      <c r="N1784" s="307" t="s">
        <v>42</v>
      </c>
      <c r="O1784" s="92"/>
      <c r="P1784" s="237">
        <f>O1784*H1784</f>
        <v>0</v>
      </c>
      <c r="Q1784" s="237">
        <v>0</v>
      </c>
      <c r="R1784" s="237">
        <f>Q1784*H1784</f>
        <v>0</v>
      </c>
      <c r="S1784" s="237">
        <v>0</v>
      </c>
      <c r="T1784" s="238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39" t="s">
        <v>355</v>
      </c>
      <c r="AT1784" s="239" t="s">
        <v>1309</v>
      </c>
      <c r="AU1784" s="239" t="s">
        <v>86</v>
      </c>
      <c r="AY1784" s="18" t="s">
        <v>171</v>
      </c>
      <c r="BE1784" s="240">
        <f>IF(N1784="základní",J1784,0)</f>
        <v>0</v>
      </c>
      <c r="BF1784" s="240">
        <f>IF(N1784="snížená",J1784,0)</f>
        <v>0</v>
      </c>
      <c r="BG1784" s="240">
        <f>IF(N1784="zákl. přenesená",J1784,0)</f>
        <v>0</v>
      </c>
      <c r="BH1784" s="240">
        <f>IF(N1784="sníž. přenesená",J1784,0)</f>
        <v>0</v>
      </c>
      <c r="BI1784" s="240">
        <f>IF(N1784="nulová",J1784,0)</f>
        <v>0</v>
      </c>
      <c r="BJ1784" s="18" t="s">
        <v>84</v>
      </c>
      <c r="BK1784" s="240">
        <f>ROUND(I1784*H1784,2)</f>
        <v>0</v>
      </c>
      <c r="BL1784" s="18" t="s">
        <v>440</v>
      </c>
      <c r="BM1784" s="239" t="s">
        <v>3177</v>
      </c>
    </row>
    <row r="1785" s="2" customFormat="1">
      <c r="A1785" s="39"/>
      <c r="B1785" s="40"/>
      <c r="C1785" s="41"/>
      <c r="D1785" s="241" t="s">
        <v>181</v>
      </c>
      <c r="E1785" s="41"/>
      <c r="F1785" s="242" t="s">
        <v>3171</v>
      </c>
      <c r="G1785" s="41"/>
      <c r="H1785" s="41"/>
      <c r="I1785" s="243"/>
      <c r="J1785" s="41"/>
      <c r="K1785" s="41"/>
      <c r="L1785" s="45"/>
      <c r="M1785" s="244"/>
      <c r="N1785" s="245"/>
      <c r="O1785" s="92"/>
      <c r="P1785" s="92"/>
      <c r="Q1785" s="92"/>
      <c r="R1785" s="92"/>
      <c r="S1785" s="92"/>
      <c r="T1785" s="9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T1785" s="18" t="s">
        <v>181</v>
      </c>
      <c r="AU1785" s="18" t="s">
        <v>86</v>
      </c>
    </row>
    <row r="1786" s="13" customFormat="1">
      <c r="A1786" s="13"/>
      <c r="B1786" s="252"/>
      <c r="C1786" s="253"/>
      <c r="D1786" s="241" t="s">
        <v>294</v>
      </c>
      <c r="E1786" s="254" t="s">
        <v>1</v>
      </c>
      <c r="F1786" s="255" t="s">
        <v>3178</v>
      </c>
      <c r="G1786" s="253"/>
      <c r="H1786" s="256">
        <v>49.280000000000001</v>
      </c>
      <c r="I1786" s="257"/>
      <c r="J1786" s="253"/>
      <c r="K1786" s="253"/>
      <c r="L1786" s="258"/>
      <c r="M1786" s="259"/>
      <c r="N1786" s="260"/>
      <c r="O1786" s="260"/>
      <c r="P1786" s="260"/>
      <c r="Q1786" s="260"/>
      <c r="R1786" s="260"/>
      <c r="S1786" s="260"/>
      <c r="T1786" s="261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2" t="s">
        <v>294</v>
      </c>
      <c r="AU1786" s="262" t="s">
        <v>86</v>
      </c>
      <c r="AV1786" s="13" t="s">
        <v>86</v>
      </c>
      <c r="AW1786" s="13" t="s">
        <v>32</v>
      </c>
      <c r="AX1786" s="13" t="s">
        <v>84</v>
      </c>
      <c r="AY1786" s="262" t="s">
        <v>171</v>
      </c>
    </row>
    <row r="1787" s="13" customFormat="1">
      <c r="A1787" s="13"/>
      <c r="B1787" s="252"/>
      <c r="C1787" s="253"/>
      <c r="D1787" s="241" t="s">
        <v>294</v>
      </c>
      <c r="E1787" s="253"/>
      <c r="F1787" s="255" t="s">
        <v>3179</v>
      </c>
      <c r="G1787" s="253"/>
      <c r="H1787" s="256">
        <v>56.671999999999997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62" t="s">
        <v>294</v>
      </c>
      <c r="AU1787" s="262" t="s">
        <v>86</v>
      </c>
      <c r="AV1787" s="13" t="s">
        <v>86</v>
      </c>
      <c r="AW1787" s="13" t="s">
        <v>4</v>
      </c>
      <c r="AX1787" s="13" t="s">
        <v>84</v>
      </c>
      <c r="AY1787" s="262" t="s">
        <v>171</v>
      </c>
    </row>
    <row r="1788" s="2" customFormat="1" ht="16.5" customHeight="1">
      <c r="A1788" s="39"/>
      <c r="B1788" s="40"/>
      <c r="C1788" s="298" t="s">
        <v>3180</v>
      </c>
      <c r="D1788" s="298" t="s">
        <v>1309</v>
      </c>
      <c r="E1788" s="299" t="s">
        <v>3181</v>
      </c>
      <c r="F1788" s="300" t="s">
        <v>3182</v>
      </c>
      <c r="G1788" s="301" t="s">
        <v>206</v>
      </c>
      <c r="H1788" s="302">
        <v>146.166</v>
      </c>
      <c r="I1788" s="303"/>
      <c r="J1788" s="304">
        <f>ROUND(I1788*H1788,2)</f>
        <v>0</v>
      </c>
      <c r="K1788" s="300" t="s">
        <v>1</v>
      </c>
      <c r="L1788" s="305"/>
      <c r="M1788" s="306" t="s">
        <v>1</v>
      </c>
      <c r="N1788" s="307" t="s">
        <v>42</v>
      </c>
      <c r="O1788" s="92"/>
      <c r="P1788" s="237">
        <f>O1788*H1788</f>
        <v>0</v>
      </c>
      <c r="Q1788" s="237">
        <v>0</v>
      </c>
      <c r="R1788" s="237">
        <f>Q1788*H1788</f>
        <v>0</v>
      </c>
      <c r="S1788" s="237">
        <v>0</v>
      </c>
      <c r="T1788" s="238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39" t="s">
        <v>355</v>
      </c>
      <c r="AT1788" s="239" t="s">
        <v>1309</v>
      </c>
      <c r="AU1788" s="239" t="s">
        <v>86</v>
      </c>
      <c r="AY1788" s="18" t="s">
        <v>171</v>
      </c>
      <c r="BE1788" s="240">
        <f>IF(N1788="základní",J1788,0)</f>
        <v>0</v>
      </c>
      <c r="BF1788" s="240">
        <f>IF(N1788="snížená",J1788,0)</f>
        <v>0</v>
      </c>
      <c r="BG1788" s="240">
        <f>IF(N1788="zákl. přenesená",J1788,0)</f>
        <v>0</v>
      </c>
      <c r="BH1788" s="240">
        <f>IF(N1788="sníž. přenesená",J1788,0)</f>
        <v>0</v>
      </c>
      <c r="BI1788" s="240">
        <f>IF(N1788="nulová",J1788,0)</f>
        <v>0</v>
      </c>
      <c r="BJ1788" s="18" t="s">
        <v>84</v>
      </c>
      <c r="BK1788" s="240">
        <f>ROUND(I1788*H1788,2)</f>
        <v>0</v>
      </c>
      <c r="BL1788" s="18" t="s">
        <v>440</v>
      </c>
      <c r="BM1788" s="239" t="s">
        <v>3183</v>
      </c>
    </row>
    <row r="1789" s="2" customFormat="1">
      <c r="A1789" s="39"/>
      <c r="B1789" s="40"/>
      <c r="C1789" s="41"/>
      <c r="D1789" s="241" t="s">
        <v>181</v>
      </c>
      <c r="E1789" s="41"/>
      <c r="F1789" s="242" t="s">
        <v>3171</v>
      </c>
      <c r="G1789" s="41"/>
      <c r="H1789" s="41"/>
      <c r="I1789" s="243"/>
      <c r="J1789" s="41"/>
      <c r="K1789" s="41"/>
      <c r="L1789" s="45"/>
      <c r="M1789" s="244"/>
      <c r="N1789" s="245"/>
      <c r="O1789" s="92"/>
      <c r="P1789" s="92"/>
      <c r="Q1789" s="92"/>
      <c r="R1789" s="92"/>
      <c r="S1789" s="92"/>
      <c r="T1789" s="93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T1789" s="18" t="s">
        <v>181</v>
      </c>
      <c r="AU1789" s="18" t="s">
        <v>86</v>
      </c>
    </row>
    <row r="1790" s="13" customFormat="1">
      <c r="A1790" s="13"/>
      <c r="B1790" s="252"/>
      <c r="C1790" s="253"/>
      <c r="D1790" s="241" t="s">
        <v>294</v>
      </c>
      <c r="E1790" s="254" t="s">
        <v>1</v>
      </c>
      <c r="F1790" s="255" t="s">
        <v>3184</v>
      </c>
      <c r="G1790" s="253"/>
      <c r="H1790" s="256">
        <v>109.23</v>
      </c>
      <c r="I1790" s="257"/>
      <c r="J1790" s="253"/>
      <c r="K1790" s="253"/>
      <c r="L1790" s="258"/>
      <c r="M1790" s="259"/>
      <c r="N1790" s="260"/>
      <c r="O1790" s="260"/>
      <c r="P1790" s="260"/>
      <c r="Q1790" s="260"/>
      <c r="R1790" s="260"/>
      <c r="S1790" s="260"/>
      <c r="T1790" s="261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62" t="s">
        <v>294</v>
      </c>
      <c r="AU1790" s="262" t="s">
        <v>86</v>
      </c>
      <c r="AV1790" s="13" t="s">
        <v>86</v>
      </c>
      <c r="AW1790" s="13" t="s">
        <v>32</v>
      </c>
      <c r="AX1790" s="13" t="s">
        <v>77</v>
      </c>
      <c r="AY1790" s="262" t="s">
        <v>171</v>
      </c>
    </row>
    <row r="1791" s="13" customFormat="1">
      <c r="A1791" s="13"/>
      <c r="B1791" s="252"/>
      <c r="C1791" s="253"/>
      <c r="D1791" s="241" t="s">
        <v>294</v>
      </c>
      <c r="E1791" s="254" t="s">
        <v>1</v>
      </c>
      <c r="F1791" s="255" t="s">
        <v>3185</v>
      </c>
      <c r="G1791" s="253"/>
      <c r="H1791" s="256">
        <v>17.870999999999999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2" t="s">
        <v>294</v>
      </c>
      <c r="AU1791" s="262" t="s">
        <v>86</v>
      </c>
      <c r="AV1791" s="13" t="s">
        <v>86</v>
      </c>
      <c r="AW1791" s="13" t="s">
        <v>32</v>
      </c>
      <c r="AX1791" s="13" t="s">
        <v>77</v>
      </c>
      <c r="AY1791" s="262" t="s">
        <v>171</v>
      </c>
    </row>
    <row r="1792" s="14" customFormat="1">
      <c r="A1792" s="14"/>
      <c r="B1792" s="263"/>
      <c r="C1792" s="264"/>
      <c r="D1792" s="241" t="s">
        <v>294</v>
      </c>
      <c r="E1792" s="265" t="s">
        <v>1</v>
      </c>
      <c r="F1792" s="266" t="s">
        <v>298</v>
      </c>
      <c r="G1792" s="264"/>
      <c r="H1792" s="267">
        <v>127.101</v>
      </c>
      <c r="I1792" s="268"/>
      <c r="J1792" s="264"/>
      <c r="K1792" s="264"/>
      <c r="L1792" s="269"/>
      <c r="M1792" s="270"/>
      <c r="N1792" s="271"/>
      <c r="O1792" s="271"/>
      <c r="P1792" s="271"/>
      <c r="Q1792" s="271"/>
      <c r="R1792" s="271"/>
      <c r="S1792" s="271"/>
      <c r="T1792" s="27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73" t="s">
        <v>294</v>
      </c>
      <c r="AU1792" s="273" t="s">
        <v>86</v>
      </c>
      <c r="AV1792" s="14" t="s">
        <v>192</v>
      </c>
      <c r="AW1792" s="14" t="s">
        <v>32</v>
      </c>
      <c r="AX1792" s="14" t="s">
        <v>84</v>
      </c>
      <c r="AY1792" s="273" t="s">
        <v>171</v>
      </c>
    </row>
    <row r="1793" s="13" customFormat="1">
      <c r="A1793" s="13"/>
      <c r="B1793" s="252"/>
      <c r="C1793" s="253"/>
      <c r="D1793" s="241" t="s">
        <v>294</v>
      </c>
      <c r="E1793" s="253"/>
      <c r="F1793" s="255" t="s">
        <v>3186</v>
      </c>
      <c r="G1793" s="253"/>
      <c r="H1793" s="256">
        <v>146.166</v>
      </c>
      <c r="I1793" s="257"/>
      <c r="J1793" s="253"/>
      <c r="K1793" s="253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2" t="s">
        <v>294</v>
      </c>
      <c r="AU1793" s="262" t="s">
        <v>86</v>
      </c>
      <c r="AV1793" s="13" t="s">
        <v>86</v>
      </c>
      <c r="AW1793" s="13" t="s">
        <v>4</v>
      </c>
      <c r="AX1793" s="13" t="s">
        <v>84</v>
      </c>
      <c r="AY1793" s="262" t="s">
        <v>171</v>
      </c>
    </row>
    <row r="1794" s="2" customFormat="1" ht="16.5" customHeight="1">
      <c r="A1794" s="39"/>
      <c r="B1794" s="40"/>
      <c r="C1794" s="298" t="s">
        <v>3187</v>
      </c>
      <c r="D1794" s="298" t="s">
        <v>1309</v>
      </c>
      <c r="E1794" s="299" t="s">
        <v>3188</v>
      </c>
      <c r="F1794" s="300" t="s">
        <v>3189</v>
      </c>
      <c r="G1794" s="301" t="s">
        <v>206</v>
      </c>
      <c r="H1794" s="302">
        <v>67.298000000000002</v>
      </c>
      <c r="I1794" s="303"/>
      <c r="J1794" s="304">
        <f>ROUND(I1794*H1794,2)</f>
        <v>0</v>
      </c>
      <c r="K1794" s="300" t="s">
        <v>1</v>
      </c>
      <c r="L1794" s="305"/>
      <c r="M1794" s="306" t="s">
        <v>1</v>
      </c>
      <c r="N1794" s="307" t="s">
        <v>42</v>
      </c>
      <c r="O1794" s="92"/>
      <c r="P1794" s="237">
        <f>O1794*H1794</f>
        <v>0</v>
      </c>
      <c r="Q1794" s="237">
        <v>0</v>
      </c>
      <c r="R1794" s="237">
        <f>Q1794*H1794</f>
        <v>0</v>
      </c>
      <c r="S1794" s="237">
        <v>0</v>
      </c>
      <c r="T1794" s="238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39" t="s">
        <v>355</v>
      </c>
      <c r="AT1794" s="239" t="s">
        <v>1309</v>
      </c>
      <c r="AU1794" s="239" t="s">
        <v>86</v>
      </c>
      <c r="AY1794" s="18" t="s">
        <v>171</v>
      </c>
      <c r="BE1794" s="240">
        <f>IF(N1794="základní",J1794,0)</f>
        <v>0</v>
      </c>
      <c r="BF1794" s="240">
        <f>IF(N1794="snížená",J1794,0)</f>
        <v>0</v>
      </c>
      <c r="BG1794" s="240">
        <f>IF(N1794="zákl. přenesená",J1794,0)</f>
        <v>0</v>
      </c>
      <c r="BH1794" s="240">
        <f>IF(N1794="sníž. přenesená",J1794,0)</f>
        <v>0</v>
      </c>
      <c r="BI1794" s="240">
        <f>IF(N1794="nulová",J1794,0)</f>
        <v>0</v>
      </c>
      <c r="BJ1794" s="18" t="s">
        <v>84</v>
      </c>
      <c r="BK1794" s="240">
        <f>ROUND(I1794*H1794,2)</f>
        <v>0</v>
      </c>
      <c r="BL1794" s="18" t="s">
        <v>440</v>
      </c>
      <c r="BM1794" s="239" t="s">
        <v>3190</v>
      </c>
    </row>
    <row r="1795" s="2" customFormat="1">
      <c r="A1795" s="39"/>
      <c r="B1795" s="40"/>
      <c r="C1795" s="41"/>
      <c r="D1795" s="241" t="s">
        <v>181</v>
      </c>
      <c r="E1795" s="41"/>
      <c r="F1795" s="242" t="s">
        <v>3191</v>
      </c>
      <c r="G1795" s="41"/>
      <c r="H1795" s="41"/>
      <c r="I1795" s="243"/>
      <c r="J1795" s="41"/>
      <c r="K1795" s="41"/>
      <c r="L1795" s="45"/>
      <c r="M1795" s="244"/>
      <c r="N1795" s="245"/>
      <c r="O1795" s="92"/>
      <c r="P1795" s="92"/>
      <c r="Q1795" s="92"/>
      <c r="R1795" s="92"/>
      <c r="S1795" s="92"/>
      <c r="T1795" s="93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T1795" s="18" t="s">
        <v>181</v>
      </c>
      <c r="AU1795" s="18" t="s">
        <v>86</v>
      </c>
    </row>
    <row r="1796" s="13" customFormat="1">
      <c r="A1796" s="13"/>
      <c r="B1796" s="252"/>
      <c r="C1796" s="253"/>
      <c r="D1796" s="241" t="s">
        <v>294</v>
      </c>
      <c r="E1796" s="254" t="s">
        <v>1</v>
      </c>
      <c r="F1796" s="255" t="s">
        <v>3192</v>
      </c>
      <c r="G1796" s="253"/>
      <c r="H1796" s="256">
        <v>58.520000000000003</v>
      </c>
      <c r="I1796" s="257"/>
      <c r="J1796" s="253"/>
      <c r="K1796" s="253"/>
      <c r="L1796" s="258"/>
      <c r="M1796" s="259"/>
      <c r="N1796" s="260"/>
      <c r="O1796" s="260"/>
      <c r="P1796" s="260"/>
      <c r="Q1796" s="260"/>
      <c r="R1796" s="260"/>
      <c r="S1796" s="260"/>
      <c r="T1796" s="261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2" t="s">
        <v>294</v>
      </c>
      <c r="AU1796" s="262" t="s">
        <v>86</v>
      </c>
      <c r="AV1796" s="13" t="s">
        <v>86</v>
      </c>
      <c r="AW1796" s="13" t="s">
        <v>32</v>
      </c>
      <c r="AX1796" s="13" t="s">
        <v>84</v>
      </c>
      <c r="AY1796" s="262" t="s">
        <v>171</v>
      </c>
    </row>
    <row r="1797" s="13" customFormat="1">
      <c r="A1797" s="13"/>
      <c r="B1797" s="252"/>
      <c r="C1797" s="253"/>
      <c r="D1797" s="241" t="s">
        <v>294</v>
      </c>
      <c r="E1797" s="253"/>
      <c r="F1797" s="255" t="s">
        <v>3193</v>
      </c>
      <c r="G1797" s="253"/>
      <c r="H1797" s="256">
        <v>67.298000000000002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2" t="s">
        <v>294</v>
      </c>
      <c r="AU1797" s="262" t="s">
        <v>86</v>
      </c>
      <c r="AV1797" s="13" t="s">
        <v>86</v>
      </c>
      <c r="AW1797" s="13" t="s">
        <v>4</v>
      </c>
      <c r="AX1797" s="13" t="s">
        <v>84</v>
      </c>
      <c r="AY1797" s="262" t="s">
        <v>171</v>
      </c>
    </row>
    <row r="1798" s="2" customFormat="1" ht="16.5" customHeight="1">
      <c r="A1798" s="39"/>
      <c r="B1798" s="40"/>
      <c r="C1798" s="298" t="s">
        <v>3194</v>
      </c>
      <c r="D1798" s="298" t="s">
        <v>1309</v>
      </c>
      <c r="E1798" s="299" t="s">
        <v>3195</v>
      </c>
      <c r="F1798" s="300" t="s">
        <v>3196</v>
      </c>
      <c r="G1798" s="301" t="s">
        <v>206</v>
      </c>
      <c r="H1798" s="302">
        <v>7.5899999999999999</v>
      </c>
      <c r="I1798" s="303"/>
      <c r="J1798" s="304">
        <f>ROUND(I1798*H1798,2)</f>
        <v>0</v>
      </c>
      <c r="K1798" s="300" t="s">
        <v>1</v>
      </c>
      <c r="L1798" s="305"/>
      <c r="M1798" s="306" t="s">
        <v>1</v>
      </c>
      <c r="N1798" s="307" t="s">
        <v>42</v>
      </c>
      <c r="O1798" s="92"/>
      <c r="P1798" s="237">
        <f>O1798*H1798</f>
        <v>0</v>
      </c>
      <c r="Q1798" s="237">
        <v>0</v>
      </c>
      <c r="R1798" s="237">
        <f>Q1798*H1798</f>
        <v>0</v>
      </c>
      <c r="S1798" s="237">
        <v>0</v>
      </c>
      <c r="T1798" s="238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9" t="s">
        <v>355</v>
      </c>
      <c r="AT1798" s="239" t="s">
        <v>1309</v>
      </c>
      <c r="AU1798" s="239" t="s">
        <v>86</v>
      </c>
      <c r="AY1798" s="18" t="s">
        <v>171</v>
      </c>
      <c r="BE1798" s="240">
        <f>IF(N1798="základní",J1798,0)</f>
        <v>0</v>
      </c>
      <c r="BF1798" s="240">
        <f>IF(N1798="snížená",J1798,0)</f>
        <v>0</v>
      </c>
      <c r="BG1798" s="240">
        <f>IF(N1798="zákl. přenesená",J1798,0)</f>
        <v>0</v>
      </c>
      <c r="BH1798" s="240">
        <f>IF(N1798="sníž. přenesená",J1798,0)</f>
        <v>0</v>
      </c>
      <c r="BI1798" s="240">
        <f>IF(N1798="nulová",J1798,0)</f>
        <v>0</v>
      </c>
      <c r="BJ1798" s="18" t="s">
        <v>84</v>
      </c>
      <c r="BK1798" s="240">
        <f>ROUND(I1798*H1798,2)</f>
        <v>0</v>
      </c>
      <c r="BL1798" s="18" t="s">
        <v>440</v>
      </c>
      <c r="BM1798" s="239" t="s">
        <v>3197</v>
      </c>
    </row>
    <row r="1799" s="2" customFormat="1">
      <c r="A1799" s="39"/>
      <c r="B1799" s="40"/>
      <c r="C1799" s="41"/>
      <c r="D1799" s="241" t="s">
        <v>181</v>
      </c>
      <c r="E1799" s="41"/>
      <c r="F1799" s="242" t="s">
        <v>3171</v>
      </c>
      <c r="G1799" s="41"/>
      <c r="H1799" s="41"/>
      <c r="I1799" s="243"/>
      <c r="J1799" s="41"/>
      <c r="K1799" s="41"/>
      <c r="L1799" s="45"/>
      <c r="M1799" s="244"/>
      <c r="N1799" s="245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181</v>
      </c>
      <c r="AU1799" s="18" t="s">
        <v>86</v>
      </c>
    </row>
    <row r="1800" s="13" customFormat="1">
      <c r="A1800" s="13"/>
      <c r="B1800" s="252"/>
      <c r="C1800" s="253"/>
      <c r="D1800" s="241" t="s">
        <v>294</v>
      </c>
      <c r="E1800" s="254" t="s">
        <v>1</v>
      </c>
      <c r="F1800" s="255" t="s">
        <v>3198</v>
      </c>
      <c r="G1800" s="253"/>
      <c r="H1800" s="256">
        <v>6.5999999999999996</v>
      </c>
      <c r="I1800" s="257"/>
      <c r="J1800" s="253"/>
      <c r="K1800" s="253"/>
      <c r="L1800" s="258"/>
      <c r="M1800" s="259"/>
      <c r="N1800" s="260"/>
      <c r="O1800" s="260"/>
      <c r="P1800" s="260"/>
      <c r="Q1800" s="260"/>
      <c r="R1800" s="260"/>
      <c r="S1800" s="260"/>
      <c r="T1800" s="261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2" t="s">
        <v>294</v>
      </c>
      <c r="AU1800" s="262" t="s">
        <v>86</v>
      </c>
      <c r="AV1800" s="13" t="s">
        <v>86</v>
      </c>
      <c r="AW1800" s="13" t="s">
        <v>32</v>
      </c>
      <c r="AX1800" s="13" t="s">
        <v>84</v>
      </c>
      <c r="AY1800" s="262" t="s">
        <v>171</v>
      </c>
    </row>
    <row r="1801" s="13" customFormat="1">
      <c r="A1801" s="13"/>
      <c r="B1801" s="252"/>
      <c r="C1801" s="253"/>
      <c r="D1801" s="241" t="s">
        <v>294</v>
      </c>
      <c r="E1801" s="253"/>
      <c r="F1801" s="255" t="s">
        <v>3199</v>
      </c>
      <c r="G1801" s="253"/>
      <c r="H1801" s="256">
        <v>7.5899999999999999</v>
      </c>
      <c r="I1801" s="257"/>
      <c r="J1801" s="253"/>
      <c r="K1801" s="253"/>
      <c r="L1801" s="258"/>
      <c r="M1801" s="259"/>
      <c r="N1801" s="260"/>
      <c r="O1801" s="260"/>
      <c r="P1801" s="260"/>
      <c r="Q1801" s="260"/>
      <c r="R1801" s="260"/>
      <c r="S1801" s="260"/>
      <c r="T1801" s="26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2" t="s">
        <v>294</v>
      </c>
      <c r="AU1801" s="262" t="s">
        <v>86</v>
      </c>
      <c r="AV1801" s="13" t="s">
        <v>86</v>
      </c>
      <c r="AW1801" s="13" t="s">
        <v>4</v>
      </c>
      <c r="AX1801" s="13" t="s">
        <v>84</v>
      </c>
      <c r="AY1801" s="262" t="s">
        <v>171</v>
      </c>
    </row>
    <row r="1802" s="2" customFormat="1" ht="16.5" customHeight="1">
      <c r="A1802" s="39"/>
      <c r="B1802" s="40"/>
      <c r="C1802" s="228" t="s">
        <v>3200</v>
      </c>
      <c r="D1802" s="228" t="s">
        <v>174</v>
      </c>
      <c r="E1802" s="229" t="s">
        <v>3201</v>
      </c>
      <c r="F1802" s="230" t="s">
        <v>3202</v>
      </c>
      <c r="G1802" s="231" t="s">
        <v>206</v>
      </c>
      <c r="H1802" s="232">
        <v>189.97</v>
      </c>
      <c r="I1802" s="233"/>
      <c r="J1802" s="234">
        <f>ROUND(I1802*H1802,2)</f>
        <v>0</v>
      </c>
      <c r="K1802" s="230" t="s">
        <v>1</v>
      </c>
      <c r="L1802" s="45"/>
      <c r="M1802" s="235" t="s">
        <v>1</v>
      </c>
      <c r="N1802" s="236" t="s">
        <v>42</v>
      </c>
      <c r="O1802" s="92"/>
      <c r="P1802" s="237">
        <f>O1802*H1802</f>
        <v>0</v>
      </c>
      <c r="Q1802" s="237">
        <v>0.0015</v>
      </c>
      <c r="R1802" s="237">
        <f>Q1802*H1802</f>
        <v>0.28495500000000001</v>
      </c>
      <c r="S1802" s="237">
        <v>0</v>
      </c>
      <c r="T1802" s="238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39" t="s">
        <v>440</v>
      </c>
      <c r="AT1802" s="239" t="s">
        <v>174</v>
      </c>
      <c r="AU1802" s="239" t="s">
        <v>86</v>
      </c>
      <c r="AY1802" s="18" t="s">
        <v>171</v>
      </c>
      <c r="BE1802" s="240">
        <f>IF(N1802="základní",J1802,0)</f>
        <v>0</v>
      </c>
      <c r="BF1802" s="240">
        <f>IF(N1802="snížená",J1802,0)</f>
        <v>0</v>
      </c>
      <c r="BG1802" s="240">
        <f>IF(N1802="zákl. přenesená",J1802,0)</f>
        <v>0</v>
      </c>
      <c r="BH1802" s="240">
        <f>IF(N1802="sníž. přenesená",J1802,0)</f>
        <v>0</v>
      </c>
      <c r="BI1802" s="240">
        <f>IF(N1802="nulová",J1802,0)</f>
        <v>0</v>
      </c>
      <c r="BJ1802" s="18" t="s">
        <v>84</v>
      </c>
      <c r="BK1802" s="240">
        <f>ROUND(I1802*H1802,2)</f>
        <v>0</v>
      </c>
      <c r="BL1802" s="18" t="s">
        <v>440</v>
      </c>
      <c r="BM1802" s="239" t="s">
        <v>3203</v>
      </c>
    </row>
    <row r="1803" s="2" customFormat="1">
      <c r="A1803" s="39"/>
      <c r="B1803" s="40"/>
      <c r="C1803" s="41"/>
      <c r="D1803" s="241" t="s">
        <v>181</v>
      </c>
      <c r="E1803" s="41"/>
      <c r="F1803" s="242" t="s">
        <v>3204</v>
      </c>
      <c r="G1803" s="41"/>
      <c r="H1803" s="41"/>
      <c r="I1803" s="243"/>
      <c r="J1803" s="41"/>
      <c r="K1803" s="41"/>
      <c r="L1803" s="45"/>
      <c r="M1803" s="244"/>
      <c r="N1803" s="245"/>
      <c r="O1803" s="92"/>
      <c r="P1803" s="92"/>
      <c r="Q1803" s="92"/>
      <c r="R1803" s="92"/>
      <c r="S1803" s="92"/>
      <c r="T1803" s="9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18" t="s">
        <v>181</v>
      </c>
      <c r="AU1803" s="18" t="s">
        <v>86</v>
      </c>
    </row>
    <row r="1804" s="15" customFormat="1">
      <c r="A1804" s="15"/>
      <c r="B1804" s="274"/>
      <c r="C1804" s="275"/>
      <c r="D1804" s="241" t="s">
        <v>294</v>
      </c>
      <c r="E1804" s="276" t="s">
        <v>1</v>
      </c>
      <c r="F1804" s="277" t="s">
        <v>1182</v>
      </c>
      <c r="G1804" s="275"/>
      <c r="H1804" s="276" t="s">
        <v>1</v>
      </c>
      <c r="I1804" s="278"/>
      <c r="J1804" s="275"/>
      <c r="K1804" s="275"/>
      <c r="L1804" s="279"/>
      <c r="M1804" s="280"/>
      <c r="N1804" s="281"/>
      <c r="O1804" s="281"/>
      <c r="P1804" s="281"/>
      <c r="Q1804" s="281"/>
      <c r="R1804" s="281"/>
      <c r="S1804" s="281"/>
      <c r="T1804" s="282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83" t="s">
        <v>294</v>
      </c>
      <c r="AU1804" s="283" t="s">
        <v>86</v>
      </c>
      <c r="AV1804" s="15" t="s">
        <v>84</v>
      </c>
      <c r="AW1804" s="15" t="s">
        <v>32</v>
      </c>
      <c r="AX1804" s="15" t="s">
        <v>77</v>
      </c>
      <c r="AY1804" s="283" t="s">
        <v>171</v>
      </c>
    </row>
    <row r="1805" s="13" customFormat="1">
      <c r="A1805" s="13"/>
      <c r="B1805" s="252"/>
      <c r="C1805" s="253"/>
      <c r="D1805" s="241" t="s">
        <v>294</v>
      </c>
      <c r="E1805" s="254" t="s">
        <v>1</v>
      </c>
      <c r="F1805" s="255" t="s">
        <v>3205</v>
      </c>
      <c r="G1805" s="253"/>
      <c r="H1805" s="256">
        <v>189.97</v>
      </c>
      <c r="I1805" s="257"/>
      <c r="J1805" s="253"/>
      <c r="K1805" s="253"/>
      <c r="L1805" s="258"/>
      <c r="M1805" s="259"/>
      <c r="N1805" s="260"/>
      <c r="O1805" s="260"/>
      <c r="P1805" s="260"/>
      <c r="Q1805" s="260"/>
      <c r="R1805" s="260"/>
      <c r="S1805" s="260"/>
      <c r="T1805" s="261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62" t="s">
        <v>294</v>
      </c>
      <c r="AU1805" s="262" t="s">
        <v>86</v>
      </c>
      <c r="AV1805" s="13" t="s">
        <v>86</v>
      </c>
      <c r="AW1805" s="13" t="s">
        <v>32</v>
      </c>
      <c r="AX1805" s="13" t="s">
        <v>84</v>
      </c>
      <c r="AY1805" s="262" t="s">
        <v>171</v>
      </c>
    </row>
    <row r="1806" s="2" customFormat="1" ht="24.15" customHeight="1">
      <c r="A1806" s="39"/>
      <c r="B1806" s="40"/>
      <c r="C1806" s="228" t="s">
        <v>3206</v>
      </c>
      <c r="D1806" s="228" t="s">
        <v>174</v>
      </c>
      <c r="E1806" s="229" t="s">
        <v>3207</v>
      </c>
      <c r="F1806" s="230" t="s">
        <v>3208</v>
      </c>
      <c r="G1806" s="231" t="s">
        <v>206</v>
      </c>
      <c r="H1806" s="232">
        <v>33.600000000000001</v>
      </c>
      <c r="I1806" s="233"/>
      <c r="J1806" s="234">
        <f>ROUND(I1806*H1806,2)</f>
        <v>0</v>
      </c>
      <c r="K1806" s="230" t="s">
        <v>1</v>
      </c>
      <c r="L1806" s="45"/>
      <c r="M1806" s="235" t="s">
        <v>1</v>
      </c>
      <c r="N1806" s="236" t="s">
        <v>42</v>
      </c>
      <c r="O1806" s="92"/>
      <c r="P1806" s="237">
        <f>O1806*H1806</f>
        <v>0</v>
      </c>
      <c r="Q1806" s="237">
        <v>0</v>
      </c>
      <c r="R1806" s="237">
        <f>Q1806*H1806</f>
        <v>0</v>
      </c>
      <c r="S1806" s="237">
        <v>0</v>
      </c>
      <c r="T1806" s="238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39" t="s">
        <v>440</v>
      </c>
      <c r="AT1806" s="239" t="s">
        <v>174</v>
      </c>
      <c r="AU1806" s="239" t="s">
        <v>86</v>
      </c>
      <c r="AY1806" s="18" t="s">
        <v>171</v>
      </c>
      <c r="BE1806" s="240">
        <f>IF(N1806="základní",J1806,0)</f>
        <v>0</v>
      </c>
      <c r="BF1806" s="240">
        <f>IF(N1806="snížená",J1806,0)</f>
        <v>0</v>
      </c>
      <c r="BG1806" s="240">
        <f>IF(N1806="zákl. přenesená",J1806,0)</f>
        <v>0</v>
      </c>
      <c r="BH1806" s="240">
        <f>IF(N1806="sníž. přenesená",J1806,0)</f>
        <v>0</v>
      </c>
      <c r="BI1806" s="240">
        <f>IF(N1806="nulová",J1806,0)</f>
        <v>0</v>
      </c>
      <c r="BJ1806" s="18" t="s">
        <v>84</v>
      </c>
      <c r="BK1806" s="240">
        <f>ROUND(I1806*H1806,2)</f>
        <v>0</v>
      </c>
      <c r="BL1806" s="18" t="s">
        <v>440</v>
      </c>
      <c r="BM1806" s="239" t="s">
        <v>3209</v>
      </c>
    </row>
    <row r="1807" s="15" customFormat="1">
      <c r="A1807" s="15"/>
      <c r="B1807" s="274"/>
      <c r="C1807" s="275"/>
      <c r="D1807" s="241" t="s">
        <v>294</v>
      </c>
      <c r="E1807" s="276" t="s">
        <v>1</v>
      </c>
      <c r="F1807" s="277" t="s">
        <v>414</v>
      </c>
      <c r="G1807" s="275"/>
      <c r="H1807" s="276" t="s">
        <v>1</v>
      </c>
      <c r="I1807" s="278"/>
      <c r="J1807" s="275"/>
      <c r="K1807" s="275"/>
      <c r="L1807" s="279"/>
      <c r="M1807" s="280"/>
      <c r="N1807" s="281"/>
      <c r="O1807" s="281"/>
      <c r="P1807" s="281"/>
      <c r="Q1807" s="281"/>
      <c r="R1807" s="281"/>
      <c r="S1807" s="281"/>
      <c r="T1807" s="282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83" t="s">
        <v>294</v>
      </c>
      <c r="AU1807" s="283" t="s">
        <v>86</v>
      </c>
      <c r="AV1807" s="15" t="s">
        <v>84</v>
      </c>
      <c r="AW1807" s="15" t="s">
        <v>32</v>
      </c>
      <c r="AX1807" s="15" t="s">
        <v>77</v>
      </c>
      <c r="AY1807" s="283" t="s">
        <v>171</v>
      </c>
    </row>
    <row r="1808" s="13" customFormat="1">
      <c r="A1808" s="13"/>
      <c r="B1808" s="252"/>
      <c r="C1808" s="253"/>
      <c r="D1808" s="241" t="s">
        <v>294</v>
      </c>
      <c r="E1808" s="254" t="s">
        <v>1</v>
      </c>
      <c r="F1808" s="255" t="s">
        <v>3210</v>
      </c>
      <c r="G1808" s="253"/>
      <c r="H1808" s="256">
        <v>5.5</v>
      </c>
      <c r="I1808" s="257"/>
      <c r="J1808" s="253"/>
      <c r="K1808" s="253"/>
      <c r="L1808" s="258"/>
      <c r="M1808" s="259"/>
      <c r="N1808" s="260"/>
      <c r="O1808" s="260"/>
      <c r="P1808" s="260"/>
      <c r="Q1808" s="260"/>
      <c r="R1808" s="260"/>
      <c r="S1808" s="260"/>
      <c r="T1808" s="261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2" t="s">
        <v>294</v>
      </c>
      <c r="AU1808" s="262" t="s">
        <v>86</v>
      </c>
      <c r="AV1808" s="13" t="s">
        <v>86</v>
      </c>
      <c r="AW1808" s="13" t="s">
        <v>32</v>
      </c>
      <c r="AX1808" s="13" t="s">
        <v>77</v>
      </c>
      <c r="AY1808" s="262" t="s">
        <v>171</v>
      </c>
    </row>
    <row r="1809" s="13" customFormat="1">
      <c r="A1809" s="13"/>
      <c r="B1809" s="252"/>
      <c r="C1809" s="253"/>
      <c r="D1809" s="241" t="s">
        <v>294</v>
      </c>
      <c r="E1809" s="254" t="s">
        <v>1</v>
      </c>
      <c r="F1809" s="255" t="s">
        <v>3211</v>
      </c>
      <c r="G1809" s="253"/>
      <c r="H1809" s="256">
        <v>2.1000000000000001</v>
      </c>
      <c r="I1809" s="257"/>
      <c r="J1809" s="253"/>
      <c r="K1809" s="253"/>
      <c r="L1809" s="258"/>
      <c r="M1809" s="259"/>
      <c r="N1809" s="260"/>
      <c r="O1809" s="260"/>
      <c r="P1809" s="260"/>
      <c r="Q1809" s="260"/>
      <c r="R1809" s="260"/>
      <c r="S1809" s="260"/>
      <c r="T1809" s="26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2" t="s">
        <v>294</v>
      </c>
      <c r="AU1809" s="262" t="s">
        <v>86</v>
      </c>
      <c r="AV1809" s="13" t="s">
        <v>86</v>
      </c>
      <c r="AW1809" s="13" t="s">
        <v>32</v>
      </c>
      <c r="AX1809" s="13" t="s">
        <v>77</v>
      </c>
      <c r="AY1809" s="262" t="s">
        <v>171</v>
      </c>
    </row>
    <row r="1810" s="15" customFormat="1">
      <c r="A1810" s="15"/>
      <c r="B1810" s="274"/>
      <c r="C1810" s="275"/>
      <c r="D1810" s="241" t="s">
        <v>294</v>
      </c>
      <c r="E1810" s="276" t="s">
        <v>1</v>
      </c>
      <c r="F1810" s="277" t="s">
        <v>3076</v>
      </c>
      <c r="G1810" s="275"/>
      <c r="H1810" s="276" t="s">
        <v>1</v>
      </c>
      <c r="I1810" s="278"/>
      <c r="J1810" s="275"/>
      <c r="K1810" s="275"/>
      <c r="L1810" s="279"/>
      <c r="M1810" s="280"/>
      <c r="N1810" s="281"/>
      <c r="O1810" s="281"/>
      <c r="P1810" s="281"/>
      <c r="Q1810" s="281"/>
      <c r="R1810" s="281"/>
      <c r="S1810" s="281"/>
      <c r="T1810" s="282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83" t="s">
        <v>294</v>
      </c>
      <c r="AU1810" s="283" t="s">
        <v>86</v>
      </c>
      <c r="AV1810" s="15" t="s">
        <v>84</v>
      </c>
      <c r="AW1810" s="15" t="s">
        <v>32</v>
      </c>
      <c r="AX1810" s="15" t="s">
        <v>77</v>
      </c>
      <c r="AY1810" s="283" t="s">
        <v>171</v>
      </c>
    </row>
    <row r="1811" s="13" customFormat="1">
      <c r="A1811" s="13"/>
      <c r="B1811" s="252"/>
      <c r="C1811" s="253"/>
      <c r="D1811" s="241" t="s">
        <v>294</v>
      </c>
      <c r="E1811" s="254" t="s">
        <v>1</v>
      </c>
      <c r="F1811" s="255" t="s">
        <v>3212</v>
      </c>
      <c r="G1811" s="253"/>
      <c r="H1811" s="256">
        <v>26</v>
      </c>
      <c r="I1811" s="257"/>
      <c r="J1811" s="253"/>
      <c r="K1811" s="253"/>
      <c r="L1811" s="258"/>
      <c r="M1811" s="259"/>
      <c r="N1811" s="260"/>
      <c r="O1811" s="260"/>
      <c r="P1811" s="260"/>
      <c r="Q1811" s="260"/>
      <c r="R1811" s="260"/>
      <c r="S1811" s="260"/>
      <c r="T1811" s="261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62" t="s">
        <v>294</v>
      </c>
      <c r="AU1811" s="262" t="s">
        <v>86</v>
      </c>
      <c r="AV1811" s="13" t="s">
        <v>86</v>
      </c>
      <c r="AW1811" s="13" t="s">
        <v>32</v>
      </c>
      <c r="AX1811" s="13" t="s">
        <v>77</v>
      </c>
      <c r="AY1811" s="262" t="s">
        <v>171</v>
      </c>
    </row>
    <row r="1812" s="14" customFormat="1">
      <c r="A1812" s="14"/>
      <c r="B1812" s="263"/>
      <c r="C1812" s="264"/>
      <c r="D1812" s="241" t="s">
        <v>294</v>
      </c>
      <c r="E1812" s="265" t="s">
        <v>1</v>
      </c>
      <c r="F1812" s="266" t="s">
        <v>298</v>
      </c>
      <c r="G1812" s="264"/>
      <c r="H1812" s="267">
        <v>33.600000000000001</v>
      </c>
      <c r="I1812" s="268"/>
      <c r="J1812" s="264"/>
      <c r="K1812" s="264"/>
      <c r="L1812" s="269"/>
      <c r="M1812" s="270"/>
      <c r="N1812" s="271"/>
      <c r="O1812" s="271"/>
      <c r="P1812" s="271"/>
      <c r="Q1812" s="271"/>
      <c r="R1812" s="271"/>
      <c r="S1812" s="271"/>
      <c r="T1812" s="27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73" t="s">
        <v>294</v>
      </c>
      <c r="AU1812" s="273" t="s">
        <v>86</v>
      </c>
      <c r="AV1812" s="14" t="s">
        <v>192</v>
      </c>
      <c r="AW1812" s="14" t="s">
        <v>32</v>
      </c>
      <c r="AX1812" s="14" t="s">
        <v>84</v>
      </c>
      <c r="AY1812" s="273" t="s">
        <v>171</v>
      </c>
    </row>
    <row r="1813" s="2" customFormat="1" ht="24.15" customHeight="1">
      <c r="A1813" s="39"/>
      <c r="B1813" s="40"/>
      <c r="C1813" s="228" t="s">
        <v>3213</v>
      </c>
      <c r="D1813" s="228" t="s">
        <v>174</v>
      </c>
      <c r="E1813" s="229" t="s">
        <v>3214</v>
      </c>
      <c r="F1813" s="230" t="s">
        <v>3215</v>
      </c>
      <c r="G1813" s="231" t="s">
        <v>2107</v>
      </c>
      <c r="H1813" s="308"/>
      <c r="I1813" s="233"/>
      <c r="J1813" s="234">
        <f>ROUND(I1813*H1813,2)</f>
        <v>0</v>
      </c>
      <c r="K1813" s="230" t="s">
        <v>178</v>
      </c>
      <c r="L1813" s="45"/>
      <c r="M1813" s="235" t="s">
        <v>1</v>
      </c>
      <c r="N1813" s="236" t="s">
        <v>42</v>
      </c>
      <c r="O1813" s="92"/>
      <c r="P1813" s="237">
        <f>O1813*H1813</f>
        <v>0</v>
      </c>
      <c r="Q1813" s="237">
        <v>0</v>
      </c>
      <c r="R1813" s="237">
        <f>Q1813*H1813</f>
        <v>0</v>
      </c>
      <c r="S1813" s="237">
        <v>0</v>
      </c>
      <c r="T1813" s="238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9" t="s">
        <v>440</v>
      </c>
      <c r="AT1813" s="239" t="s">
        <v>174</v>
      </c>
      <c r="AU1813" s="239" t="s">
        <v>86</v>
      </c>
      <c r="AY1813" s="18" t="s">
        <v>171</v>
      </c>
      <c r="BE1813" s="240">
        <f>IF(N1813="základní",J1813,0)</f>
        <v>0</v>
      </c>
      <c r="BF1813" s="240">
        <f>IF(N1813="snížená",J1813,0)</f>
        <v>0</v>
      </c>
      <c r="BG1813" s="240">
        <f>IF(N1813="zákl. přenesená",J1813,0)</f>
        <v>0</v>
      </c>
      <c r="BH1813" s="240">
        <f>IF(N1813="sníž. přenesená",J1813,0)</f>
        <v>0</v>
      </c>
      <c r="BI1813" s="240">
        <f>IF(N1813="nulová",J1813,0)</f>
        <v>0</v>
      </c>
      <c r="BJ1813" s="18" t="s">
        <v>84</v>
      </c>
      <c r="BK1813" s="240">
        <f>ROUND(I1813*H1813,2)</f>
        <v>0</v>
      </c>
      <c r="BL1813" s="18" t="s">
        <v>440</v>
      </c>
      <c r="BM1813" s="239" t="s">
        <v>3216</v>
      </c>
    </row>
    <row r="1814" s="12" customFormat="1" ht="22.8" customHeight="1">
      <c r="A1814" s="12"/>
      <c r="B1814" s="212"/>
      <c r="C1814" s="213"/>
      <c r="D1814" s="214" t="s">
        <v>76</v>
      </c>
      <c r="E1814" s="226" t="s">
        <v>821</v>
      </c>
      <c r="F1814" s="226" t="s">
        <v>822</v>
      </c>
      <c r="G1814" s="213"/>
      <c r="H1814" s="213"/>
      <c r="I1814" s="216"/>
      <c r="J1814" s="227">
        <f>BK1814</f>
        <v>0</v>
      </c>
      <c r="K1814" s="213"/>
      <c r="L1814" s="218"/>
      <c r="M1814" s="219"/>
      <c r="N1814" s="220"/>
      <c r="O1814" s="220"/>
      <c r="P1814" s="221">
        <f>SUM(P1815:P1880)</f>
        <v>0</v>
      </c>
      <c r="Q1814" s="220"/>
      <c r="R1814" s="221">
        <f>SUM(R1815:R1880)</f>
        <v>20.266940760000004</v>
      </c>
      <c r="S1814" s="220"/>
      <c r="T1814" s="222">
        <f>SUM(T1815:T1880)</f>
        <v>0</v>
      </c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R1814" s="223" t="s">
        <v>86</v>
      </c>
      <c r="AT1814" s="224" t="s">
        <v>76</v>
      </c>
      <c r="AU1814" s="224" t="s">
        <v>84</v>
      </c>
      <c r="AY1814" s="223" t="s">
        <v>171</v>
      </c>
      <c r="BK1814" s="225">
        <f>SUM(BK1815:BK1880)</f>
        <v>0</v>
      </c>
    </row>
    <row r="1815" s="2" customFormat="1" ht="24.15" customHeight="1">
      <c r="A1815" s="39"/>
      <c r="B1815" s="40"/>
      <c r="C1815" s="228" t="s">
        <v>3217</v>
      </c>
      <c r="D1815" s="228" t="s">
        <v>174</v>
      </c>
      <c r="E1815" s="229" t="s">
        <v>3218</v>
      </c>
      <c r="F1815" s="230" t="s">
        <v>3219</v>
      </c>
      <c r="G1815" s="231" t="s">
        <v>206</v>
      </c>
      <c r="H1815" s="232">
        <v>1008.48</v>
      </c>
      <c r="I1815" s="233"/>
      <c r="J1815" s="234">
        <f>ROUND(I1815*H1815,2)</f>
        <v>0</v>
      </c>
      <c r="K1815" s="230" t="s">
        <v>178</v>
      </c>
      <c r="L1815" s="45"/>
      <c r="M1815" s="235" t="s">
        <v>1</v>
      </c>
      <c r="N1815" s="236" t="s">
        <v>42</v>
      </c>
      <c r="O1815" s="92"/>
      <c r="P1815" s="237">
        <f>O1815*H1815</f>
        <v>0</v>
      </c>
      <c r="Q1815" s="237">
        <v>3.0000000000000001E-05</v>
      </c>
      <c r="R1815" s="237">
        <f>Q1815*H1815</f>
        <v>0.030254400000000001</v>
      </c>
      <c r="S1815" s="237">
        <v>0</v>
      </c>
      <c r="T1815" s="238">
        <f>S1815*H1815</f>
        <v>0</v>
      </c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R1815" s="239" t="s">
        <v>440</v>
      </c>
      <c r="AT1815" s="239" t="s">
        <v>174</v>
      </c>
      <c r="AU1815" s="239" t="s">
        <v>86</v>
      </c>
      <c r="AY1815" s="18" t="s">
        <v>171</v>
      </c>
      <c r="BE1815" s="240">
        <f>IF(N1815="základní",J1815,0)</f>
        <v>0</v>
      </c>
      <c r="BF1815" s="240">
        <f>IF(N1815="snížená",J1815,0)</f>
        <v>0</v>
      </c>
      <c r="BG1815" s="240">
        <f>IF(N1815="zákl. přenesená",J1815,0)</f>
        <v>0</v>
      </c>
      <c r="BH1815" s="240">
        <f>IF(N1815="sníž. přenesená",J1815,0)</f>
        <v>0</v>
      </c>
      <c r="BI1815" s="240">
        <f>IF(N1815="nulová",J1815,0)</f>
        <v>0</v>
      </c>
      <c r="BJ1815" s="18" t="s">
        <v>84</v>
      </c>
      <c r="BK1815" s="240">
        <f>ROUND(I1815*H1815,2)</f>
        <v>0</v>
      </c>
      <c r="BL1815" s="18" t="s">
        <v>440</v>
      </c>
      <c r="BM1815" s="239" t="s">
        <v>3220</v>
      </c>
    </row>
    <row r="1816" s="15" customFormat="1">
      <c r="A1816" s="15"/>
      <c r="B1816" s="274"/>
      <c r="C1816" s="275"/>
      <c r="D1816" s="241" t="s">
        <v>294</v>
      </c>
      <c r="E1816" s="276" t="s">
        <v>1</v>
      </c>
      <c r="F1816" s="277" t="s">
        <v>1182</v>
      </c>
      <c r="G1816" s="275"/>
      <c r="H1816" s="276" t="s">
        <v>1</v>
      </c>
      <c r="I1816" s="278"/>
      <c r="J1816" s="275"/>
      <c r="K1816" s="275"/>
      <c r="L1816" s="279"/>
      <c r="M1816" s="280"/>
      <c r="N1816" s="281"/>
      <c r="O1816" s="281"/>
      <c r="P1816" s="281"/>
      <c r="Q1816" s="281"/>
      <c r="R1816" s="281"/>
      <c r="S1816" s="281"/>
      <c r="T1816" s="282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83" t="s">
        <v>294</v>
      </c>
      <c r="AU1816" s="283" t="s">
        <v>86</v>
      </c>
      <c r="AV1816" s="15" t="s">
        <v>84</v>
      </c>
      <c r="AW1816" s="15" t="s">
        <v>32</v>
      </c>
      <c r="AX1816" s="15" t="s">
        <v>77</v>
      </c>
      <c r="AY1816" s="283" t="s">
        <v>171</v>
      </c>
    </row>
    <row r="1817" s="13" customFormat="1">
      <c r="A1817" s="13"/>
      <c r="B1817" s="252"/>
      <c r="C1817" s="253"/>
      <c r="D1817" s="241" t="s">
        <v>294</v>
      </c>
      <c r="E1817" s="254" t="s">
        <v>1</v>
      </c>
      <c r="F1817" s="255" t="s">
        <v>3221</v>
      </c>
      <c r="G1817" s="253"/>
      <c r="H1817" s="256">
        <v>1008.48</v>
      </c>
      <c r="I1817" s="257"/>
      <c r="J1817" s="253"/>
      <c r="K1817" s="253"/>
      <c r="L1817" s="258"/>
      <c r="M1817" s="259"/>
      <c r="N1817" s="260"/>
      <c r="O1817" s="260"/>
      <c r="P1817" s="260"/>
      <c r="Q1817" s="260"/>
      <c r="R1817" s="260"/>
      <c r="S1817" s="260"/>
      <c r="T1817" s="261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62" t="s">
        <v>294</v>
      </c>
      <c r="AU1817" s="262" t="s">
        <v>86</v>
      </c>
      <c r="AV1817" s="13" t="s">
        <v>86</v>
      </c>
      <c r="AW1817" s="13" t="s">
        <v>32</v>
      </c>
      <c r="AX1817" s="13" t="s">
        <v>84</v>
      </c>
      <c r="AY1817" s="262" t="s">
        <v>171</v>
      </c>
    </row>
    <row r="1818" s="2" customFormat="1" ht="24.15" customHeight="1">
      <c r="A1818" s="39"/>
      <c r="B1818" s="40"/>
      <c r="C1818" s="228" t="s">
        <v>3222</v>
      </c>
      <c r="D1818" s="228" t="s">
        <v>174</v>
      </c>
      <c r="E1818" s="229" t="s">
        <v>3223</v>
      </c>
      <c r="F1818" s="230" t="s">
        <v>3224</v>
      </c>
      <c r="G1818" s="231" t="s">
        <v>206</v>
      </c>
      <c r="H1818" s="232">
        <v>1133.22</v>
      </c>
      <c r="I1818" s="233"/>
      <c r="J1818" s="234">
        <f>ROUND(I1818*H1818,2)</f>
        <v>0</v>
      </c>
      <c r="K1818" s="230" t="s">
        <v>178</v>
      </c>
      <c r="L1818" s="45"/>
      <c r="M1818" s="235" t="s">
        <v>1</v>
      </c>
      <c r="N1818" s="236" t="s">
        <v>42</v>
      </c>
      <c r="O1818" s="92"/>
      <c r="P1818" s="237">
        <f>O1818*H1818</f>
        <v>0</v>
      </c>
      <c r="Q1818" s="237">
        <v>0.014999999999999999</v>
      </c>
      <c r="R1818" s="237">
        <f>Q1818*H1818</f>
        <v>16.9983</v>
      </c>
      <c r="S1818" s="237">
        <v>0</v>
      </c>
      <c r="T1818" s="238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9" t="s">
        <v>440</v>
      </c>
      <c r="AT1818" s="239" t="s">
        <v>174</v>
      </c>
      <c r="AU1818" s="239" t="s">
        <v>86</v>
      </c>
      <c r="AY1818" s="18" t="s">
        <v>171</v>
      </c>
      <c r="BE1818" s="240">
        <f>IF(N1818="základní",J1818,0)</f>
        <v>0</v>
      </c>
      <c r="BF1818" s="240">
        <f>IF(N1818="snížená",J1818,0)</f>
        <v>0</v>
      </c>
      <c r="BG1818" s="240">
        <f>IF(N1818="zákl. přenesená",J1818,0)</f>
        <v>0</v>
      </c>
      <c r="BH1818" s="240">
        <f>IF(N1818="sníž. přenesená",J1818,0)</f>
        <v>0</v>
      </c>
      <c r="BI1818" s="240">
        <f>IF(N1818="nulová",J1818,0)</f>
        <v>0</v>
      </c>
      <c r="BJ1818" s="18" t="s">
        <v>84</v>
      </c>
      <c r="BK1818" s="240">
        <f>ROUND(I1818*H1818,2)</f>
        <v>0</v>
      </c>
      <c r="BL1818" s="18" t="s">
        <v>440</v>
      </c>
      <c r="BM1818" s="239" t="s">
        <v>3225</v>
      </c>
    </row>
    <row r="1819" s="2" customFormat="1">
      <c r="A1819" s="39"/>
      <c r="B1819" s="40"/>
      <c r="C1819" s="41"/>
      <c r="D1819" s="241" t="s">
        <v>181</v>
      </c>
      <c r="E1819" s="41"/>
      <c r="F1819" s="242" t="s">
        <v>3226</v>
      </c>
      <c r="G1819" s="41"/>
      <c r="H1819" s="41"/>
      <c r="I1819" s="243"/>
      <c r="J1819" s="41"/>
      <c r="K1819" s="41"/>
      <c r="L1819" s="45"/>
      <c r="M1819" s="244"/>
      <c r="N1819" s="245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181</v>
      </c>
      <c r="AU1819" s="18" t="s">
        <v>86</v>
      </c>
    </row>
    <row r="1820" s="15" customFormat="1">
      <c r="A1820" s="15"/>
      <c r="B1820" s="274"/>
      <c r="C1820" s="275"/>
      <c r="D1820" s="241" t="s">
        <v>294</v>
      </c>
      <c r="E1820" s="276" t="s">
        <v>1</v>
      </c>
      <c r="F1820" s="277" t="s">
        <v>1182</v>
      </c>
      <c r="G1820" s="275"/>
      <c r="H1820" s="276" t="s">
        <v>1</v>
      </c>
      <c r="I1820" s="278"/>
      <c r="J1820" s="275"/>
      <c r="K1820" s="275"/>
      <c r="L1820" s="279"/>
      <c r="M1820" s="280"/>
      <c r="N1820" s="281"/>
      <c r="O1820" s="281"/>
      <c r="P1820" s="281"/>
      <c r="Q1820" s="281"/>
      <c r="R1820" s="281"/>
      <c r="S1820" s="281"/>
      <c r="T1820" s="282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83" t="s">
        <v>294</v>
      </c>
      <c r="AU1820" s="283" t="s">
        <v>86</v>
      </c>
      <c r="AV1820" s="15" t="s">
        <v>84</v>
      </c>
      <c r="AW1820" s="15" t="s">
        <v>32</v>
      </c>
      <c r="AX1820" s="15" t="s">
        <v>77</v>
      </c>
      <c r="AY1820" s="283" t="s">
        <v>171</v>
      </c>
    </row>
    <row r="1821" s="13" customFormat="1">
      <c r="A1821" s="13"/>
      <c r="B1821" s="252"/>
      <c r="C1821" s="253"/>
      <c r="D1821" s="241" t="s">
        <v>294</v>
      </c>
      <c r="E1821" s="254" t="s">
        <v>1</v>
      </c>
      <c r="F1821" s="255" t="s">
        <v>3227</v>
      </c>
      <c r="G1821" s="253"/>
      <c r="H1821" s="256">
        <v>1133.22</v>
      </c>
      <c r="I1821" s="257"/>
      <c r="J1821" s="253"/>
      <c r="K1821" s="253"/>
      <c r="L1821" s="258"/>
      <c r="M1821" s="259"/>
      <c r="N1821" s="260"/>
      <c r="O1821" s="260"/>
      <c r="P1821" s="260"/>
      <c r="Q1821" s="260"/>
      <c r="R1821" s="260"/>
      <c r="S1821" s="260"/>
      <c r="T1821" s="26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2" t="s">
        <v>294</v>
      </c>
      <c r="AU1821" s="262" t="s">
        <v>86</v>
      </c>
      <c r="AV1821" s="13" t="s">
        <v>86</v>
      </c>
      <c r="AW1821" s="13" t="s">
        <v>32</v>
      </c>
      <c r="AX1821" s="13" t="s">
        <v>84</v>
      </c>
      <c r="AY1821" s="262" t="s">
        <v>171</v>
      </c>
    </row>
    <row r="1822" s="2" customFormat="1" ht="16.5" customHeight="1">
      <c r="A1822" s="39"/>
      <c r="B1822" s="40"/>
      <c r="C1822" s="228" t="s">
        <v>3228</v>
      </c>
      <c r="D1822" s="228" t="s">
        <v>174</v>
      </c>
      <c r="E1822" s="229" t="s">
        <v>3229</v>
      </c>
      <c r="F1822" s="230" t="s">
        <v>3230</v>
      </c>
      <c r="G1822" s="231" t="s">
        <v>206</v>
      </c>
      <c r="H1822" s="232">
        <v>1008.48</v>
      </c>
      <c r="I1822" s="233"/>
      <c r="J1822" s="234">
        <f>ROUND(I1822*H1822,2)</f>
        <v>0</v>
      </c>
      <c r="K1822" s="230" t="s">
        <v>178</v>
      </c>
      <c r="L1822" s="45"/>
      <c r="M1822" s="235" t="s">
        <v>1</v>
      </c>
      <c r="N1822" s="236" t="s">
        <v>42</v>
      </c>
      <c r="O1822" s="92"/>
      <c r="P1822" s="237">
        <f>O1822*H1822</f>
        <v>0</v>
      </c>
      <c r="Q1822" s="237">
        <v>0.00029999999999999997</v>
      </c>
      <c r="R1822" s="237">
        <f>Q1822*H1822</f>
        <v>0.30254399999999998</v>
      </c>
      <c r="S1822" s="237">
        <v>0</v>
      </c>
      <c r="T1822" s="238">
        <f>S1822*H1822</f>
        <v>0</v>
      </c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R1822" s="239" t="s">
        <v>440</v>
      </c>
      <c r="AT1822" s="239" t="s">
        <v>174</v>
      </c>
      <c r="AU1822" s="239" t="s">
        <v>86</v>
      </c>
      <c r="AY1822" s="18" t="s">
        <v>171</v>
      </c>
      <c r="BE1822" s="240">
        <f>IF(N1822="základní",J1822,0)</f>
        <v>0</v>
      </c>
      <c r="BF1822" s="240">
        <f>IF(N1822="snížená",J1822,0)</f>
        <v>0</v>
      </c>
      <c r="BG1822" s="240">
        <f>IF(N1822="zákl. přenesená",J1822,0)</f>
        <v>0</v>
      </c>
      <c r="BH1822" s="240">
        <f>IF(N1822="sníž. přenesená",J1822,0)</f>
        <v>0</v>
      </c>
      <c r="BI1822" s="240">
        <f>IF(N1822="nulová",J1822,0)</f>
        <v>0</v>
      </c>
      <c r="BJ1822" s="18" t="s">
        <v>84</v>
      </c>
      <c r="BK1822" s="240">
        <f>ROUND(I1822*H1822,2)</f>
        <v>0</v>
      </c>
      <c r="BL1822" s="18" t="s">
        <v>440</v>
      </c>
      <c r="BM1822" s="239" t="s">
        <v>3231</v>
      </c>
    </row>
    <row r="1823" s="15" customFormat="1">
      <c r="A1823" s="15"/>
      <c r="B1823" s="274"/>
      <c r="C1823" s="275"/>
      <c r="D1823" s="241" t="s">
        <v>294</v>
      </c>
      <c r="E1823" s="276" t="s">
        <v>1</v>
      </c>
      <c r="F1823" s="277" t="s">
        <v>1182</v>
      </c>
      <c r="G1823" s="275"/>
      <c r="H1823" s="276" t="s">
        <v>1</v>
      </c>
      <c r="I1823" s="278"/>
      <c r="J1823" s="275"/>
      <c r="K1823" s="275"/>
      <c r="L1823" s="279"/>
      <c r="M1823" s="280"/>
      <c r="N1823" s="281"/>
      <c r="O1823" s="281"/>
      <c r="P1823" s="281"/>
      <c r="Q1823" s="281"/>
      <c r="R1823" s="281"/>
      <c r="S1823" s="281"/>
      <c r="T1823" s="282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83" t="s">
        <v>294</v>
      </c>
      <c r="AU1823" s="283" t="s">
        <v>86</v>
      </c>
      <c r="AV1823" s="15" t="s">
        <v>84</v>
      </c>
      <c r="AW1823" s="15" t="s">
        <v>32</v>
      </c>
      <c r="AX1823" s="15" t="s">
        <v>77</v>
      </c>
      <c r="AY1823" s="283" t="s">
        <v>171</v>
      </c>
    </row>
    <row r="1824" s="13" customFormat="1">
      <c r="A1824" s="13"/>
      <c r="B1824" s="252"/>
      <c r="C1824" s="253"/>
      <c r="D1824" s="241" t="s">
        <v>294</v>
      </c>
      <c r="E1824" s="254" t="s">
        <v>1</v>
      </c>
      <c r="F1824" s="255" t="s">
        <v>3232</v>
      </c>
      <c r="G1824" s="253"/>
      <c r="H1824" s="256">
        <v>30.91</v>
      </c>
      <c r="I1824" s="257"/>
      <c r="J1824" s="253"/>
      <c r="K1824" s="253"/>
      <c r="L1824" s="258"/>
      <c r="M1824" s="259"/>
      <c r="N1824" s="260"/>
      <c r="O1824" s="260"/>
      <c r="P1824" s="260"/>
      <c r="Q1824" s="260"/>
      <c r="R1824" s="260"/>
      <c r="S1824" s="260"/>
      <c r="T1824" s="261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2" t="s">
        <v>294</v>
      </c>
      <c r="AU1824" s="262" t="s">
        <v>86</v>
      </c>
      <c r="AV1824" s="13" t="s">
        <v>86</v>
      </c>
      <c r="AW1824" s="13" t="s">
        <v>32</v>
      </c>
      <c r="AX1824" s="13" t="s">
        <v>77</v>
      </c>
      <c r="AY1824" s="262" t="s">
        <v>171</v>
      </c>
    </row>
    <row r="1825" s="13" customFormat="1">
      <c r="A1825" s="13"/>
      <c r="B1825" s="252"/>
      <c r="C1825" s="253"/>
      <c r="D1825" s="241" t="s">
        <v>294</v>
      </c>
      <c r="E1825" s="254" t="s">
        <v>1</v>
      </c>
      <c r="F1825" s="255" t="s">
        <v>3233</v>
      </c>
      <c r="G1825" s="253"/>
      <c r="H1825" s="256">
        <v>178.86000000000001</v>
      </c>
      <c r="I1825" s="257"/>
      <c r="J1825" s="253"/>
      <c r="K1825" s="253"/>
      <c r="L1825" s="258"/>
      <c r="M1825" s="259"/>
      <c r="N1825" s="260"/>
      <c r="O1825" s="260"/>
      <c r="P1825" s="260"/>
      <c r="Q1825" s="260"/>
      <c r="R1825" s="260"/>
      <c r="S1825" s="260"/>
      <c r="T1825" s="261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2" t="s">
        <v>294</v>
      </c>
      <c r="AU1825" s="262" t="s">
        <v>86</v>
      </c>
      <c r="AV1825" s="13" t="s">
        <v>86</v>
      </c>
      <c r="AW1825" s="13" t="s">
        <v>32</v>
      </c>
      <c r="AX1825" s="13" t="s">
        <v>77</v>
      </c>
      <c r="AY1825" s="262" t="s">
        <v>171</v>
      </c>
    </row>
    <row r="1826" s="13" customFormat="1">
      <c r="A1826" s="13"/>
      <c r="B1826" s="252"/>
      <c r="C1826" s="253"/>
      <c r="D1826" s="241" t="s">
        <v>294</v>
      </c>
      <c r="E1826" s="254" t="s">
        <v>1</v>
      </c>
      <c r="F1826" s="255" t="s">
        <v>3234</v>
      </c>
      <c r="G1826" s="253"/>
      <c r="H1826" s="256">
        <v>394.01999999999998</v>
      </c>
      <c r="I1826" s="257"/>
      <c r="J1826" s="253"/>
      <c r="K1826" s="253"/>
      <c r="L1826" s="258"/>
      <c r="M1826" s="259"/>
      <c r="N1826" s="260"/>
      <c r="O1826" s="260"/>
      <c r="P1826" s="260"/>
      <c r="Q1826" s="260"/>
      <c r="R1826" s="260"/>
      <c r="S1826" s="260"/>
      <c r="T1826" s="26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2" t="s">
        <v>294</v>
      </c>
      <c r="AU1826" s="262" t="s">
        <v>86</v>
      </c>
      <c r="AV1826" s="13" t="s">
        <v>86</v>
      </c>
      <c r="AW1826" s="13" t="s">
        <v>32</v>
      </c>
      <c r="AX1826" s="13" t="s">
        <v>77</v>
      </c>
      <c r="AY1826" s="262" t="s">
        <v>171</v>
      </c>
    </row>
    <row r="1827" s="13" customFormat="1">
      <c r="A1827" s="13"/>
      <c r="B1827" s="252"/>
      <c r="C1827" s="253"/>
      <c r="D1827" s="241" t="s">
        <v>294</v>
      </c>
      <c r="E1827" s="254" t="s">
        <v>1</v>
      </c>
      <c r="F1827" s="255" t="s">
        <v>3235</v>
      </c>
      <c r="G1827" s="253"/>
      <c r="H1827" s="256">
        <v>404.69</v>
      </c>
      <c r="I1827" s="257"/>
      <c r="J1827" s="253"/>
      <c r="K1827" s="253"/>
      <c r="L1827" s="258"/>
      <c r="M1827" s="259"/>
      <c r="N1827" s="260"/>
      <c r="O1827" s="260"/>
      <c r="P1827" s="260"/>
      <c r="Q1827" s="260"/>
      <c r="R1827" s="260"/>
      <c r="S1827" s="260"/>
      <c r="T1827" s="26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2" t="s">
        <v>294</v>
      </c>
      <c r="AU1827" s="262" t="s">
        <v>86</v>
      </c>
      <c r="AV1827" s="13" t="s">
        <v>86</v>
      </c>
      <c r="AW1827" s="13" t="s">
        <v>32</v>
      </c>
      <c r="AX1827" s="13" t="s">
        <v>77</v>
      </c>
      <c r="AY1827" s="262" t="s">
        <v>171</v>
      </c>
    </row>
    <row r="1828" s="14" customFormat="1">
      <c r="A1828" s="14"/>
      <c r="B1828" s="263"/>
      <c r="C1828" s="264"/>
      <c r="D1828" s="241" t="s">
        <v>294</v>
      </c>
      <c r="E1828" s="265" t="s">
        <v>1</v>
      </c>
      <c r="F1828" s="266" t="s">
        <v>298</v>
      </c>
      <c r="G1828" s="264"/>
      <c r="H1828" s="267">
        <v>1008.48</v>
      </c>
      <c r="I1828" s="268"/>
      <c r="J1828" s="264"/>
      <c r="K1828" s="264"/>
      <c r="L1828" s="269"/>
      <c r="M1828" s="270"/>
      <c r="N1828" s="271"/>
      <c r="O1828" s="271"/>
      <c r="P1828" s="271"/>
      <c r="Q1828" s="271"/>
      <c r="R1828" s="271"/>
      <c r="S1828" s="271"/>
      <c r="T1828" s="27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73" t="s">
        <v>294</v>
      </c>
      <c r="AU1828" s="273" t="s">
        <v>86</v>
      </c>
      <c r="AV1828" s="14" t="s">
        <v>192</v>
      </c>
      <c r="AW1828" s="14" t="s">
        <v>32</v>
      </c>
      <c r="AX1828" s="14" t="s">
        <v>84</v>
      </c>
      <c r="AY1828" s="273" t="s">
        <v>171</v>
      </c>
    </row>
    <row r="1829" s="2" customFormat="1" ht="16.5" customHeight="1">
      <c r="A1829" s="39"/>
      <c r="B1829" s="40"/>
      <c r="C1829" s="298" t="s">
        <v>3236</v>
      </c>
      <c r="D1829" s="298" t="s">
        <v>1309</v>
      </c>
      <c r="E1829" s="299" t="s">
        <v>3237</v>
      </c>
      <c r="F1829" s="300" t="s">
        <v>3238</v>
      </c>
      <c r="G1829" s="301" t="s">
        <v>206</v>
      </c>
      <c r="H1829" s="302">
        <v>34.000999999999998</v>
      </c>
      <c r="I1829" s="303"/>
      <c r="J1829" s="304">
        <f>ROUND(I1829*H1829,2)</f>
        <v>0</v>
      </c>
      <c r="K1829" s="300" t="s">
        <v>1</v>
      </c>
      <c r="L1829" s="305"/>
      <c r="M1829" s="306" t="s">
        <v>1</v>
      </c>
      <c r="N1829" s="307" t="s">
        <v>42</v>
      </c>
      <c r="O1829" s="92"/>
      <c r="P1829" s="237">
        <f>O1829*H1829</f>
        <v>0</v>
      </c>
      <c r="Q1829" s="237">
        <v>0.00264</v>
      </c>
      <c r="R1829" s="237">
        <f>Q1829*H1829</f>
        <v>0.089762639999999991</v>
      </c>
      <c r="S1829" s="237">
        <v>0</v>
      </c>
      <c r="T1829" s="238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39" t="s">
        <v>355</v>
      </c>
      <c r="AT1829" s="239" t="s">
        <v>1309</v>
      </c>
      <c r="AU1829" s="239" t="s">
        <v>86</v>
      </c>
      <c r="AY1829" s="18" t="s">
        <v>171</v>
      </c>
      <c r="BE1829" s="240">
        <f>IF(N1829="základní",J1829,0)</f>
        <v>0</v>
      </c>
      <c r="BF1829" s="240">
        <f>IF(N1829="snížená",J1829,0)</f>
        <v>0</v>
      </c>
      <c r="BG1829" s="240">
        <f>IF(N1829="zákl. přenesená",J1829,0)</f>
        <v>0</v>
      </c>
      <c r="BH1829" s="240">
        <f>IF(N1829="sníž. přenesená",J1829,0)</f>
        <v>0</v>
      </c>
      <c r="BI1829" s="240">
        <f>IF(N1829="nulová",J1829,0)</f>
        <v>0</v>
      </c>
      <c r="BJ1829" s="18" t="s">
        <v>84</v>
      </c>
      <c r="BK1829" s="240">
        <f>ROUND(I1829*H1829,2)</f>
        <v>0</v>
      </c>
      <c r="BL1829" s="18" t="s">
        <v>440</v>
      </c>
      <c r="BM1829" s="239" t="s">
        <v>3239</v>
      </c>
    </row>
    <row r="1830" s="2" customFormat="1">
      <c r="A1830" s="39"/>
      <c r="B1830" s="40"/>
      <c r="C1830" s="41"/>
      <c r="D1830" s="241" t="s">
        <v>181</v>
      </c>
      <c r="E1830" s="41"/>
      <c r="F1830" s="242" t="s">
        <v>3240</v>
      </c>
      <c r="G1830" s="41"/>
      <c r="H1830" s="41"/>
      <c r="I1830" s="243"/>
      <c r="J1830" s="41"/>
      <c r="K1830" s="41"/>
      <c r="L1830" s="45"/>
      <c r="M1830" s="244"/>
      <c r="N1830" s="245"/>
      <c r="O1830" s="92"/>
      <c r="P1830" s="92"/>
      <c r="Q1830" s="92"/>
      <c r="R1830" s="92"/>
      <c r="S1830" s="92"/>
      <c r="T1830" s="9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181</v>
      </c>
      <c r="AU1830" s="18" t="s">
        <v>86</v>
      </c>
    </row>
    <row r="1831" s="13" customFormat="1">
      <c r="A1831" s="13"/>
      <c r="B1831" s="252"/>
      <c r="C1831" s="253"/>
      <c r="D1831" s="241" t="s">
        <v>294</v>
      </c>
      <c r="E1831" s="254" t="s">
        <v>1</v>
      </c>
      <c r="F1831" s="255" t="s">
        <v>3241</v>
      </c>
      <c r="G1831" s="253"/>
      <c r="H1831" s="256">
        <v>30.91</v>
      </c>
      <c r="I1831" s="257"/>
      <c r="J1831" s="253"/>
      <c r="K1831" s="253"/>
      <c r="L1831" s="258"/>
      <c r="M1831" s="259"/>
      <c r="N1831" s="260"/>
      <c r="O1831" s="260"/>
      <c r="P1831" s="260"/>
      <c r="Q1831" s="260"/>
      <c r="R1831" s="260"/>
      <c r="S1831" s="260"/>
      <c r="T1831" s="26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2" t="s">
        <v>294</v>
      </c>
      <c r="AU1831" s="262" t="s">
        <v>86</v>
      </c>
      <c r="AV1831" s="13" t="s">
        <v>86</v>
      </c>
      <c r="AW1831" s="13" t="s">
        <v>32</v>
      </c>
      <c r="AX1831" s="13" t="s">
        <v>84</v>
      </c>
      <c r="AY1831" s="262" t="s">
        <v>171</v>
      </c>
    </row>
    <row r="1832" s="13" customFormat="1">
      <c r="A1832" s="13"/>
      <c r="B1832" s="252"/>
      <c r="C1832" s="253"/>
      <c r="D1832" s="241" t="s">
        <v>294</v>
      </c>
      <c r="E1832" s="253"/>
      <c r="F1832" s="255" t="s">
        <v>3242</v>
      </c>
      <c r="G1832" s="253"/>
      <c r="H1832" s="256">
        <v>34.000999999999998</v>
      </c>
      <c r="I1832" s="257"/>
      <c r="J1832" s="253"/>
      <c r="K1832" s="253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2" t="s">
        <v>294</v>
      </c>
      <c r="AU1832" s="262" t="s">
        <v>86</v>
      </c>
      <c r="AV1832" s="13" t="s">
        <v>86</v>
      </c>
      <c r="AW1832" s="13" t="s">
        <v>4</v>
      </c>
      <c r="AX1832" s="13" t="s">
        <v>84</v>
      </c>
      <c r="AY1832" s="262" t="s">
        <v>171</v>
      </c>
    </row>
    <row r="1833" s="2" customFormat="1" ht="16.5" customHeight="1">
      <c r="A1833" s="39"/>
      <c r="B1833" s="40"/>
      <c r="C1833" s="298" t="s">
        <v>3243</v>
      </c>
      <c r="D1833" s="298" t="s">
        <v>1309</v>
      </c>
      <c r="E1833" s="299" t="s">
        <v>3244</v>
      </c>
      <c r="F1833" s="300" t="s">
        <v>3245</v>
      </c>
      <c r="G1833" s="301" t="s">
        <v>206</v>
      </c>
      <c r="H1833" s="302">
        <v>196.74600000000001</v>
      </c>
      <c r="I1833" s="303"/>
      <c r="J1833" s="304">
        <f>ROUND(I1833*H1833,2)</f>
        <v>0</v>
      </c>
      <c r="K1833" s="300" t="s">
        <v>1</v>
      </c>
      <c r="L1833" s="305"/>
      <c r="M1833" s="306" t="s">
        <v>1</v>
      </c>
      <c r="N1833" s="307" t="s">
        <v>42</v>
      </c>
      <c r="O1833" s="92"/>
      <c r="P1833" s="237">
        <f>O1833*H1833</f>
        <v>0</v>
      </c>
      <c r="Q1833" s="237">
        <v>0.00264</v>
      </c>
      <c r="R1833" s="237">
        <f>Q1833*H1833</f>
        <v>0.51940944</v>
      </c>
      <c r="S1833" s="237">
        <v>0</v>
      </c>
      <c r="T1833" s="238">
        <f>S1833*H1833</f>
        <v>0</v>
      </c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R1833" s="239" t="s">
        <v>355</v>
      </c>
      <c r="AT1833" s="239" t="s">
        <v>1309</v>
      </c>
      <c r="AU1833" s="239" t="s">
        <v>86</v>
      </c>
      <c r="AY1833" s="18" t="s">
        <v>171</v>
      </c>
      <c r="BE1833" s="240">
        <f>IF(N1833="základní",J1833,0)</f>
        <v>0</v>
      </c>
      <c r="BF1833" s="240">
        <f>IF(N1833="snížená",J1833,0)</f>
        <v>0</v>
      </c>
      <c r="BG1833" s="240">
        <f>IF(N1833="zákl. přenesená",J1833,0)</f>
        <v>0</v>
      </c>
      <c r="BH1833" s="240">
        <f>IF(N1833="sníž. přenesená",J1833,0)</f>
        <v>0</v>
      </c>
      <c r="BI1833" s="240">
        <f>IF(N1833="nulová",J1833,0)</f>
        <v>0</v>
      </c>
      <c r="BJ1833" s="18" t="s">
        <v>84</v>
      </c>
      <c r="BK1833" s="240">
        <f>ROUND(I1833*H1833,2)</f>
        <v>0</v>
      </c>
      <c r="BL1833" s="18" t="s">
        <v>440</v>
      </c>
      <c r="BM1833" s="239" t="s">
        <v>3246</v>
      </c>
    </row>
    <row r="1834" s="2" customFormat="1">
      <c r="A1834" s="39"/>
      <c r="B1834" s="40"/>
      <c r="C1834" s="41"/>
      <c r="D1834" s="241" t="s">
        <v>181</v>
      </c>
      <c r="E1834" s="41"/>
      <c r="F1834" s="242" t="s">
        <v>3247</v>
      </c>
      <c r="G1834" s="41"/>
      <c r="H1834" s="41"/>
      <c r="I1834" s="243"/>
      <c r="J1834" s="41"/>
      <c r="K1834" s="41"/>
      <c r="L1834" s="45"/>
      <c r="M1834" s="244"/>
      <c r="N1834" s="245"/>
      <c r="O1834" s="92"/>
      <c r="P1834" s="92"/>
      <c r="Q1834" s="92"/>
      <c r="R1834" s="92"/>
      <c r="S1834" s="92"/>
      <c r="T1834" s="93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T1834" s="18" t="s">
        <v>181</v>
      </c>
      <c r="AU1834" s="18" t="s">
        <v>86</v>
      </c>
    </row>
    <row r="1835" s="13" customFormat="1">
      <c r="A1835" s="13"/>
      <c r="B1835" s="252"/>
      <c r="C1835" s="253"/>
      <c r="D1835" s="241" t="s">
        <v>294</v>
      </c>
      <c r="E1835" s="254" t="s">
        <v>1</v>
      </c>
      <c r="F1835" s="255" t="s">
        <v>3248</v>
      </c>
      <c r="G1835" s="253"/>
      <c r="H1835" s="256">
        <v>178.86000000000001</v>
      </c>
      <c r="I1835" s="257"/>
      <c r="J1835" s="253"/>
      <c r="K1835" s="253"/>
      <c r="L1835" s="258"/>
      <c r="M1835" s="259"/>
      <c r="N1835" s="260"/>
      <c r="O1835" s="260"/>
      <c r="P1835" s="260"/>
      <c r="Q1835" s="260"/>
      <c r="R1835" s="260"/>
      <c r="S1835" s="260"/>
      <c r="T1835" s="261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62" t="s">
        <v>294</v>
      </c>
      <c r="AU1835" s="262" t="s">
        <v>86</v>
      </c>
      <c r="AV1835" s="13" t="s">
        <v>86</v>
      </c>
      <c r="AW1835" s="13" t="s">
        <v>32</v>
      </c>
      <c r="AX1835" s="13" t="s">
        <v>84</v>
      </c>
      <c r="AY1835" s="262" t="s">
        <v>171</v>
      </c>
    </row>
    <row r="1836" s="13" customFormat="1">
      <c r="A1836" s="13"/>
      <c r="B1836" s="252"/>
      <c r="C1836" s="253"/>
      <c r="D1836" s="241" t="s">
        <v>294</v>
      </c>
      <c r="E1836" s="253"/>
      <c r="F1836" s="255" t="s">
        <v>3249</v>
      </c>
      <c r="G1836" s="253"/>
      <c r="H1836" s="256">
        <v>196.74600000000001</v>
      </c>
      <c r="I1836" s="257"/>
      <c r="J1836" s="253"/>
      <c r="K1836" s="253"/>
      <c r="L1836" s="258"/>
      <c r="M1836" s="259"/>
      <c r="N1836" s="260"/>
      <c r="O1836" s="260"/>
      <c r="P1836" s="260"/>
      <c r="Q1836" s="260"/>
      <c r="R1836" s="260"/>
      <c r="S1836" s="260"/>
      <c r="T1836" s="26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2" t="s">
        <v>294</v>
      </c>
      <c r="AU1836" s="262" t="s">
        <v>86</v>
      </c>
      <c r="AV1836" s="13" t="s">
        <v>86</v>
      </c>
      <c r="AW1836" s="13" t="s">
        <v>4</v>
      </c>
      <c r="AX1836" s="13" t="s">
        <v>84</v>
      </c>
      <c r="AY1836" s="262" t="s">
        <v>171</v>
      </c>
    </row>
    <row r="1837" s="2" customFormat="1" ht="16.5" customHeight="1">
      <c r="A1837" s="39"/>
      <c r="B1837" s="40"/>
      <c r="C1837" s="298" t="s">
        <v>3250</v>
      </c>
      <c r="D1837" s="298" t="s">
        <v>1309</v>
      </c>
      <c r="E1837" s="299" t="s">
        <v>3251</v>
      </c>
      <c r="F1837" s="300" t="s">
        <v>3252</v>
      </c>
      <c r="G1837" s="301" t="s">
        <v>206</v>
      </c>
      <c r="H1837" s="302">
        <v>433.42200000000003</v>
      </c>
      <c r="I1837" s="303"/>
      <c r="J1837" s="304">
        <f>ROUND(I1837*H1837,2)</f>
        <v>0</v>
      </c>
      <c r="K1837" s="300" t="s">
        <v>1</v>
      </c>
      <c r="L1837" s="305"/>
      <c r="M1837" s="306" t="s">
        <v>1</v>
      </c>
      <c r="N1837" s="307" t="s">
        <v>42</v>
      </c>
      <c r="O1837" s="92"/>
      <c r="P1837" s="237">
        <f>O1837*H1837</f>
        <v>0</v>
      </c>
      <c r="Q1837" s="237">
        <v>0.00264</v>
      </c>
      <c r="R1837" s="237">
        <f>Q1837*H1837</f>
        <v>1.1442340800000002</v>
      </c>
      <c r="S1837" s="237">
        <v>0</v>
      </c>
      <c r="T1837" s="238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39" t="s">
        <v>355</v>
      </c>
      <c r="AT1837" s="239" t="s">
        <v>1309</v>
      </c>
      <c r="AU1837" s="239" t="s">
        <v>86</v>
      </c>
      <c r="AY1837" s="18" t="s">
        <v>171</v>
      </c>
      <c r="BE1837" s="240">
        <f>IF(N1837="základní",J1837,0)</f>
        <v>0</v>
      </c>
      <c r="BF1837" s="240">
        <f>IF(N1837="snížená",J1837,0)</f>
        <v>0</v>
      </c>
      <c r="BG1837" s="240">
        <f>IF(N1837="zákl. přenesená",J1837,0)</f>
        <v>0</v>
      </c>
      <c r="BH1837" s="240">
        <f>IF(N1837="sníž. přenesená",J1837,0)</f>
        <v>0</v>
      </c>
      <c r="BI1837" s="240">
        <f>IF(N1837="nulová",J1837,0)</f>
        <v>0</v>
      </c>
      <c r="BJ1837" s="18" t="s">
        <v>84</v>
      </c>
      <c r="BK1837" s="240">
        <f>ROUND(I1837*H1837,2)</f>
        <v>0</v>
      </c>
      <c r="BL1837" s="18" t="s">
        <v>440</v>
      </c>
      <c r="BM1837" s="239" t="s">
        <v>3253</v>
      </c>
    </row>
    <row r="1838" s="2" customFormat="1">
      <c r="A1838" s="39"/>
      <c r="B1838" s="40"/>
      <c r="C1838" s="41"/>
      <c r="D1838" s="241" t="s">
        <v>181</v>
      </c>
      <c r="E1838" s="41"/>
      <c r="F1838" s="242" t="s">
        <v>3240</v>
      </c>
      <c r="G1838" s="41"/>
      <c r="H1838" s="41"/>
      <c r="I1838" s="243"/>
      <c r="J1838" s="41"/>
      <c r="K1838" s="41"/>
      <c r="L1838" s="45"/>
      <c r="M1838" s="244"/>
      <c r="N1838" s="245"/>
      <c r="O1838" s="92"/>
      <c r="P1838" s="92"/>
      <c r="Q1838" s="92"/>
      <c r="R1838" s="92"/>
      <c r="S1838" s="92"/>
      <c r="T1838" s="93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T1838" s="18" t="s">
        <v>181</v>
      </c>
      <c r="AU1838" s="18" t="s">
        <v>86</v>
      </c>
    </row>
    <row r="1839" s="13" customFormat="1">
      <c r="A1839" s="13"/>
      <c r="B1839" s="252"/>
      <c r="C1839" s="253"/>
      <c r="D1839" s="241" t="s">
        <v>294</v>
      </c>
      <c r="E1839" s="254" t="s">
        <v>1</v>
      </c>
      <c r="F1839" s="255" t="s">
        <v>3254</v>
      </c>
      <c r="G1839" s="253"/>
      <c r="H1839" s="256">
        <v>394.01999999999998</v>
      </c>
      <c r="I1839" s="257"/>
      <c r="J1839" s="253"/>
      <c r="K1839" s="253"/>
      <c r="L1839" s="258"/>
      <c r="M1839" s="259"/>
      <c r="N1839" s="260"/>
      <c r="O1839" s="260"/>
      <c r="P1839" s="260"/>
      <c r="Q1839" s="260"/>
      <c r="R1839" s="260"/>
      <c r="S1839" s="260"/>
      <c r="T1839" s="261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62" t="s">
        <v>294</v>
      </c>
      <c r="AU1839" s="262" t="s">
        <v>86</v>
      </c>
      <c r="AV1839" s="13" t="s">
        <v>86</v>
      </c>
      <c r="AW1839" s="13" t="s">
        <v>32</v>
      </c>
      <c r="AX1839" s="13" t="s">
        <v>84</v>
      </c>
      <c r="AY1839" s="262" t="s">
        <v>171</v>
      </c>
    </row>
    <row r="1840" s="13" customFormat="1">
      <c r="A1840" s="13"/>
      <c r="B1840" s="252"/>
      <c r="C1840" s="253"/>
      <c r="D1840" s="241" t="s">
        <v>294</v>
      </c>
      <c r="E1840" s="253"/>
      <c r="F1840" s="255" t="s">
        <v>3255</v>
      </c>
      <c r="G1840" s="253"/>
      <c r="H1840" s="256">
        <v>433.42200000000003</v>
      </c>
      <c r="I1840" s="257"/>
      <c r="J1840" s="253"/>
      <c r="K1840" s="253"/>
      <c r="L1840" s="258"/>
      <c r="M1840" s="259"/>
      <c r="N1840" s="260"/>
      <c r="O1840" s="260"/>
      <c r="P1840" s="260"/>
      <c r="Q1840" s="260"/>
      <c r="R1840" s="260"/>
      <c r="S1840" s="260"/>
      <c r="T1840" s="261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2" t="s">
        <v>294</v>
      </c>
      <c r="AU1840" s="262" t="s">
        <v>86</v>
      </c>
      <c r="AV1840" s="13" t="s">
        <v>86</v>
      </c>
      <c r="AW1840" s="13" t="s">
        <v>4</v>
      </c>
      <c r="AX1840" s="13" t="s">
        <v>84</v>
      </c>
      <c r="AY1840" s="262" t="s">
        <v>171</v>
      </c>
    </row>
    <row r="1841" s="2" customFormat="1" ht="16.5" customHeight="1">
      <c r="A1841" s="39"/>
      <c r="B1841" s="40"/>
      <c r="C1841" s="298" t="s">
        <v>3256</v>
      </c>
      <c r="D1841" s="298" t="s">
        <v>1309</v>
      </c>
      <c r="E1841" s="299" t="s">
        <v>3257</v>
      </c>
      <c r="F1841" s="300" t="s">
        <v>3258</v>
      </c>
      <c r="G1841" s="301" t="s">
        <v>206</v>
      </c>
      <c r="H1841" s="302">
        <v>447.55500000000001</v>
      </c>
      <c r="I1841" s="303"/>
      <c r="J1841" s="304">
        <f>ROUND(I1841*H1841,2)</f>
        <v>0</v>
      </c>
      <c r="K1841" s="300" t="s">
        <v>1</v>
      </c>
      <c r="L1841" s="305"/>
      <c r="M1841" s="306" t="s">
        <v>1</v>
      </c>
      <c r="N1841" s="307" t="s">
        <v>42</v>
      </c>
      <c r="O1841" s="92"/>
      <c r="P1841" s="237">
        <f>O1841*H1841</f>
        <v>0</v>
      </c>
      <c r="Q1841" s="237">
        <v>0.00264</v>
      </c>
      <c r="R1841" s="237">
        <f>Q1841*H1841</f>
        <v>1.1815452</v>
      </c>
      <c r="S1841" s="237">
        <v>0</v>
      </c>
      <c r="T1841" s="238">
        <f>S1841*H1841</f>
        <v>0</v>
      </c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R1841" s="239" t="s">
        <v>355</v>
      </c>
      <c r="AT1841" s="239" t="s">
        <v>1309</v>
      </c>
      <c r="AU1841" s="239" t="s">
        <v>86</v>
      </c>
      <c r="AY1841" s="18" t="s">
        <v>171</v>
      </c>
      <c r="BE1841" s="240">
        <f>IF(N1841="základní",J1841,0)</f>
        <v>0</v>
      </c>
      <c r="BF1841" s="240">
        <f>IF(N1841="snížená",J1841,0)</f>
        <v>0</v>
      </c>
      <c r="BG1841" s="240">
        <f>IF(N1841="zákl. přenesená",J1841,0)</f>
        <v>0</v>
      </c>
      <c r="BH1841" s="240">
        <f>IF(N1841="sníž. přenesená",J1841,0)</f>
        <v>0</v>
      </c>
      <c r="BI1841" s="240">
        <f>IF(N1841="nulová",J1841,0)</f>
        <v>0</v>
      </c>
      <c r="BJ1841" s="18" t="s">
        <v>84</v>
      </c>
      <c r="BK1841" s="240">
        <f>ROUND(I1841*H1841,2)</f>
        <v>0</v>
      </c>
      <c r="BL1841" s="18" t="s">
        <v>440</v>
      </c>
      <c r="BM1841" s="239" t="s">
        <v>3259</v>
      </c>
    </row>
    <row r="1842" s="2" customFormat="1">
      <c r="A1842" s="39"/>
      <c r="B1842" s="40"/>
      <c r="C1842" s="41"/>
      <c r="D1842" s="241" t="s">
        <v>181</v>
      </c>
      <c r="E1842" s="41"/>
      <c r="F1842" s="242" t="s">
        <v>3247</v>
      </c>
      <c r="G1842" s="41"/>
      <c r="H1842" s="41"/>
      <c r="I1842" s="243"/>
      <c r="J1842" s="41"/>
      <c r="K1842" s="41"/>
      <c r="L1842" s="45"/>
      <c r="M1842" s="244"/>
      <c r="N1842" s="245"/>
      <c r="O1842" s="92"/>
      <c r="P1842" s="92"/>
      <c r="Q1842" s="92"/>
      <c r="R1842" s="92"/>
      <c r="S1842" s="92"/>
      <c r="T1842" s="93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T1842" s="18" t="s">
        <v>181</v>
      </c>
      <c r="AU1842" s="18" t="s">
        <v>86</v>
      </c>
    </row>
    <row r="1843" s="13" customFormat="1">
      <c r="A1843" s="13"/>
      <c r="B1843" s="252"/>
      <c r="C1843" s="253"/>
      <c r="D1843" s="241" t="s">
        <v>294</v>
      </c>
      <c r="E1843" s="254" t="s">
        <v>1</v>
      </c>
      <c r="F1843" s="255" t="s">
        <v>3260</v>
      </c>
      <c r="G1843" s="253"/>
      <c r="H1843" s="256">
        <v>404.69</v>
      </c>
      <c r="I1843" s="257"/>
      <c r="J1843" s="253"/>
      <c r="K1843" s="253"/>
      <c r="L1843" s="258"/>
      <c r="M1843" s="259"/>
      <c r="N1843" s="260"/>
      <c r="O1843" s="260"/>
      <c r="P1843" s="260"/>
      <c r="Q1843" s="260"/>
      <c r="R1843" s="260"/>
      <c r="S1843" s="260"/>
      <c r="T1843" s="261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62" t="s">
        <v>294</v>
      </c>
      <c r="AU1843" s="262" t="s">
        <v>86</v>
      </c>
      <c r="AV1843" s="13" t="s">
        <v>86</v>
      </c>
      <c r="AW1843" s="13" t="s">
        <v>32</v>
      </c>
      <c r="AX1843" s="13" t="s">
        <v>77</v>
      </c>
      <c r="AY1843" s="262" t="s">
        <v>171</v>
      </c>
    </row>
    <row r="1844" s="13" customFormat="1">
      <c r="A1844" s="13"/>
      <c r="B1844" s="252"/>
      <c r="C1844" s="253"/>
      <c r="D1844" s="241" t="s">
        <v>294</v>
      </c>
      <c r="E1844" s="254" t="s">
        <v>1</v>
      </c>
      <c r="F1844" s="255" t="s">
        <v>3261</v>
      </c>
      <c r="G1844" s="253"/>
      <c r="H1844" s="256">
        <v>2.1779999999999999</v>
      </c>
      <c r="I1844" s="257"/>
      <c r="J1844" s="253"/>
      <c r="K1844" s="253"/>
      <c r="L1844" s="258"/>
      <c r="M1844" s="259"/>
      <c r="N1844" s="260"/>
      <c r="O1844" s="260"/>
      <c r="P1844" s="260"/>
      <c r="Q1844" s="260"/>
      <c r="R1844" s="260"/>
      <c r="S1844" s="260"/>
      <c r="T1844" s="26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2" t="s">
        <v>294</v>
      </c>
      <c r="AU1844" s="262" t="s">
        <v>86</v>
      </c>
      <c r="AV1844" s="13" t="s">
        <v>86</v>
      </c>
      <c r="AW1844" s="13" t="s">
        <v>32</v>
      </c>
      <c r="AX1844" s="13" t="s">
        <v>77</v>
      </c>
      <c r="AY1844" s="262" t="s">
        <v>171</v>
      </c>
    </row>
    <row r="1845" s="14" customFormat="1">
      <c r="A1845" s="14"/>
      <c r="B1845" s="263"/>
      <c r="C1845" s="264"/>
      <c r="D1845" s="241" t="s">
        <v>294</v>
      </c>
      <c r="E1845" s="265" t="s">
        <v>1</v>
      </c>
      <c r="F1845" s="266" t="s">
        <v>298</v>
      </c>
      <c r="G1845" s="264"/>
      <c r="H1845" s="267">
        <v>406.868</v>
      </c>
      <c r="I1845" s="268"/>
      <c r="J1845" s="264"/>
      <c r="K1845" s="264"/>
      <c r="L1845" s="269"/>
      <c r="M1845" s="270"/>
      <c r="N1845" s="271"/>
      <c r="O1845" s="271"/>
      <c r="P1845" s="271"/>
      <c r="Q1845" s="271"/>
      <c r="R1845" s="271"/>
      <c r="S1845" s="271"/>
      <c r="T1845" s="27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73" t="s">
        <v>294</v>
      </c>
      <c r="AU1845" s="273" t="s">
        <v>86</v>
      </c>
      <c r="AV1845" s="14" t="s">
        <v>192</v>
      </c>
      <c r="AW1845" s="14" t="s">
        <v>32</v>
      </c>
      <c r="AX1845" s="14" t="s">
        <v>84</v>
      </c>
      <c r="AY1845" s="273" t="s">
        <v>171</v>
      </c>
    </row>
    <row r="1846" s="13" customFormat="1">
      <c r="A1846" s="13"/>
      <c r="B1846" s="252"/>
      <c r="C1846" s="253"/>
      <c r="D1846" s="241" t="s">
        <v>294</v>
      </c>
      <c r="E1846" s="253"/>
      <c r="F1846" s="255" t="s">
        <v>3262</v>
      </c>
      <c r="G1846" s="253"/>
      <c r="H1846" s="256">
        <v>447.55500000000001</v>
      </c>
      <c r="I1846" s="257"/>
      <c r="J1846" s="253"/>
      <c r="K1846" s="253"/>
      <c r="L1846" s="258"/>
      <c r="M1846" s="259"/>
      <c r="N1846" s="260"/>
      <c r="O1846" s="260"/>
      <c r="P1846" s="260"/>
      <c r="Q1846" s="260"/>
      <c r="R1846" s="260"/>
      <c r="S1846" s="260"/>
      <c r="T1846" s="261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62" t="s">
        <v>294</v>
      </c>
      <c r="AU1846" s="262" t="s">
        <v>86</v>
      </c>
      <c r="AV1846" s="13" t="s">
        <v>86</v>
      </c>
      <c r="AW1846" s="13" t="s">
        <v>4</v>
      </c>
      <c r="AX1846" s="13" t="s">
        <v>84</v>
      </c>
      <c r="AY1846" s="262" t="s">
        <v>171</v>
      </c>
    </row>
    <row r="1847" s="2" customFormat="1" ht="24.15" customHeight="1">
      <c r="A1847" s="39"/>
      <c r="B1847" s="40"/>
      <c r="C1847" s="228" t="s">
        <v>3263</v>
      </c>
      <c r="D1847" s="228" t="s">
        <v>174</v>
      </c>
      <c r="E1847" s="229" t="s">
        <v>3264</v>
      </c>
      <c r="F1847" s="230" t="s">
        <v>3265</v>
      </c>
      <c r="G1847" s="231" t="s">
        <v>419</v>
      </c>
      <c r="H1847" s="232">
        <v>3.2999999999999998</v>
      </c>
      <c r="I1847" s="233"/>
      <c r="J1847" s="234">
        <f>ROUND(I1847*H1847,2)</f>
        <v>0</v>
      </c>
      <c r="K1847" s="230" t="s">
        <v>178</v>
      </c>
      <c r="L1847" s="45"/>
      <c r="M1847" s="235" t="s">
        <v>1</v>
      </c>
      <c r="N1847" s="236" t="s">
        <v>42</v>
      </c>
      <c r="O1847" s="92"/>
      <c r="P1847" s="237">
        <f>O1847*H1847</f>
        <v>0</v>
      </c>
      <c r="Q1847" s="237">
        <v>0.00016000000000000001</v>
      </c>
      <c r="R1847" s="237">
        <f>Q1847*H1847</f>
        <v>0.00052800000000000004</v>
      </c>
      <c r="S1847" s="237">
        <v>0</v>
      </c>
      <c r="T1847" s="238">
        <f>S1847*H1847</f>
        <v>0</v>
      </c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R1847" s="239" t="s">
        <v>440</v>
      </c>
      <c r="AT1847" s="239" t="s">
        <v>174</v>
      </c>
      <c r="AU1847" s="239" t="s">
        <v>86</v>
      </c>
      <c r="AY1847" s="18" t="s">
        <v>171</v>
      </c>
      <c r="BE1847" s="240">
        <f>IF(N1847="základní",J1847,0)</f>
        <v>0</v>
      </c>
      <c r="BF1847" s="240">
        <f>IF(N1847="snížená",J1847,0)</f>
        <v>0</v>
      </c>
      <c r="BG1847" s="240">
        <f>IF(N1847="zákl. přenesená",J1847,0)</f>
        <v>0</v>
      </c>
      <c r="BH1847" s="240">
        <f>IF(N1847="sníž. přenesená",J1847,0)</f>
        <v>0</v>
      </c>
      <c r="BI1847" s="240">
        <f>IF(N1847="nulová",J1847,0)</f>
        <v>0</v>
      </c>
      <c r="BJ1847" s="18" t="s">
        <v>84</v>
      </c>
      <c r="BK1847" s="240">
        <f>ROUND(I1847*H1847,2)</f>
        <v>0</v>
      </c>
      <c r="BL1847" s="18" t="s">
        <v>440</v>
      </c>
      <c r="BM1847" s="239" t="s">
        <v>3266</v>
      </c>
    </row>
    <row r="1848" s="15" customFormat="1">
      <c r="A1848" s="15"/>
      <c r="B1848" s="274"/>
      <c r="C1848" s="275"/>
      <c r="D1848" s="241" t="s">
        <v>294</v>
      </c>
      <c r="E1848" s="276" t="s">
        <v>1</v>
      </c>
      <c r="F1848" s="277" t="s">
        <v>3076</v>
      </c>
      <c r="G1848" s="275"/>
      <c r="H1848" s="276" t="s">
        <v>1</v>
      </c>
      <c r="I1848" s="278"/>
      <c r="J1848" s="275"/>
      <c r="K1848" s="275"/>
      <c r="L1848" s="279"/>
      <c r="M1848" s="280"/>
      <c r="N1848" s="281"/>
      <c r="O1848" s="281"/>
      <c r="P1848" s="281"/>
      <c r="Q1848" s="281"/>
      <c r="R1848" s="281"/>
      <c r="S1848" s="281"/>
      <c r="T1848" s="282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83" t="s">
        <v>294</v>
      </c>
      <c r="AU1848" s="283" t="s">
        <v>86</v>
      </c>
      <c r="AV1848" s="15" t="s">
        <v>84</v>
      </c>
      <c r="AW1848" s="15" t="s">
        <v>32</v>
      </c>
      <c r="AX1848" s="15" t="s">
        <v>77</v>
      </c>
      <c r="AY1848" s="283" t="s">
        <v>171</v>
      </c>
    </row>
    <row r="1849" s="13" customFormat="1">
      <c r="A1849" s="13"/>
      <c r="B1849" s="252"/>
      <c r="C1849" s="253"/>
      <c r="D1849" s="241" t="s">
        <v>294</v>
      </c>
      <c r="E1849" s="254" t="s">
        <v>1</v>
      </c>
      <c r="F1849" s="255" t="s">
        <v>3267</v>
      </c>
      <c r="G1849" s="253"/>
      <c r="H1849" s="256">
        <v>3.2999999999999998</v>
      </c>
      <c r="I1849" s="257"/>
      <c r="J1849" s="253"/>
      <c r="K1849" s="253"/>
      <c r="L1849" s="258"/>
      <c r="M1849" s="259"/>
      <c r="N1849" s="260"/>
      <c r="O1849" s="260"/>
      <c r="P1849" s="260"/>
      <c r="Q1849" s="260"/>
      <c r="R1849" s="260"/>
      <c r="S1849" s="260"/>
      <c r="T1849" s="26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2" t="s">
        <v>294</v>
      </c>
      <c r="AU1849" s="262" t="s">
        <v>86</v>
      </c>
      <c r="AV1849" s="13" t="s">
        <v>86</v>
      </c>
      <c r="AW1849" s="13" t="s">
        <v>32</v>
      </c>
      <c r="AX1849" s="13" t="s">
        <v>84</v>
      </c>
      <c r="AY1849" s="262" t="s">
        <v>171</v>
      </c>
    </row>
    <row r="1850" s="2" customFormat="1" ht="24.15" customHeight="1">
      <c r="A1850" s="39"/>
      <c r="B1850" s="40"/>
      <c r="C1850" s="228" t="s">
        <v>3268</v>
      </c>
      <c r="D1850" s="228" t="s">
        <v>174</v>
      </c>
      <c r="E1850" s="229" t="s">
        <v>3269</v>
      </c>
      <c r="F1850" s="230" t="s">
        <v>3270</v>
      </c>
      <c r="G1850" s="231" t="s">
        <v>419</v>
      </c>
      <c r="H1850" s="232">
        <v>3.2999999999999998</v>
      </c>
      <c r="I1850" s="233"/>
      <c r="J1850" s="234">
        <f>ROUND(I1850*H1850,2)</f>
        <v>0</v>
      </c>
      <c r="K1850" s="230" t="s">
        <v>178</v>
      </c>
      <c r="L1850" s="45"/>
      <c r="M1850" s="235" t="s">
        <v>1</v>
      </c>
      <c r="N1850" s="236" t="s">
        <v>42</v>
      </c>
      <c r="O1850" s="92"/>
      <c r="P1850" s="237">
        <f>O1850*H1850</f>
        <v>0</v>
      </c>
      <c r="Q1850" s="237">
        <v>0.00011</v>
      </c>
      <c r="R1850" s="237">
        <f>Q1850*H1850</f>
        <v>0.00036299999999999999</v>
      </c>
      <c r="S1850" s="237">
        <v>0</v>
      </c>
      <c r="T1850" s="238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39" t="s">
        <v>440</v>
      </c>
      <c r="AT1850" s="239" t="s">
        <v>174</v>
      </c>
      <c r="AU1850" s="239" t="s">
        <v>86</v>
      </c>
      <c r="AY1850" s="18" t="s">
        <v>171</v>
      </c>
      <c r="BE1850" s="240">
        <f>IF(N1850="základní",J1850,0)</f>
        <v>0</v>
      </c>
      <c r="BF1850" s="240">
        <f>IF(N1850="snížená",J1850,0)</f>
        <v>0</v>
      </c>
      <c r="BG1850" s="240">
        <f>IF(N1850="zákl. přenesená",J1850,0)</f>
        <v>0</v>
      </c>
      <c r="BH1850" s="240">
        <f>IF(N1850="sníž. přenesená",J1850,0)</f>
        <v>0</v>
      </c>
      <c r="BI1850" s="240">
        <f>IF(N1850="nulová",J1850,0)</f>
        <v>0</v>
      </c>
      <c r="BJ1850" s="18" t="s">
        <v>84</v>
      </c>
      <c r="BK1850" s="240">
        <f>ROUND(I1850*H1850,2)</f>
        <v>0</v>
      </c>
      <c r="BL1850" s="18" t="s">
        <v>440</v>
      </c>
      <c r="BM1850" s="239" t="s">
        <v>3271</v>
      </c>
    </row>
    <row r="1851" s="15" customFormat="1">
      <c r="A1851" s="15"/>
      <c r="B1851" s="274"/>
      <c r="C1851" s="275"/>
      <c r="D1851" s="241" t="s">
        <v>294</v>
      </c>
      <c r="E1851" s="276" t="s">
        <v>1</v>
      </c>
      <c r="F1851" s="277" t="s">
        <v>3076</v>
      </c>
      <c r="G1851" s="275"/>
      <c r="H1851" s="276" t="s">
        <v>1</v>
      </c>
      <c r="I1851" s="278"/>
      <c r="J1851" s="275"/>
      <c r="K1851" s="275"/>
      <c r="L1851" s="279"/>
      <c r="M1851" s="280"/>
      <c r="N1851" s="281"/>
      <c r="O1851" s="281"/>
      <c r="P1851" s="281"/>
      <c r="Q1851" s="281"/>
      <c r="R1851" s="281"/>
      <c r="S1851" s="281"/>
      <c r="T1851" s="282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83" t="s">
        <v>294</v>
      </c>
      <c r="AU1851" s="283" t="s">
        <v>86</v>
      </c>
      <c r="AV1851" s="15" t="s">
        <v>84</v>
      </c>
      <c r="AW1851" s="15" t="s">
        <v>32</v>
      </c>
      <c r="AX1851" s="15" t="s">
        <v>77</v>
      </c>
      <c r="AY1851" s="283" t="s">
        <v>171</v>
      </c>
    </row>
    <row r="1852" s="13" customFormat="1">
      <c r="A1852" s="13"/>
      <c r="B1852" s="252"/>
      <c r="C1852" s="253"/>
      <c r="D1852" s="241" t="s">
        <v>294</v>
      </c>
      <c r="E1852" s="254" t="s">
        <v>1</v>
      </c>
      <c r="F1852" s="255" t="s">
        <v>3267</v>
      </c>
      <c r="G1852" s="253"/>
      <c r="H1852" s="256">
        <v>3.2999999999999998</v>
      </c>
      <c r="I1852" s="257"/>
      <c r="J1852" s="253"/>
      <c r="K1852" s="253"/>
      <c r="L1852" s="258"/>
      <c r="M1852" s="259"/>
      <c r="N1852" s="260"/>
      <c r="O1852" s="260"/>
      <c r="P1852" s="260"/>
      <c r="Q1852" s="260"/>
      <c r="R1852" s="260"/>
      <c r="S1852" s="260"/>
      <c r="T1852" s="261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62" t="s">
        <v>294</v>
      </c>
      <c r="AU1852" s="262" t="s">
        <v>86</v>
      </c>
      <c r="AV1852" s="13" t="s">
        <v>86</v>
      </c>
      <c r="AW1852" s="13" t="s">
        <v>32</v>
      </c>
      <c r="AX1852" s="13" t="s">
        <v>84</v>
      </c>
      <c r="AY1852" s="262" t="s">
        <v>171</v>
      </c>
    </row>
    <row r="1853" s="2" customFormat="1" ht="16.5" customHeight="1">
      <c r="A1853" s="39"/>
      <c r="B1853" s="40"/>
      <c r="C1853" s="228" t="s">
        <v>3272</v>
      </c>
      <c r="D1853" s="228" t="s">
        <v>174</v>
      </c>
      <c r="E1853" s="229" t="s">
        <v>3273</v>
      </c>
      <c r="F1853" s="230" t="s">
        <v>3274</v>
      </c>
      <c r="G1853" s="231" t="s">
        <v>419</v>
      </c>
      <c r="H1853" s="232">
        <v>20.699999999999999</v>
      </c>
      <c r="I1853" s="233"/>
      <c r="J1853" s="234">
        <f>ROUND(I1853*H1853,2)</f>
        <v>0</v>
      </c>
      <c r="K1853" s="230" t="s">
        <v>178</v>
      </c>
      <c r="L1853" s="45"/>
      <c r="M1853" s="235" t="s">
        <v>1</v>
      </c>
      <c r="N1853" s="236" t="s">
        <v>42</v>
      </c>
      <c r="O1853" s="92"/>
      <c r="P1853" s="237">
        <f>O1853*H1853</f>
        <v>0</v>
      </c>
      <c r="Q1853" s="237">
        <v>0</v>
      </c>
      <c r="R1853" s="237">
        <f>Q1853*H1853</f>
        <v>0</v>
      </c>
      <c r="S1853" s="237">
        <v>0</v>
      </c>
      <c r="T1853" s="238">
        <f>S1853*H1853</f>
        <v>0</v>
      </c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R1853" s="239" t="s">
        <v>440</v>
      </c>
      <c r="AT1853" s="239" t="s">
        <v>174</v>
      </c>
      <c r="AU1853" s="239" t="s">
        <v>86</v>
      </c>
      <c r="AY1853" s="18" t="s">
        <v>171</v>
      </c>
      <c r="BE1853" s="240">
        <f>IF(N1853="základní",J1853,0)</f>
        <v>0</v>
      </c>
      <c r="BF1853" s="240">
        <f>IF(N1853="snížená",J1853,0)</f>
        <v>0</v>
      </c>
      <c r="BG1853" s="240">
        <f>IF(N1853="zákl. přenesená",J1853,0)</f>
        <v>0</v>
      </c>
      <c r="BH1853" s="240">
        <f>IF(N1853="sníž. přenesená",J1853,0)</f>
        <v>0</v>
      </c>
      <c r="BI1853" s="240">
        <f>IF(N1853="nulová",J1853,0)</f>
        <v>0</v>
      </c>
      <c r="BJ1853" s="18" t="s">
        <v>84</v>
      </c>
      <c r="BK1853" s="240">
        <f>ROUND(I1853*H1853,2)</f>
        <v>0</v>
      </c>
      <c r="BL1853" s="18" t="s">
        <v>440</v>
      </c>
      <c r="BM1853" s="239" t="s">
        <v>3275</v>
      </c>
    </row>
    <row r="1854" s="13" customFormat="1">
      <c r="A1854" s="13"/>
      <c r="B1854" s="252"/>
      <c r="C1854" s="253"/>
      <c r="D1854" s="241" t="s">
        <v>294</v>
      </c>
      <c r="E1854" s="254" t="s">
        <v>1</v>
      </c>
      <c r="F1854" s="255" t="s">
        <v>3276</v>
      </c>
      <c r="G1854" s="253"/>
      <c r="H1854" s="256">
        <v>7.2000000000000002</v>
      </c>
      <c r="I1854" s="257"/>
      <c r="J1854" s="253"/>
      <c r="K1854" s="253"/>
      <c r="L1854" s="258"/>
      <c r="M1854" s="259"/>
      <c r="N1854" s="260"/>
      <c r="O1854" s="260"/>
      <c r="P1854" s="260"/>
      <c r="Q1854" s="260"/>
      <c r="R1854" s="260"/>
      <c r="S1854" s="260"/>
      <c r="T1854" s="261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62" t="s">
        <v>294</v>
      </c>
      <c r="AU1854" s="262" t="s">
        <v>86</v>
      </c>
      <c r="AV1854" s="13" t="s">
        <v>86</v>
      </c>
      <c r="AW1854" s="13" t="s">
        <v>32</v>
      </c>
      <c r="AX1854" s="13" t="s">
        <v>77</v>
      </c>
      <c r="AY1854" s="262" t="s">
        <v>171</v>
      </c>
    </row>
    <row r="1855" s="13" customFormat="1">
      <c r="A1855" s="13"/>
      <c r="B1855" s="252"/>
      <c r="C1855" s="253"/>
      <c r="D1855" s="241" t="s">
        <v>294</v>
      </c>
      <c r="E1855" s="254" t="s">
        <v>1</v>
      </c>
      <c r="F1855" s="255" t="s">
        <v>3277</v>
      </c>
      <c r="G1855" s="253"/>
      <c r="H1855" s="256">
        <v>13.5</v>
      </c>
      <c r="I1855" s="257"/>
      <c r="J1855" s="253"/>
      <c r="K1855" s="253"/>
      <c r="L1855" s="258"/>
      <c r="M1855" s="259"/>
      <c r="N1855" s="260"/>
      <c r="O1855" s="260"/>
      <c r="P1855" s="260"/>
      <c r="Q1855" s="260"/>
      <c r="R1855" s="260"/>
      <c r="S1855" s="260"/>
      <c r="T1855" s="26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2" t="s">
        <v>294</v>
      </c>
      <c r="AU1855" s="262" t="s">
        <v>86</v>
      </c>
      <c r="AV1855" s="13" t="s">
        <v>86</v>
      </c>
      <c r="AW1855" s="13" t="s">
        <v>32</v>
      </c>
      <c r="AX1855" s="13" t="s">
        <v>77</v>
      </c>
      <c r="AY1855" s="262" t="s">
        <v>171</v>
      </c>
    </row>
    <row r="1856" s="14" customFormat="1">
      <c r="A1856" s="14"/>
      <c r="B1856" s="263"/>
      <c r="C1856" s="264"/>
      <c r="D1856" s="241" t="s">
        <v>294</v>
      </c>
      <c r="E1856" s="265" t="s">
        <v>1</v>
      </c>
      <c r="F1856" s="266" t="s">
        <v>298</v>
      </c>
      <c r="G1856" s="264"/>
      <c r="H1856" s="267">
        <v>20.699999999999999</v>
      </c>
      <c r="I1856" s="268"/>
      <c r="J1856" s="264"/>
      <c r="K1856" s="264"/>
      <c r="L1856" s="269"/>
      <c r="M1856" s="270"/>
      <c r="N1856" s="271"/>
      <c r="O1856" s="271"/>
      <c r="P1856" s="271"/>
      <c r="Q1856" s="271"/>
      <c r="R1856" s="271"/>
      <c r="S1856" s="271"/>
      <c r="T1856" s="272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73" t="s">
        <v>294</v>
      </c>
      <c r="AU1856" s="273" t="s">
        <v>86</v>
      </c>
      <c r="AV1856" s="14" t="s">
        <v>192</v>
      </c>
      <c r="AW1856" s="14" t="s">
        <v>32</v>
      </c>
      <c r="AX1856" s="14" t="s">
        <v>84</v>
      </c>
      <c r="AY1856" s="273" t="s">
        <v>171</v>
      </c>
    </row>
    <row r="1857" s="2" customFormat="1" ht="16.5" customHeight="1">
      <c r="A1857" s="39"/>
      <c r="B1857" s="40"/>
      <c r="C1857" s="298" t="s">
        <v>3278</v>
      </c>
      <c r="D1857" s="298" t="s">
        <v>1309</v>
      </c>
      <c r="E1857" s="299" t="s">
        <v>3279</v>
      </c>
      <c r="F1857" s="300" t="s">
        <v>3280</v>
      </c>
      <c r="G1857" s="301" t="s">
        <v>419</v>
      </c>
      <c r="H1857" s="302">
        <v>22.77</v>
      </c>
      <c r="I1857" s="303"/>
      <c r="J1857" s="304">
        <f>ROUND(I1857*H1857,2)</f>
        <v>0</v>
      </c>
      <c r="K1857" s="300" t="s">
        <v>1</v>
      </c>
      <c r="L1857" s="305"/>
      <c r="M1857" s="306" t="s">
        <v>1</v>
      </c>
      <c r="N1857" s="307" t="s">
        <v>42</v>
      </c>
      <c r="O1857" s="92"/>
      <c r="P1857" s="237">
        <f>O1857*H1857</f>
        <v>0</v>
      </c>
      <c r="Q1857" s="237">
        <v>0</v>
      </c>
      <c r="R1857" s="237">
        <f>Q1857*H1857</f>
        <v>0</v>
      </c>
      <c r="S1857" s="237">
        <v>0</v>
      </c>
      <c r="T1857" s="238">
        <f>S1857*H1857</f>
        <v>0</v>
      </c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R1857" s="239" t="s">
        <v>355</v>
      </c>
      <c r="AT1857" s="239" t="s">
        <v>1309</v>
      </c>
      <c r="AU1857" s="239" t="s">
        <v>86</v>
      </c>
      <c r="AY1857" s="18" t="s">
        <v>171</v>
      </c>
      <c r="BE1857" s="240">
        <f>IF(N1857="základní",J1857,0)</f>
        <v>0</v>
      </c>
      <c r="BF1857" s="240">
        <f>IF(N1857="snížená",J1857,0)</f>
        <v>0</v>
      </c>
      <c r="BG1857" s="240">
        <f>IF(N1857="zákl. přenesená",J1857,0)</f>
        <v>0</v>
      </c>
      <c r="BH1857" s="240">
        <f>IF(N1857="sníž. přenesená",J1857,0)</f>
        <v>0</v>
      </c>
      <c r="BI1857" s="240">
        <f>IF(N1857="nulová",J1857,0)</f>
        <v>0</v>
      </c>
      <c r="BJ1857" s="18" t="s">
        <v>84</v>
      </c>
      <c r="BK1857" s="240">
        <f>ROUND(I1857*H1857,2)</f>
        <v>0</v>
      </c>
      <c r="BL1857" s="18" t="s">
        <v>440</v>
      </c>
      <c r="BM1857" s="239" t="s">
        <v>3281</v>
      </c>
    </row>
    <row r="1858" s="2" customFormat="1">
      <c r="A1858" s="39"/>
      <c r="B1858" s="40"/>
      <c r="C1858" s="41"/>
      <c r="D1858" s="241" t="s">
        <v>181</v>
      </c>
      <c r="E1858" s="41"/>
      <c r="F1858" s="242" t="s">
        <v>3282</v>
      </c>
      <c r="G1858" s="41"/>
      <c r="H1858" s="41"/>
      <c r="I1858" s="243"/>
      <c r="J1858" s="41"/>
      <c r="K1858" s="41"/>
      <c r="L1858" s="45"/>
      <c r="M1858" s="244"/>
      <c r="N1858" s="245"/>
      <c r="O1858" s="92"/>
      <c r="P1858" s="92"/>
      <c r="Q1858" s="92"/>
      <c r="R1858" s="92"/>
      <c r="S1858" s="92"/>
      <c r="T1858" s="93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T1858" s="18" t="s">
        <v>181</v>
      </c>
      <c r="AU1858" s="18" t="s">
        <v>86</v>
      </c>
    </row>
    <row r="1859" s="13" customFormat="1">
      <c r="A1859" s="13"/>
      <c r="B1859" s="252"/>
      <c r="C1859" s="253"/>
      <c r="D1859" s="241" t="s">
        <v>294</v>
      </c>
      <c r="E1859" s="254" t="s">
        <v>1</v>
      </c>
      <c r="F1859" s="255" t="s">
        <v>3283</v>
      </c>
      <c r="G1859" s="253"/>
      <c r="H1859" s="256">
        <v>22.77</v>
      </c>
      <c r="I1859" s="257"/>
      <c r="J1859" s="253"/>
      <c r="K1859" s="253"/>
      <c r="L1859" s="258"/>
      <c r="M1859" s="259"/>
      <c r="N1859" s="260"/>
      <c r="O1859" s="260"/>
      <c r="P1859" s="260"/>
      <c r="Q1859" s="260"/>
      <c r="R1859" s="260"/>
      <c r="S1859" s="260"/>
      <c r="T1859" s="261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2" t="s">
        <v>294</v>
      </c>
      <c r="AU1859" s="262" t="s">
        <v>86</v>
      </c>
      <c r="AV1859" s="13" t="s">
        <v>86</v>
      </c>
      <c r="AW1859" s="13" t="s">
        <v>32</v>
      </c>
      <c r="AX1859" s="13" t="s">
        <v>84</v>
      </c>
      <c r="AY1859" s="262" t="s">
        <v>171</v>
      </c>
    </row>
    <row r="1860" s="2" customFormat="1" ht="16.5" customHeight="1">
      <c r="A1860" s="39"/>
      <c r="B1860" s="40"/>
      <c r="C1860" s="228" t="s">
        <v>3284</v>
      </c>
      <c r="D1860" s="228" t="s">
        <v>174</v>
      </c>
      <c r="E1860" s="229" t="s">
        <v>3285</v>
      </c>
      <c r="F1860" s="230" t="s">
        <v>3286</v>
      </c>
      <c r="G1860" s="231" t="s">
        <v>419</v>
      </c>
      <c r="H1860" s="232">
        <v>35.859999999999999</v>
      </c>
      <c r="I1860" s="233"/>
      <c r="J1860" s="234">
        <f>ROUND(I1860*H1860,2)</f>
        <v>0</v>
      </c>
      <c r="K1860" s="230" t="s">
        <v>1</v>
      </c>
      <c r="L1860" s="45"/>
      <c r="M1860" s="235" t="s">
        <v>1</v>
      </c>
      <c r="N1860" s="236" t="s">
        <v>42</v>
      </c>
      <c r="O1860" s="92"/>
      <c r="P1860" s="237">
        <f>O1860*H1860</f>
        <v>0</v>
      </c>
      <c r="Q1860" s="237">
        <v>0</v>
      </c>
      <c r="R1860" s="237">
        <f>Q1860*H1860</f>
        <v>0</v>
      </c>
      <c r="S1860" s="237">
        <v>0</v>
      </c>
      <c r="T1860" s="238">
        <f>S1860*H1860</f>
        <v>0</v>
      </c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R1860" s="239" t="s">
        <v>440</v>
      </c>
      <c r="AT1860" s="239" t="s">
        <v>174</v>
      </c>
      <c r="AU1860" s="239" t="s">
        <v>86</v>
      </c>
      <c r="AY1860" s="18" t="s">
        <v>171</v>
      </c>
      <c r="BE1860" s="240">
        <f>IF(N1860="základní",J1860,0)</f>
        <v>0</v>
      </c>
      <c r="BF1860" s="240">
        <f>IF(N1860="snížená",J1860,0)</f>
        <v>0</v>
      </c>
      <c r="BG1860" s="240">
        <f>IF(N1860="zákl. přenesená",J1860,0)</f>
        <v>0</v>
      </c>
      <c r="BH1860" s="240">
        <f>IF(N1860="sníž. přenesená",J1860,0)</f>
        <v>0</v>
      </c>
      <c r="BI1860" s="240">
        <f>IF(N1860="nulová",J1860,0)</f>
        <v>0</v>
      </c>
      <c r="BJ1860" s="18" t="s">
        <v>84</v>
      </c>
      <c r="BK1860" s="240">
        <f>ROUND(I1860*H1860,2)</f>
        <v>0</v>
      </c>
      <c r="BL1860" s="18" t="s">
        <v>440</v>
      </c>
      <c r="BM1860" s="239" t="s">
        <v>3287</v>
      </c>
    </row>
    <row r="1861" s="2" customFormat="1">
      <c r="A1861" s="39"/>
      <c r="B1861" s="40"/>
      <c r="C1861" s="41"/>
      <c r="D1861" s="241" t="s">
        <v>181</v>
      </c>
      <c r="E1861" s="41"/>
      <c r="F1861" s="242" t="s">
        <v>3288</v>
      </c>
      <c r="G1861" s="41"/>
      <c r="H1861" s="41"/>
      <c r="I1861" s="243"/>
      <c r="J1861" s="41"/>
      <c r="K1861" s="41"/>
      <c r="L1861" s="45"/>
      <c r="M1861" s="244"/>
      <c r="N1861" s="245"/>
      <c r="O1861" s="92"/>
      <c r="P1861" s="92"/>
      <c r="Q1861" s="92"/>
      <c r="R1861" s="92"/>
      <c r="S1861" s="92"/>
      <c r="T1861" s="9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T1861" s="18" t="s">
        <v>181</v>
      </c>
      <c r="AU1861" s="18" t="s">
        <v>86</v>
      </c>
    </row>
    <row r="1862" s="15" customFormat="1">
      <c r="A1862" s="15"/>
      <c r="B1862" s="274"/>
      <c r="C1862" s="275"/>
      <c r="D1862" s="241" t="s">
        <v>294</v>
      </c>
      <c r="E1862" s="276" t="s">
        <v>1</v>
      </c>
      <c r="F1862" s="277" t="s">
        <v>1182</v>
      </c>
      <c r="G1862" s="275"/>
      <c r="H1862" s="276" t="s">
        <v>1</v>
      </c>
      <c r="I1862" s="278"/>
      <c r="J1862" s="275"/>
      <c r="K1862" s="275"/>
      <c r="L1862" s="279"/>
      <c r="M1862" s="280"/>
      <c r="N1862" s="281"/>
      <c r="O1862" s="281"/>
      <c r="P1862" s="281"/>
      <c r="Q1862" s="281"/>
      <c r="R1862" s="281"/>
      <c r="S1862" s="281"/>
      <c r="T1862" s="282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83" t="s">
        <v>294</v>
      </c>
      <c r="AU1862" s="283" t="s">
        <v>86</v>
      </c>
      <c r="AV1862" s="15" t="s">
        <v>84</v>
      </c>
      <c r="AW1862" s="15" t="s">
        <v>32</v>
      </c>
      <c r="AX1862" s="15" t="s">
        <v>77</v>
      </c>
      <c r="AY1862" s="283" t="s">
        <v>171</v>
      </c>
    </row>
    <row r="1863" s="13" customFormat="1">
      <c r="A1863" s="13"/>
      <c r="B1863" s="252"/>
      <c r="C1863" s="253"/>
      <c r="D1863" s="241" t="s">
        <v>294</v>
      </c>
      <c r="E1863" s="254" t="s">
        <v>1</v>
      </c>
      <c r="F1863" s="255" t="s">
        <v>3289</v>
      </c>
      <c r="G1863" s="253"/>
      <c r="H1863" s="256">
        <v>35.859999999999999</v>
      </c>
      <c r="I1863" s="257"/>
      <c r="J1863" s="253"/>
      <c r="K1863" s="253"/>
      <c r="L1863" s="258"/>
      <c r="M1863" s="259"/>
      <c r="N1863" s="260"/>
      <c r="O1863" s="260"/>
      <c r="P1863" s="260"/>
      <c r="Q1863" s="260"/>
      <c r="R1863" s="260"/>
      <c r="S1863" s="260"/>
      <c r="T1863" s="261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2" t="s">
        <v>294</v>
      </c>
      <c r="AU1863" s="262" t="s">
        <v>86</v>
      </c>
      <c r="AV1863" s="13" t="s">
        <v>86</v>
      </c>
      <c r="AW1863" s="13" t="s">
        <v>32</v>
      </c>
      <c r="AX1863" s="13" t="s">
        <v>84</v>
      </c>
      <c r="AY1863" s="262" t="s">
        <v>171</v>
      </c>
    </row>
    <row r="1864" s="2" customFormat="1" ht="16.5" customHeight="1">
      <c r="A1864" s="39"/>
      <c r="B1864" s="40"/>
      <c r="C1864" s="228" t="s">
        <v>3290</v>
      </c>
      <c r="D1864" s="228" t="s">
        <v>174</v>
      </c>
      <c r="E1864" s="229" t="s">
        <v>3291</v>
      </c>
      <c r="F1864" s="230" t="s">
        <v>3292</v>
      </c>
      <c r="G1864" s="231" t="s">
        <v>419</v>
      </c>
      <c r="H1864" s="232">
        <v>100.76000000000001</v>
      </c>
      <c r="I1864" s="233"/>
      <c r="J1864" s="234">
        <f>ROUND(I1864*H1864,2)</f>
        <v>0</v>
      </c>
      <c r="K1864" s="230" t="s">
        <v>1</v>
      </c>
      <c r="L1864" s="45"/>
      <c r="M1864" s="235" t="s">
        <v>1</v>
      </c>
      <c r="N1864" s="236" t="s">
        <v>42</v>
      </c>
      <c r="O1864" s="92"/>
      <c r="P1864" s="237">
        <f>O1864*H1864</f>
        <v>0</v>
      </c>
      <c r="Q1864" s="237">
        <v>0</v>
      </c>
      <c r="R1864" s="237">
        <f>Q1864*H1864</f>
        <v>0</v>
      </c>
      <c r="S1864" s="237">
        <v>0</v>
      </c>
      <c r="T1864" s="238">
        <f>S1864*H1864</f>
        <v>0</v>
      </c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R1864" s="239" t="s">
        <v>440</v>
      </c>
      <c r="AT1864" s="239" t="s">
        <v>174</v>
      </c>
      <c r="AU1864" s="239" t="s">
        <v>86</v>
      </c>
      <c r="AY1864" s="18" t="s">
        <v>171</v>
      </c>
      <c r="BE1864" s="240">
        <f>IF(N1864="základní",J1864,0)</f>
        <v>0</v>
      </c>
      <c r="BF1864" s="240">
        <f>IF(N1864="snížená",J1864,0)</f>
        <v>0</v>
      </c>
      <c r="BG1864" s="240">
        <f>IF(N1864="zákl. přenesená",J1864,0)</f>
        <v>0</v>
      </c>
      <c r="BH1864" s="240">
        <f>IF(N1864="sníž. přenesená",J1864,0)</f>
        <v>0</v>
      </c>
      <c r="BI1864" s="240">
        <f>IF(N1864="nulová",J1864,0)</f>
        <v>0</v>
      </c>
      <c r="BJ1864" s="18" t="s">
        <v>84</v>
      </c>
      <c r="BK1864" s="240">
        <f>ROUND(I1864*H1864,2)</f>
        <v>0</v>
      </c>
      <c r="BL1864" s="18" t="s">
        <v>440</v>
      </c>
      <c r="BM1864" s="239" t="s">
        <v>3293</v>
      </c>
    </row>
    <row r="1865" s="2" customFormat="1">
      <c r="A1865" s="39"/>
      <c r="B1865" s="40"/>
      <c r="C1865" s="41"/>
      <c r="D1865" s="241" t="s">
        <v>181</v>
      </c>
      <c r="E1865" s="41"/>
      <c r="F1865" s="242" t="s">
        <v>3294</v>
      </c>
      <c r="G1865" s="41"/>
      <c r="H1865" s="41"/>
      <c r="I1865" s="243"/>
      <c r="J1865" s="41"/>
      <c r="K1865" s="41"/>
      <c r="L1865" s="45"/>
      <c r="M1865" s="244"/>
      <c r="N1865" s="245"/>
      <c r="O1865" s="92"/>
      <c r="P1865" s="92"/>
      <c r="Q1865" s="92"/>
      <c r="R1865" s="92"/>
      <c r="S1865" s="92"/>
      <c r="T1865" s="93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T1865" s="18" t="s">
        <v>181</v>
      </c>
      <c r="AU1865" s="18" t="s">
        <v>86</v>
      </c>
    </row>
    <row r="1866" s="15" customFormat="1">
      <c r="A1866" s="15"/>
      <c r="B1866" s="274"/>
      <c r="C1866" s="275"/>
      <c r="D1866" s="241" t="s">
        <v>294</v>
      </c>
      <c r="E1866" s="276" t="s">
        <v>1</v>
      </c>
      <c r="F1866" s="277" t="s">
        <v>1182</v>
      </c>
      <c r="G1866" s="275"/>
      <c r="H1866" s="276" t="s">
        <v>1</v>
      </c>
      <c r="I1866" s="278"/>
      <c r="J1866" s="275"/>
      <c r="K1866" s="275"/>
      <c r="L1866" s="279"/>
      <c r="M1866" s="280"/>
      <c r="N1866" s="281"/>
      <c r="O1866" s="281"/>
      <c r="P1866" s="281"/>
      <c r="Q1866" s="281"/>
      <c r="R1866" s="281"/>
      <c r="S1866" s="281"/>
      <c r="T1866" s="282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83" t="s">
        <v>294</v>
      </c>
      <c r="AU1866" s="283" t="s">
        <v>86</v>
      </c>
      <c r="AV1866" s="15" t="s">
        <v>84</v>
      </c>
      <c r="AW1866" s="15" t="s">
        <v>32</v>
      </c>
      <c r="AX1866" s="15" t="s">
        <v>77</v>
      </c>
      <c r="AY1866" s="283" t="s">
        <v>171</v>
      </c>
    </row>
    <row r="1867" s="13" customFormat="1">
      <c r="A1867" s="13"/>
      <c r="B1867" s="252"/>
      <c r="C1867" s="253"/>
      <c r="D1867" s="241" t="s">
        <v>294</v>
      </c>
      <c r="E1867" s="254" t="s">
        <v>1</v>
      </c>
      <c r="F1867" s="255" t="s">
        <v>3295</v>
      </c>
      <c r="G1867" s="253"/>
      <c r="H1867" s="256">
        <v>100.76000000000001</v>
      </c>
      <c r="I1867" s="257"/>
      <c r="J1867" s="253"/>
      <c r="K1867" s="253"/>
      <c r="L1867" s="258"/>
      <c r="M1867" s="259"/>
      <c r="N1867" s="260"/>
      <c r="O1867" s="260"/>
      <c r="P1867" s="260"/>
      <c r="Q1867" s="260"/>
      <c r="R1867" s="260"/>
      <c r="S1867" s="260"/>
      <c r="T1867" s="26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2" t="s">
        <v>294</v>
      </c>
      <c r="AU1867" s="262" t="s">
        <v>86</v>
      </c>
      <c r="AV1867" s="13" t="s">
        <v>86</v>
      </c>
      <c r="AW1867" s="13" t="s">
        <v>32</v>
      </c>
      <c r="AX1867" s="13" t="s">
        <v>84</v>
      </c>
      <c r="AY1867" s="262" t="s">
        <v>171</v>
      </c>
    </row>
    <row r="1868" s="2" customFormat="1" ht="16.5" customHeight="1">
      <c r="A1868" s="39"/>
      <c r="B1868" s="40"/>
      <c r="C1868" s="228" t="s">
        <v>3296</v>
      </c>
      <c r="D1868" s="228" t="s">
        <v>174</v>
      </c>
      <c r="E1868" s="229" t="s">
        <v>3297</v>
      </c>
      <c r="F1868" s="230" t="s">
        <v>3298</v>
      </c>
      <c r="G1868" s="231" t="s">
        <v>419</v>
      </c>
      <c r="H1868" s="232">
        <v>389.83999999999998</v>
      </c>
      <c r="I1868" s="233"/>
      <c r="J1868" s="234">
        <f>ROUND(I1868*H1868,2)</f>
        <v>0</v>
      </c>
      <c r="K1868" s="230" t="s">
        <v>1</v>
      </c>
      <c r="L1868" s="45"/>
      <c r="M1868" s="235" t="s">
        <v>1</v>
      </c>
      <c r="N1868" s="236" t="s">
        <v>42</v>
      </c>
      <c r="O1868" s="92"/>
      <c r="P1868" s="237">
        <f>O1868*H1868</f>
        <v>0</v>
      </c>
      <c r="Q1868" s="237">
        <v>0</v>
      </c>
      <c r="R1868" s="237">
        <f>Q1868*H1868</f>
        <v>0</v>
      </c>
      <c r="S1868" s="237">
        <v>0</v>
      </c>
      <c r="T1868" s="238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39" t="s">
        <v>440</v>
      </c>
      <c r="AT1868" s="239" t="s">
        <v>174</v>
      </c>
      <c r="AU1868" s="239" t="s">
        <v>86</v>
      </c>
      <c r="AY1868" s="18" t="s">
        <v>171</v>
      </c>
      <c r="BE1868" s="240">
        <f>IF(N1868="základní",J1868,0)</f>
        <v>0</v>
      </c>
      <c r="BF1868" s="240">
        <f>IF(N1868="snížená",J1868,0)</f>
        <v>0</v>
      </c>
      <c r="BG1868" s="240">
        <f>IF(N1868="zákl. přenesená",J1868,0)</f>
        <v>0</v>
      </c>
      <c r="BH1868" s="240">
        <f>IF(N1868="sníž. přenesená",J1868,0)</f>
        <v>0</v>
      </c>
      <c r="BI1868" s="240">
        <f>IF(N1868="nulová",J1868,0)</f>
        <v>0</v>
      </c>
      <c r="BJ1868" s="18" t="s">
        <v>84</v>
      </c>
      <c r="BK1868" s="240">
        <f>ROUND(I1868*H1868,2)</f>
        <v>0</v>
      </c>
      <c r="BL1868" s="18" t="s">
        <v>440</v>
      </c>
      <c r="BM1868" s="239" t="s">
        <v>3299</v>
      </c>
    </row>
    <row r="1869" s="2" customFormat="1">
      <c r="A1869" s="39"/>
      <c r="B1869" s="40"/>
      <c r="C1869" s="41"/>
      <c r="D1869" s="241" t="s">
        <v>181</v>
      </c>
      <c r="E1869" s="41"/>
      <c r="F1869" s="242" t="s">
        <v>3288</v>
      </c>
      <c r="G1869" s="41"/>
      <c r="H1869" s="41"/>
      <c r="I1869" s="243"/>
      <c r="J1869" s="41"/>
      <c r="K1869" s="41"/>
      <c r="L1869" s="45"/>
      <c r="M1869" s="244"/>
      <c r="N1869" s="245"/>
      <c r="O1869" s="92"/>
      <c r="P1869" s="92"/>
      <c r="Q1869" s="92"/>
      <c r="R1869" s="92"/>
      <c r="S1869" s="92"/>
      <c r="T1869" s="93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T1869" s="18" t="s">
        <v>181</v>
      </c>
      <c r="AU1869" s="18" t="s">
        <v>86</v>
      </c>
    </row>
    <row r="1870" s="15" customFormat="1">
      <c r="A1870" s="15"/>
      <c r="B1870" s="274"/>
      <c r="C1870" s="275"/>
      <c r="D1870" s="241" t="s">
        <v>294</v>
      </c>
      <c r="E1870" s="276" t="s">
        <v>1</v>
      </c>
      <c r="F1870" s="277" t="s">
        <v>1182</v>
      </c>
      <c r="G1870" s="275"/>
      <c r="H1870" s="276" t="s">
        <v>1</v>
      </c>
      <c r="I1870" s="278"/>
      <c r="J1870" s="275"/>
      <c r="K1870" s="275"/>
      <c r="L1870" s="279"/>
      <c r="M1870" s="280"/>
      <c r="N1870" s="281"/>
      <c r="O1870" s="281"/>
      <c r="P1870" s="281"/>
      <c r="Q1870" s="281"/>
      <c r="R1870" s="281"/>
      <c r="S1870" s="281"/>
      <c r="T1870" s="282"/>
      <c r="U1870" s="15"/>
      <c r="V1870" s="15"/>
      <c r="W1870" s="15"/>
      <c r="X1870" s="15"/>
      <c r="Y1870" s="15"/>
      <c r="Z1870" s="15"/>
      <c r="AA1870" s="15"/>
      <c r="AB1870" s="15"/>
      <c r="AC1870" s="15"/>
      <c r="AD1870" s="15"/>
      <c r="AE1870" s="15"/>
      <c r="AT1870" s="283" t="s">
        <v>294</v>
      </c>
      <c r="AU1870" s="283" t="s">
        <v>86</v>
      </c>
      <c r="AV1870" s="15" t="s">
        <v>84</v>
      </c>
      <c r="AW1870" s="15" t="s">
        <v>32</v>
      </c>
      <c r="AX1870" s="15" t="s">
        <v>77</v>
      </c>
      <c r="AY1870" s="283" t="s">
        <v>171</v>
      </c>
    </row>
    <row r="1871" s="13" customFormat="1">
      <c r="A1871" s="13"/>
      <c r="B1871" s="252"/>
      <c r="C1871" s="253"/>
      <c r="D1871" s="241" t="s">
        <v>294</v>
      </c>
      <c r="E1871" s="254" t="s">
        <v>1</v>
      </c>
      <c r="F1871" s="255" t="s">
        <v>3300</v>
      </c>
      <c r="G1871" s="253"/>
      <c r="H1871" s="256">
        <v>389.83999999999998</v>
      </c>
      <c r="I1871" s="257"/>
      <c r="J1871" s="253"/>
      <c r="K1871" s="253"/>
      <c r="L1871" s="258"/>
      <c r="M1871" s="259"/>
      <c r="N1871" s="260"/>
      <c r="O1871" s="260"/>
      <c r="P1871" s="260"/>
      <c r="Q1871" s="260"/>
      <c r="R1871" s="260"/>
      <c r="S1871" s="260"/>
      <c r="T1871" s="261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2" t="s">
        <v>294</v>
      </c>
      <c r="AU1871" s="262" t="s">
        <v>86</v>
      </c>
      <c r="AV1871" s="13" t="s">
        <v>86</v>
      </c>
      <c r="AW1871" s="13" t="s">
        <v>32</v>
      </c>
      <c r="AX1871" s="13" t="s">
        <v>84</v>
      </c>
      <c r="AY1871" s="262" t="s">
        <v>171</v>
      </c>
    </row>
    <row r="1872" s="2" customFormat="1" ht="16.5" customHeight="1">
      <c r="A1872" s="39"/>
      <c r="B1872" s="40"/>
      <c r="C1872" s="228" t="s">
        <v>3301</v>
      </c>
      <c r="D1872" s="228" t="s">
        <v>174</v>
      </c>
      <c r="E1872" s="229" t="s">
        <v>3302</v>
      </c>
      <c r="F1872" s="230" t="s">
        <v>3303</v>
      </c>
      <c r="G1872" s="231" t="s">
        <v>419</v>
      </c>
      <c r="H1872" s="232">
        <v>11.220000000000001</v>
      </c>
      <c r="I1872" s="233"/>
      <c r="J1872" s="234">
        <f>ROUND(I1872*H1872,2)</f>
        <v>0</v>
      </c>
      <c r="K1872" s="230" t="s">
        <v>1</v>
      </c>
      <c r="L1872" s="45"/>
      <c r="M1872" s="235" t="s">
        <v>1</v>
      </c>
      <c r="N1872" s="236" t="s">
        <v>42</v>
      </c>
      <c r="O1872" s="92"/>
      <c r="P1872" s="237">
        <f>O1872*H1872</f>
        <v>0</v>
      </c>
      <c r="Q1872" s="237">
        <v>0</v>
      </c>
      <c r="R1872" s="237">
        <f>Q1872*H1872</f>
        <v>0</v>
      </c>
      <c r="S1872" s="237">
        <v>0</v>
      </c>
      <c r="T1872" s="238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39" t="s">
        <v>440</v>
      </c>
      <c r="AT1872" s="239" t="s">
        <v>174</v>
      </c>
      <c r="AU1872" s="239" t="s">
        <v>86</v>
      </c>
      <c r="AY1872" s="18" t="s">
        <v>171</v>
      </c>
      <c r="BE1872" s="240">
        <f>IF(N1872="základní",J1872,0)</f>
        <v>0</v>
      </c>
      <c r="BF1872" s="240">
        <f>IF(N1872="snížená",J1872,0)</f>
        <v>0</v>
      </c>
      <c r="BG1872" s="240">
        <f>IF(N1872="zákl. přenesená",J1872,0)</f>
        <v>0</v>
      </c>
      <c r="BH1872" s="240">
        <f>IF(N1872="sníž. přenesená",J1872,0)</f>
        <v>0</v>
      </c>
      <c r="BI1872" s="240">
        <f>IF(N1872="nulová",J1872,0)</f>
        <v>0</v>
      </c>
      <c r="BJ1872" s="18" t="s">
        <v>84</v>
      </c>
      <c r="BK1872" s="240">
        <f>ROUND(I1872*H1872,2)</f>
        <v>0</v>
      </c>
      <c r="BL1872" s="18" t="s">
        <v>440</v>
      </c>
      <c r="BM1872" s="239" t="s">
        <v>3304</v>
      </c>
    </row>
    <row r="1873" s="2" customFormat="1">
      <c r="A1873" s="39"/>
      <c r="B1873" s="40"/>
      <c r="C1873" s="41"/>
      <c r="D1873" s="241" t="s">
        <v>181</v>
      </c>
      <c r="E1873" s="41"/>
      <c r="F1873" s="242" t="s">
        <v>3294</v>
      </c>
      <c r="G1873" s="41"/>
      <c r="H1873" s="41"/>
      <c r="I1873" s="243"/>
      <c r="J1873" s="41"/>
      <c r="K1873" s="41"/>
      <c r="L1873" s="45"/>
      <c r="M1873" s="244"/>
      <c r="N1873" s="245"/>
      <c r="O1873" s="92"/>
      <c r="P1873" s="92"/>
      <c r="Q1873" s="92"/>
      <c r="R1873" s="92"/>
      <c r="S1873" s="92"/>
      <c r="T1873" s="93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T1873" s="18" t="s">
        <v>181</v>
      </c>
      <c r="AU1873" s="18" t="s">
        <v>86</v>
      </c>
    </row>
    <row r="1874" s="15" customFormat="1">
      <c r="A1874" s="15"/>
      <c r="B1874" s="274"/>
      <c r="C1874" s="275"/>
      <c r="D1874" s="241" t="s">
        <v>294</v>
      </c>
      <c r="E1874" s="276" t="s">
        <v>1</v>
      </c>
      <c r="F1874" s="277" t="s">
        <v>1182</v>
      </c>
      <c r="G1874" s="275"/>
      <c r="H1874" s="276" t="s">
        <v>1</v>
      </c>
      <c r="I1874" s="278"/>
      <c r="J1874" s="275"/>
      <c r="K1874" s="275"/>
      <c r="L1874" s="279"/>
      <c r="M1874" s="280"/>
      <c r="N1874" s="281"/>
      <c r="O1874" s="281"/>
      <c r="P1874" s="281"/>
      <c r="Q1874" s="281"/>
      <c r="R1874" s="281"/>
      <c r="S1874" s="281"/>
      <c r="T1874" s="282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83" t="s">
        <v>294</v>
      </c>
      <c r="AU1874" s="283" t="s">
        <v>86</v>
      </c>
      <c r="AV1874" s="15" t="s">
        <v>84</v>
      </c>
      <c r="AW1874" s="15" t="s">
        <v>32</v>
      </c>
      <c r="AX1874" s="15" t="s">
        <v>77</v>
      </c>
      <c r="AY1874" s="283" t="s">
        <v>171</v>
      </c>
    </row>
    <row r="1875" s="13" customFormat="1">
      <c r="A1875" s="13"/>
      <c r="B1875" s="252"/>
      <c r="C1875" s="253"/>
      <c r="D1875" s="241" t="s">
        <v>294</v>
      </c>
      <c r="E1875" s="254" t="s">
        <v>1</v>
      </c>
      <c r="F1875" s="255" t="s">
        <v>3305</v>
      </c>
      <c r="G1875" s="253"/>
      <c r="H1875" s="256">
        <v>11.220000000000001</v>
      </c>
      <c r="I1875" s="257"/>
      <c r="J1875" s="253"/>
      <c r="K1875" s="253"/>
      <c r="L1875" s="258"/>
      <c r="M1875" s="259"/>
      <c r="N1875" s="260"/>
      <c r="O1875" s="260"/>
      <c r="P1875" s="260"/>
      <c r="Q1875" s="260"/>
      <c r="R1875" s="260"/>
      <c r="S1875" s="260"/>
      <c r="T1875" s="261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62" t="s">
        <v>294</v>
      </c>
      <c r="AU1875" s="262" t="s">
        <v>86</v>
      </c>
      <c r="AV1875" s="13" t="s">
        <v>86</v>
      </c>
      <c r="AW1875" s="13" t="s">
        <v>32</v>
      </c>
      <c r="AX1875" s="13" t="s">
        <v>84</v>
      </c>
      <c r="AY1875" s="262" t="s">
        <v>171</v>
      </c>
    </row>
    <row r="1876" s="2" customFormat="1" ht="16.5" customHeight="1">
      <c r="A1876" s="39"/>
      <c r="B1876" s="40"/>
      <c r="C1876" s="228" t="s">
        <v>3306</v>
      </c>
      <c r="D1876" s="228" t="s">
        <v>174</v>
      </c>
      <c r="E1876" s="229" t="s">
        <v>3307</v>
      </c>
      <c r="F1876" s="230" t="s">
        <v>3308</v>
      </c>
      <c r="G1876" s="231" t="s">
        <v>206</v>
      </c>
      <c r="H1876" s="232">
        <v>20.129999999999999</v>
      </c>
      <c r="I1876" s="233"/>
      <c r="J1876" s="234">
        <f>ROUND(I1876*H1876,2)</f>
        <v>0</v>
      </c>
      <c r="K1876" s="230" t="s">
        <v>1</v>
      </c>
      <c r="L1876" s="45"/>
      <c r="M1876" s="235" t="s">
        <v>1</v>
      </c>
      <c r="N1876" s="236" t="s">
        <v>42</v>
      </c>
      <c r="O1876" s="92"/>
      <c r="P1876" s="237">
        <f>O1876*H1876</f>
        <v>0</v>
      </c>
      <c r="Q1876" s="237">
        <v>0</v>
      </c>
      <c r="R1876" s="237">
        <f>Q1876*H1876</f>
        <v>0</v>
      </c>
      <c r="S1876" s="237">
        <v>0</v>
      </c>
      <c r="T1876" s="238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39" t="s">
        <v>440</v>
      </c>
      <c r="AT1876" s="239" t="s">
        <v>174</v>
      </c>
      <c r="AU1876" s="239" t="s">
        <v>86</v>
      </c>
      <c r="AY1876" s="18" t="s">
        <v>171</v>
      </c>
      <c r="BE1876" s="240">
        <f>IF(N1876="základní",J1876,0)</f>
        <v>0</v>
      </c>
      <c r="BF1876" s="240">
        <f>IF(N1876="snížená",J1876,0)</f>
        <v>0</v>
      </c>
      <c r="BG1876" s="240">
        <f>IF(N1876="zákl. přenesená",J1876,0)</f>
        <v>0</v>
      </c>
      <c r="BH1876" s="240">
        <f>IF(N1876="sníž. přenesená",J1876,0)</f>
        <v>0</v>
      </c>
      <c r="BI1876" s="240">
        <f>IF(N1876="nulová",J1876,0)</f>
        <v>0</v>
      </c>
      <c r="BJ1876" s="18" t="s">
        <v>84</v>
      </c>
      <c r="BK1876" s="240">
        <f>ROUND(I1876*H1876,2)</f>
        <v>0</v>
      </c>
      <c r="BL1876" s="18" t="s">
        <v>440</v>
      </c>
      <c r="BM1876" s="239" t="s">
        <v>3309</v>
      </c>
    </row>
    <row r="1877" s="2" customFormat="1">
      <c r="A1877" s="39"/>
      <c r="B1877" s="40"/>
      <c r="C1877" s="41"/>
      <c r="D1877" s="241" t="s">
        <v>181</v>
      </c>
      <c r="E1877" s="41"/>
      <c r="F1877" s="242" t="s">
        <v>3310</v>
      </c>
      <c r="G1877" s="41"/>
      <c r="H1877" s="41"/>
      <c r="I1877" s="243"/>
      <c r="J1877" s="41"/>
      <c r="K1877" s="41"/>
      <c r="L1877" s="45"/>
      <c r="M1877" s="244"/>
      <c r="N1877" s="245"/>
      <c r="O1877" s="92"/>
      <c r="P1877" s="92"/>
      <c r="Q1877" s="92"/>
      <c r="R1877" s="92"/>
      <c r="S1877" s="92"/>
      <c r="T1877" s="93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T1877" s="18" t="s">
        <v>181</v>
      </c>
      <c r="AU1877" s="18" t="s">
        <v>86</v>
      </c>
    </row>
    <row r="1878" s="15" customFormat="1">
      <c r="A1878" s="15"/>
      <c r="B1878" s="274"/>
      <c r="C1878" s="275"/>
      <c r="D1878" s="241" t="s">
        <v>294</v>
      </c>
      <c r="E1878" s="276" t="s">
        <v>1</v>
      </c>
      <c r="F1878" s="277" t="s">
        <v>1182</v>
      </c>
      <c r="G1878" s="275"/>
      <c r="H1878" s="276" t="s">
        <v>1</v>
      </c>
      <c r="I1878" s="278"/>
      <c r="J1878" s="275"/>
      <c r="K1878" s="275"/>
      <c r="L1878" s="279"/>
      <c r="M1878" s="280"/>
      <c r="N1878" s="281"/>
      <c r="O1878" s="281"/>
      <c r="P1878" s="281"/>
      <c r="Q1878" s="281"/>
      <c r="R1878" s="281"/>
      <c r="S1878" s="281"/>
      <c r="T1878" s="282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T1878" s="283" t="s">
        <v>294</v>
      </c>
      <c r="AU1878" s="283" t="s">
        <v>86</v>
      </c>
      <c r="AV1878" s="15" t="s">
        <v>84</v>
      </c>
      <c r="AW1878" s="15" t="s">
        <v>32</v>
      </c>
      <c r="AX1878" s="15" t="s">
        <v>77</v>
      </c>
      <c r="AY1878" s="283" t="s">
        <v>171</v>
      </c>
    </row>
    <row r="1879" s="13" customFormat="1">
      <c r="A1879" s="13"/>
      <c r="B1879" s="252"/>
      <c r="C1879" s="253"/>
      <c r="D1879" s="241" t="s">
        <v>294</v>
      </c>
      <c r="E1879" s="254" t="s">
        <v>1</v>
      </c>
      <c r="F1879" s="255" t="s">
        <v>3311</v>
      </c>
      <c r="G1879" s="253"/>
      <c r="H1879" s="256">
        <v>20.129999999999999</v>
      </c>
      <c r="I1879" s="257"/>
      <c r="J1879" s="253"/>
      <c r="K1879" s="253"/>
      <c r="L1879" s="258"/>
      <c r="M1879" s="259"/>
      <c r="N1879" s="260"/>
      <c r="O1879" s="260"/>
      <c r="P1879" s="260"/>
      <c r="Q1879" s="260"/>
      <c r="R1879" s="260"/>
      <c r="S1879" s="260"/>
      <c r="T1879" s="261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62" t="s">
        <v>294</v>
      </c>
      <c r="AU1879" s="262" t="s">
        <v>86</v>
      </c>
      <c r="AV1879" s="13" t="s">
        <v>86</v>
      </c>
      <c r="AW1879" s="13" t="s">
        <v>32</v>
      </c>
      <c r="AX1879" s="13" t="s">
        <v>84</v>
      </c>
      <c r="AY1879" s="262" t="s">
        <v>171</v>
      </c>
    </row>
    <row r="1880" s="2" customFormat="1" ht="24.15" customHeight="1">
      <c r="A1880" s="39"/>
      <c r="B1880" s="40"/>
      <c r="C1880" s="228" t="s">
        <v>3312</v>
      </c>
      <c r="D1880" s="228" t="s">
        <v>174</v>
      </c>
      <c r="E1880" s="229" t="s">
        <v>3313</v>
      </c>
      <c r="F1880" s="230" t="s">
        <v>3314</v>
      </c>
      <c r="G1880" s="231" t="s">
        <v>2107</v>
      </c>
      <c r="H1880" s="308"/>
      <c r="I1880" s="233"/>
      <c r="J1880" s="234">
        <f>ROUND(I1880*H1880,2)</f>
        <v>0</v>
      </c>
      <c r="K1880" s="230" t="s">
        <v>178</v>
      </c>
      <c r="L1880" s="45"/>
      <c r="M1880" s="235" t="s">
        <v>1</v>
      </c>
      <c r="N1880" s="236" t="s">
        <v>42</v>
      </c>
      <c r="O1880" s="92"/>
      <c r="P1880" s="237">
        <f>O1880*H1880</f>
        <v>0</v>
      </c>
      <c r="Q1880" s="237">
        <v>0</v>
      </c>
      <c r="R1880" s="237">
        <f>Q1880*H1880</f>
        <v>0</v>
      </c>
      <c r="S1880" s="237">
        <v>0</v>
      </c>
      <c r="T1880" s="238">
        <f>S1880*H1880</f>
        <v>0</v>
      </c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R1880" s="239" t="s">
        <v>440</v>
      </c>
      <c r="AT1880" s="239" t="s">
        <v>174</v>
      </c>
      <c r="AU1880" s="239" t="s">
        <v>86</v>
      </c>
      <c r="AY1880" s="18" t="s">
        <v>171</v>
      </c>
      <c r="BE1880" s="240">
        <f>IF(N1880="základní",J1880,0)</f>
        <v>0</v>
      </c>
      <c r="BF1880" s="240">
        <f>IF(N1880="snížená",J1880,0)</f>
        <v>0</v>
      </c>
      <c r="BG1880" s="240">
        <f>IF(N1880="zákl. přenesená",J1880,0)</f>
        <v>0</v>
      </c>
      <c r="BH1880" s="240">
        <f>IF(N1880="sníž. přenesená",J1880,0)</f>
        <v>0</v>
      </c>
      <c r="BI1880" s="240">
        <f>IF(N1880="nulová",J1880,0)</f>
        <v>0</v>
      </c>
      <c r="BJ1880" s="18" t="s">
        <v>84</v>
      </c>
      <c r="BK1880" s="240">
        <f>ROUND(I1880*H1880,2)</f>
        <v>0</v>
      </c>
      <c r="BL1880" s="18" t="s">
        <v>440</v>
      </c>
      <c r="BM1880" s="239" t="s">
        <v>3315</v>
      </c>
    </row>
    <row r="1881" s="12" customFormat="1" ht="22.8" customHeight="1">
      <c r="A1881" s="12"/>
      <c r="B1881" s="212"/>
      <c r="C1881" s="213"/>
      <c r="D1881" s="214" t="s">
        <v>76</v>
      </c>
      <c r="E1881" s="226" t="s">
        <v>3316</v>
      </c>
      <c r="F1881" s="226" t="s">
        <v>3317</v>
      </c>
      <c r="G1881" s="213"/>
      <c r="H1881" s="213"/>
      <c r="I1881" s="216"/>
      <c r="J1881" s="227">
        <f>BK1881</f>
        <v>0</v>
      </c>
      <c r="K1881" s="213"/>
      <c r="L1881" s="218"/>
      <c r="M1881" s="219"/>
      <c r="N1881" s="220"/>
      <c r="O1881" s="220"/>
      <c r="P1881" s="221">
        <f>SUM(P1882:P1890)</f>
        <v>0</v>
      </c>
      <c r="Q1881" s="220"/>
      <c r="R1881" s="221">
        <f>SUM(R1882:R1890)</f>
        <v>1.2217919999999998</v>
      </c>
      <c r="S1881" s="220"/>
      <c r="T1881" s="222">
        <f>SUM(T1882:T1890)</f>
        <v>0</v>
      </c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R1881" s="223" t="s">
        <v>86</v>
      </c>
      <c r="AT1881" s="224" t="s">
        <v>76</v>
      </c>
      <c r="AU1881" s="224" t="s">
        <v>84</v>
      </c>
      <c r="AY1881" s="223" t="s">
        <v>171</v>
      </c>
      <c r="BK1881" s="225">
        <f>SUM(BK1882:BK1890)</f>
        <v>0</v>
      </c>
    </row>
    <row r="1882" s="2" customFormat="1" ht="16.5" customHeight="1">
      <c r="A1882" s="39"/>
      <c r="B1882" s="40"/>
      <c r="C1882" s="228" t="s">
        <v>3318</v>
      </c>
      <c r="D1882" s="228" t="s">
        <v>174</v>
      </c>
      <c r="E1882" s="229" t="s">
        <v>3319</v>
      </c>
      <c r="F1882" s="230" t="s">
        <v>3320</v>
      </c>
      <c r="G1882" s="231" t="s">
        <v>206</v>
      </c>
      <c r="H1882" s="232">
        <v>118.47</v>
      </c>
      <c r="I1882" s="233"/>
      <c r="J1882" s="234">
        <f>ROUND(I1882*H1882,2)</f>
        <v>0</v>
      </c>
      <c r="K1882" s="230" t="s">
        <v>1</v>
      </c>
      <c r="L1882" s="45"/>
      <c r="M1882" s="235" t="s">
        <v>1</v>
      </c>
      <c r="N1882" s="236" t="s">
        <v>42</v>
      </c>
      <c r="O1882" s="92"/>
      <c r="P1882" s="237">
        <f>O1882*H1882</f>
        <v>0</v>
      </c>
      <c r="Q1882" s="237">
        <v>0.0047999999999999996</v>
      </c>
      <c r="R1882" s="237">
        <f>Q1882*H1882</f>
        <v>0.56865599999999994</v>
      </c>
      <c r="S1882" s="237">
        <v>0</v>
      </c>
      <c r="T1882" s="238">
        <f>S1882*H1882</f>
        <v>0</v>
      </c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R1882" s="239" t="s">
        <v>440</v>
      </c>
      <c r="AT1882" s="239" t="s">
        <v>174</v>
      </c>
      <c r="AU1882" s="239" t="s">
        <v>86</v>
      </c>
      <c r="AY1882" s="18" t="s">
        <v>171</v>
      </c>
      <c r="BE1882" s="240">
        <f>IF(N1882="základní",J1882,0)</f>
        <v>0</v>
      </c>
      <c r="BF1882" s="240">
        <f>IF(N1882="snížená",J1882,0)</f>
        <v>0</v>
      </c>
      <c r="BG1882" s="240">
        <f>IF(N1882="zákl. přenesená",J1882,0)</f>
        <v>0</v>
      </c>
      <c r="BH1882" s="240">
        <f>IF(N1882="sníž. přenesená",J1882,0)</f>
        <v>0</v>
      </c>
      <c r="BI1882" s="240">
        <f>IF(N1882="nulová",J1882,0)</f>
        <v>0</v>
      </c>
      <c r="BJ1882" s="18" t="s">
        <v>84</v>
      </c>
      <c r="BK1882" s="240">
        <f>ROUND(I1882*H1882,2)</f>
        <v>0</v>
      </c>
      <c r="BL1882" s="18" t="s">
        <v>440</v>
      </c>
      <c r="BM1882" s="239" t="s">
        <v>3321</v>
      </c>
    </row>
    <row r="1883" s="2" customFormat="1">
      <c r="A1883" s="39"/>
      <c r="B1883" s="40"/>
      <c r="C1883" s="41"/>
      <c r="D1883" s="241" t="s">
        <v>181</v>
      </c>
      <c r="E1883" s="41"/>
      <c r="F1883" s="242" t="s">
        <v>3322</v>
      </c>
      <c r="G1883" s="41"/>
      <c r="H1883" s="41"/>
      <c r="I1883" s="243"/>
      <c r="J1883" s="41"/>
      <c r="K1883" s="41"/>
      <c r="L1883" s="45"/>
      <c r="M1883" s="244"/>
      <c r="N1883" s="245"/>
      <c r="O1883" s="92"/>
      <c r="P1883" s="92"/>
      <c r="Q1883" s="92"/>
      <c r="R1883" s="92"/>
      <c r="S1883" s="92"/>
      <c r="T1883" s="93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T1883" s="18" t="s">
        <v>181</v>
      </c>
      <c r="AU1883" s="18" t="s">
        <v>86</v>
      </c>
    </row>
    <row r="1884" s="15" customFormat="1">
      <c r="A1884" s="15"/>
      <c r="B1884" s="274"/>
      <c r="C1884" s="275"/>
      <c r="D1884" s="241" t="s">
        <v>294</v>
      </c>
      <c r="E1884" s="276" t="s">
        <v>1</v>
      </c>
      <c r="F1884" s="277" t="s">
        <v>3323</v>
      </c>
      <c r="G1884" s="275"/>
      <c r="H1884" s="276" t="s">
        <v>1</v>
      </c>
      <c r="I1884" s="278"/>
      <c r="J1884" s="275"/>
      <c r="K1884" s="275"/>
      <c r="L1884" s="279"/>
      <c r="M1884" s="280"/>
      <c r="N1884" s="281"/>
      <c r="O1884" s="281"/>
      <c r="P1884" s="281"/>
      <c r="Q1884" s="281"/>
      <c r="R1884" s="281"/>
      <c r="S1884" s="281"/>
      <c r="T1884" s="282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83" t="s">
        <v>294</v>
      </c>
      <c r="AU1884" s="283" t="s">
        <v>86</v>
      </c>
      <c r="AV1884" s="15" t="s">
        <v>84</v>
      </c>
      <c r="AW1884" s="15" t="s">
        <v>32</v>
      </c>
      <c r="AX1884" s="15" t="s">
        <v>77</v>
      </c>
      <c r="AY1884" s="283" t="s">
        <v>171</v>
      </c>
    </row>
    <row r="1885" s="13" customFormat="1">
      <c r="A1885" s="13"/>
      <c r="B1885" s="252"/>
      <c r="C1885" s="253"/>
      <c r="D1885" s="241" t="s">
        <v>294</v>
      </c>
      <c r="E1885" s="254" t="s">
        <v>1</v>
      </c>
      <c r="F1885" s="255" t="s">
        <v>3324</v>
      </c>
      <c r="G1885" s="253"/>
      <c r="H1885" s="256">
        <v>118.47</v>
      </c>
      <c r="I1885" s="257"/>
      <c r="J1885" s="253"/>
      <c r="K1885" s="253"/>
      <c r="L1885" s="258"/>
      <c r="M1885" s="259"/>
      <c r="N1885" s="260"/>
      <c r="O1885" s="260"/>
      <c r="P1885" s="260"/>
      <c r="Q1885" s="260"/>
      <c r="R1885" s="260"/>
      <c r="S1885" s="260"/>
      <c r="T1885" s="261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62" t="s">
        <v>294</v>
      </c>
      <c r="AU1885" s="262" t="s">
        <v>86</v>
      </c>
      <c r="AV1885" s="13" t="s">
        <v>86</v>
      </c>
      <c r="AW1885" s="13" t="s">
        <v>32</v>
      </c>
      <c r="AX1885" s="13" t="s">
        <v>84</v>
      </c>
      <c r="AY1885" s="262" t="s">
        <v>171</v>
      </c>
    </row>
    <row r="1886" s="2" customFormat="1" ht="16.5" customHeight="1">
      <c r="A1886" s="39"/>
      <c r="B1886" s="40"/>
      <c r="C1886" s="228" t="s">
        <v>3325</v>
      </c>
      <c r="D1886" s="228" t="s">
        <v>174</v>
      </c>
      <c r="E1886" s="229" t="s">
        <v>3326</v>
      </c>
      <c r="F1886" s="230" t="s">
        <v>3327</v>
      </c>
      <c r="G1886" s="231" t="s">
        <v>419</v>
      </c>
      <c r="H1886" s="232">
        <v>136.06999999999999</v>
      </c>
      <c r="I1886" s="233"/>
      <c r="J1886" s="234">
        <f>ROUND(I1886*H1886,2)</f>
        <v>0</v>
      </c>
      <c r="K1886" s="230" t="s">
        <v>1</v>
      </c>
      <c r="L1886" s="45"/>
      <c r="M1886" s="235" t="s">
        <v>1</v>
      </c>
      <c r="N1886" s="236" t="s">
        <v>42</v>
      </c>
      <c r="O1886" s="92"/>
      <c r="P1886" s="237">
        <f>O1886*H1886</f>
        <v>0</v>
      </c>
      <c r="Q1886" s="237">
        <v>0.0047999999999999996</v>
      </c>
      <c r="R1886" s="237">
        <f>Q1886*H1886</f>
        <v>0.65313599999999994</v>
      </c>
      <c r="S1886" s="237">
        <v>0</v>
      </c>
      <c r="T1886" s="238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39" t="s">
        <v>440</v>
      </c>
      <c r="AT1886" s="239" t="s">
        <v>174</v>
      </c>
      <c r="AU1886" s="239" t="s">
        <v>86</v>
      </c>
      <c r="AY1886" s="18" t="s">
        <v>171</v>
      </c>
      <c r="BE1886" s="240">
        <f>IF(N1886="základní",J1886,0)</f>
        <v>0</v>
      </c>
      <c r="BF1886" s="240">
        <f>IF(N1886="snížená",J1886,0)</f>
        <v>0</v>
      </c>
      <c r="BG1886" s="240">
        <f>IF(N1886="zákl. přenesená",J1886,0)</f>
        <v>0</v>
      </c>
      <c r="BH1886" s="240">
        <f>IF(N1886="sníž. přenesená",J1886,0)</f>
        <v>0</v>
      </c>
      <c r="BI1886" s="240">
        <f>IF(N1886="nulová",J1886,0)</f>
        <v>0</v>
      </c>
      <c r="BJ1886" s="18" t="s">
        <v>84</v>
      </c>
      <c r="BK1886" s="240">
        <f>ROUND(I1886*H1886,2)</f>
        <v>0</v>
      </c>
      <c r="BL1886" s="18" t="s">
        <v>440</v>
      </c>
      <c r="BM1886" s="239" t="s">
        <v>3328</v>
      </c>
    </row>
    <row r="1887" s="2" customFormat="1">
      <c r="A1887" s="39"/>
      <c r="B1887" s="40"/>
      <c r="C1887" s="41"/>
      <c r="D1887" s="241" t="s">
        <v>181</v>
      </c>
      <c r="E1887" s="41"/>
      <c r="F1887" s="242" t="s">
        <v>3329</v>
      </c>
      <c r="G1887" s="41"/>
      <c r="H1887" s="41"/>
      <c r="I1887" s="243"/>
      <c r="J1887" s="41"/>
      <c r="K1887" s="41"/>
      <c r="L1887" s="45"/>
      <c r="M1887" s="244"/>
      <c r="N1887" s="245"/>
      <c r="O1887" s="92"/>
      <c r="P1887" s="92"/>
      <c r="Q1887" s="92"/>
      <c r="R1887" s="92"/>
      <c r="S1887" s="92"/>
      <c r="T1887" s="93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T1887" s="18" t="s">
        <v>181</v>
      </c>
      <c r="AU1887" s="18" t="s">
        <v>86</v>
      </c>
    </row>
    <row r="1888" s="15" customFormat="1">
      <c r="A1888" s="15"/>
      <c r="B1888" s="274"/>
      <c r="C1888" s="275"/>
      <c r="D1888" s="241" t="s">
        <v>294</v>
      </c>
      <c r="E1888" s="276" t="s">
        <v>1</v>
      </c>
      <c r="F1888" s="277" t="s">
        <v>3330</v>
      </c>
      <c r="G1888" s="275"/>
      <c r="H1888" s="276" t="s">
        <v>1</v>
      </c>
      <c r="I1888" s="278"/>
      <c r="J1888" s="275"/>
      <c r="K1888" s="275"/>
      <c r="L1888" s="279"/>
      <c r="M1888" s="280"/>
      <c r="N1888" s="281"/>
      <c r="O1888" s="281"/>
      <c r="P1888" s="281"/>
      <c r="Q1888" s="281"/>
      <c r="R1888" s="281"/>
      <c r="S1888" s="281"/>
      <c r="T1888" s="282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83" t="s">
        <v>294</v>
      </c>
      <c r="AU1888" s="283" t="s">
        <v>86</v>
      </c>
      <c r="AV1888" s="15" t="s">
        <v>84</v>
      </c>
      <c r="AW1888" s="15" t="s">
        <v>32</v>
      </c>
      <c r="AX1888" s="15" t="s">
        <v>77</v>
      </c>
      <c r="AY1888" s="283" t="s">
        <v>171</v>
      </c>
    </row>
    <row r="1889" s="13" customFormat="1">
      <c r="A1889" s="13"/>
      <c r="B1889" s="252"/>
      <c r="C1889" s="253"/>
      <c r="D1889" s="241" t="s">
        <v>294</v>
      </c>
      <c r="E1889" s="254" t="s">
        <v>1</v>
      </c>
      <c r="F1889" s="255" t="s">
        <v>3331</v>
      </c>
      <c r="G1889" s="253"/>
      <c r="H1889" s="256">
        <v>136.06999999999999</v>
      </c>
      <c r="I1889" s="257"/>
      <c r="J1889" s="253"/>
      <c r="K1889" s="253"/>
      <c r="L1889" s="258"/>
      <c r="M1889" s="259"/>
      <c r="N1889" s="260"/>
      <c r="O1889" s="260"/>
      <c r="P1889" s="260"/>
      <c r="Q1889" s="260"/>
      <c r="R1889" s="260"/>
      <c r="S1889" s="260"/>
      <c r="T1889" s="261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62" t="s">
        <v>294</v>
      </c>
      <c r="AU1889" s="262" t="s">
        <v>86</v>
      </c>
      <c r="AV1889" s="13" t="s">
        <v>86</v>
      </c>
      <c r="AW1889" s="13" t="s">
        <v>32</v>
      </c>
      <c r="AX1889" s="13" t="s">
        <v>84</v>
      </c>
      <c r="AY1889" s="262" t="s">
        <v>171</v>
      </c>
    </row>
    <row r="1890" s="2" customFormat="1" ht="24.15" customHeight="1">
      <c r="A1890" s="39"/>
      <c r="B1890" s="40"/>
      <c r="C1890" s="228" t="s">
        <v>3332</v>
      </c>
      <c r="D1890" s="228" t="s">
        <v>174</v>
      </c>
      <c r="E1890" s="229" t="s">
        <v>3333</v>
      </c>
      <c r="F1890" s="230" t="s">
        <v>3334</v>
      </c>
      <c r="G1890" s="231" t="s">
        <v>2107</v>
      </c>
      <c r="H1890" s="308"/>
      <c r="I1890" s="233"/>
      <c r="J1890" s="234">
        <f>ROUND(I1890*H1890,2)</f>
        <v>0</v>
      </c>
      <c r="K1890" s="230" t="s">
        <v>178</v>
      </c>
      <c r="L1890" s="45"/>
      <c r="M1890" s="235" t="s">
        <v>1</v>
      </c>
      <c r="N1890" s="236" t="s">
        <v>42</v>
      </c>
      <c r="O1890" s="92"/>
      <c r="P1890" s="237">
        <f>O1890*H1890</f>
        <v>0</v>
      </c>
      <c r="Q1890" s="237">
        <v>0</v>
      </c>
      <c r="R1890" s="237">
        <f>Q1890*H1890</f>
        <v>0</v>
      </c>
      <c r="S1890" s="237">
        <v>0</v>
      </c>
      <c r="T1890" s="238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39" t="s">
        <v>3335</v>
      </c>
      <c r="AT1890" s="239" t="s">
        <v>174</v>
      </c>
      <c r="AU1890" s="239" t="s">
        <v>86</v>
      </c>
      <c r="AY1890" s="18" t="s">
        <v>171</v>
      </c>
      <c r="BE1890" s="240">
        <f>IF(N1890="základní",J1890,0)</f>
        <v>0</v>
      </c>
      <c r="BF1890" s="240">
        <f>IF(N1890="snížená",J1890,0)</f>
        <v>0</v>
      </c>
      <c r="BG1890" s="240">
        <f>IF(N1890="zákl. přenesená",J1890,0)</f>
        <v>0</v>
      </c>
      <c r="BH1890" s="240">
        <f>IF(N1890="sníž. přenesená",J1890,0)</f>
        <v>0</v>
      </c>
      <c r="BI1890" s="240">
        <f>IF(N1890="nulová",J1890,0)</f>
        <v>0</v>
      </c>
      <c r="BJ1890" s="18" t="s">
        <v>84</v>
      </c>
      <c r="BK1890" s="240">
        <f>ROUND(I1890*H1890,2)</f>
        <v>0</v>
      </c>
      <c r="BL1890" s="18" t="s">
        <v>3335</v>
      </c>
      <c r="BM1890" s="239" t="s">
        <v>3336</v>
      </c>
    </row>
    <row r="1891" s="12" customFormat="1" ht="22.8" customHeight="1">
      <c r="A1891" s="12"/>
      <c r="B1891" s="212"/>
      <c r="C1891" s="213"/>
      <c r="D1891" s="214" t="s">
        <v>76</v>
      </c>
      <c r="E1891" s="226" t="s">
        <v>3337</v>
      </c>
      <c r="F1891" s="226" t="s">
        <v>3338</v>
      </c>
      <c r="G1891" s="213"/>
      <c r="H1891" s="213"/>
      <c r="I1891" s="216"/>
      <c r="J1891" s="227">
        <f>BK1891</f>
        <v>0</v>
      </c>
      <c r="K1891" s="213"/>
      <c r="L1891" s="218"/>
      <c r="M1891" s="219"/>
      <c r="N1891" s="220"/>
      <c r="O1891" s="220"/>
      <c r="P1891" s="221">
        <f>SUM(P1892:P1933)</f>
        <v>0</v>
      </c>
      <c r="Q1891" s="220"/>
      <c r="R1891" s="221">
        <f>SUM(R1892:R1933)</f>
        <v>5.8758059999999999</v>
      </c>
      <c r="S1891" s="220"/>
      <c r="T1891" s="222">
        <f>SUM(T1892:T1933)</f>
        <v>0</v>
      </c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R1891" s="223" t="s">
        <v>86</v>
      </c>
      <c r="AT1891" s="224" t="s">
        <v>76</v>
      </c>
      <c r="AU1891" s="224" t="s">
        <v>84</v>
      </c>
      <c r="AY1891" s="223" t="s">
        <v>171</v>
      </c>
      <c r="BK1891" s="225">
        <f>SUM(BK1892:BK1933)</f>
        <v>0</v>
      </c>
    </row>
    <row r="1892" s="2" customFormat="1" ht="16.5" customHeight="1">
      <c r="A1892" s="39"/>
      <c r="B1892" s="40"/>
      <c r="C1892" s="228" t="s">
        <v>3339</v>
      </c>
      <c r="D1892" s="228" t="s">
        <v>174</v>
      </c>
      <c r="E1892" s="229" t="s">
        <v>3340</v>
      </c>
      <c r="F1892" s="230" t="s">
        <v>3341</v>
      </c>
      <c r="G1892" s="231" t="s">
        <v>206</v>
      </c>
      <c r="H1892" s="232">
        <v>552.41999999999996</v>
      </c>
      <c r="I1892" s="233"/>
      <c r="J1892" s="234">
        <f>ROUND(I1892*H1892,2)</f>
        <v>0</v>
      </c>
      <c r="K1892" s="230" t="s">
        <v>178</v>
      </c>
      <c r="L1892" s="45"/>
      <c r="M1892" s="235" t="s">
        <v>1</v>
      </c>
      <c r="N1892" s="236" t="s">
        <v>42</v>
      </c>
      <c r="O1892" s="92"/>
      <c r="P1892" s="237">
        <f>O1892*H1892</f>
        <v>0</v>
      </c>
      <c r="Q1892" s="237">
        <v>0.00029999999999999997</v>
      </c>
      <c r="R1892" s="237">
        <f>Q1892*H1892</f>
        <v>0.16572599999999998</v>
      </c>
      <c r="S1892" s="237">
        <v>0</v>
      </c>
      <c r="T1892" s="238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39" t="s">
        <v>440</v>
      </c>
      <c r="AT1892" s="239" t="s">
        <v>174</v>
      </c>
      <c r="AU1892" s="239" t="s">
        <v>86</v>
      </c>
      <c r="AY1892" s="18" t="s">
        <v>171</v>
      </c>
      <c r="BE1892" s="240">
        <f>IF(N1892="základní",J1892,0)</f>
        <v>0</v>
      </c>
      <c r="BF1892" s="240">
        <f>IF(N1892="snížená",J1892,0)</f>
        <v>0</v>
      </c>
      <c r="BG1892" s="240">
        <f>IF(N1892="zákl. přenesená",J1892,0)</f>
        <v>0</v>
      </c>
      <c r="BH1892" s="240">
        <f>IF(N1892="sníž. přenesená",J1892,0)</f>
        <v>0</v>
      </c>
      <c r="BI1892" s="240">
        <f>IF(N1892="nulová",J1892,0)</f>
        <v>0</v>
      </c>
      <c r="BJ1892" s="18" t="s">
        <v>84</v>
      </c>
      <c r="BK1892" s="240">
        <f>ROUND(I1892*H1892,2)</f>
        <v>0</v>
      </c>
      <c r="BL1892" s="18" t="s">
        <v>440</v>
      </c>
      <c r="BM1892" s="239" t="s">
        <v>3342</v>
      </c>
    </row>
    <row r="1893" s="2" customFormat="1" ht="16.5" customHeight="1">
      <c r="A1893" s="39"/>
      <c r="B1893" s="40"/>
      <c r="C1893" s="228" t="s">
        <v>3343</v>
      </c>
      <c r="D1893" s="228" t="s">
        <v>174</v>
      </c>
      <c r="E1893" s="229" t="s">
        <v>3344</v>
      </c>
      <c r="F1893" s="230" t="s">
        <v>3345</v>
      </c>
      <c r="G1893" s="231" t="s">
        <v>206</v>
      </c>
      <c r="H1893" s="232">
        <v>486.19999999999999</v>
      </c>
      <c r="I1893" s="233"/>
      <c r="J1893" s="234">
        <f>ROUND(I1893*H1893,2)</f>
        <v>0</v>
      </c>
      <c r="K1893" s="230" t="s">
        <v>1</v>
      </c>
      <c r="L1893" s="45"/>
      <c r="M1893" s="235" t="s">
        <v>1</v>
      </c>
      <c r="N1893" s="236" t="s">
        <v>42</v>
      </c>
      <c r="O1893" s="92"/>
      <c r="P1893" s="237">
        <f>O1893*H1893</f>
        <v>0</v>
      </c>
      <c r="Q1893" s="237">
        <v>0.0015</v>
      </c>
      <c r="R1893" s="237">
        <f>Q1893*H1893</f>
        <v>0.72929999999999995</v>
      </c>
      <c r="S1893" s="237">
        <v>0</v>
      </c>
      <c r="T1893" s="238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440</v>
      </c>
      <c r="AT1893" s="239" t="s">
        <v>174</v>
      </c>
      <c r="AU1893" s="239" t="s">
        <v>86</v>
      </c>
      <c r="AY1893" s="18" t="s">
        <v>171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84</v>
      </c>
      <c r="BK1893" s="240">
        <f>ROUND(I1893*H1893,2)</f>
        <v>0</v>
      </c>
      <c r="BL1893" s="18" t="s">
        <v>440</v>
      </c>
      <c r="BM1893" s="239" t="s">
        <v>3346</v>
      </c>
    </row>
    <row r="1894" s="2" customFormat="1">
      <c r="A1894" s="39"/>
      <c r="B1894" s="40"/>
      <c r="C1894" s="41"/>
      <c r="D1894" s="241" t="s">
        <v>181</v>
      </c>
      <c r="E1894" s="41"/>
      <c r="F1894" s="242" t="s">
        <v>3204</v>
      </c>
      <c r="G1894" s="41"/>
      <c r="H1894" s="41"/>
      <c r="I1894" s="243"/>
      <c r="J1894" s="41"/>
      <c r="K1894" s="41"/>
      <c r="L1894" s="45"/>
      <c r="M1894" s="244"/>
      <c r="N1894" s="245"/>
      <c r="O1894" s="92"/>
      <c r="P1894" s="92"/>
      <c r="Q1894" s="92"/>
      <c r="R1894" s="92"/>
      <c r="S1894" s="92"/>
      <c r="T1894" s="93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T1894" s="18" t="s">
        <v>181</v>
      </c>
      <c r="AU1894" s="18" t="s">
        <v>86</v>
      </c>
    </row>
    <row r="1895" s="15" customFormat="1">
      <c r="A1895" s="15"/>
      <c r="B1895" s="274"/>
      <c r="C1895" s="275"/>
      <c r="D1895" s="241" t="s">
        <v>294</v>
      </c>
      <c r="E1895" s="276" t="s">
        <v>1</v>
      </c>
      <c r="F1895" s="277" t="s">
        <v>1182</v>
      </c>
      <c r="G1895" s="275"/>
      <c r="H1895" s="276" t="s">
        <v>1</v>
      </c>
      <c r="I1895" s="278"/>
      <c r="J1895" s="275"/>
      <c r="K1895" s="275"/>
      <c r="L1895" s="279"/>
      <c r="M1895" s="280"/>
      <c r="N1895" s="281"/>
      <c r="O1895" s="281"/>
      <c r="P1895" s="281"/>
      <c r="Q1895" s="281"/>
      <c r="R1895" s="281"/>
      <c r="S1895" s="281"/>
      <c r="T1895" s="282"/>
      <c r="U1895" s="15"/>
      <c r="V1895" s="15"/>
      <c r="W1895" s="15"/>
      <c r="X1895" s="15"/>
      <c r="Y1895" s="15"/>
      <c r="Z1895" s="15"/>
      <c r="AA1895" s="15"/>
      <c r="AB1895" s="15"/>
      <c r="AC1895" s="15"/>
      <c r="AD1895" s="15"/>
      <c r="AE1895" s="15"/>
      <c r="AT1895" s="283" t="s">
        <v>294</v>
      </c>
      <c r="AU1895" s="283" t="s">
        <v>86</v>
      </c>
      <c r="AV1895" s="15" t="s">
        <v>84</v>
      </c>
      <c r="AW1895" s="15" t="s">
        <v>32</v>
      </c>
      <c r="AX1895" s="15" t="s">
        <v>77</v>
      </c>
      <c r="AY1895" s="283" t="s">
        <v>171</v>
      </c>
    </row>
    <row r="1896" s="13" customFormat="1">
      <c r="A1896" s="13"/>
      <c r="B1896" s="252"/>
      <c r="C1896" s="253"/>
      <c r="D1896" s="241" t="s">
        <v>294</v>
      </c>
      <c r="E1896" s="254" t="s">
        <v>1</v>
      </c>
      <c r="F1896" s="255" t="s">
        <v>3347</v>
      </c>
      <c r="G1896" s="253"/>
      <c r="H1896" s="256">
        <v>486.19999999999999</v>
      </c>
      <c r="I1896" s="257"/>
      <c r="J1896" s="253"/>
      <c r="K1896" s="253"/>
      <c r="L1896" s="258"/>
      <c r="M1896" s="259"/>
      <c r="N1896" s="260"/>
      <c r="O1896" s="260"/>
      <c r="P1896" s="260"/>
      <c r="Q1896" s="260"/>
      <c r="R1896" s="260"/>
      <c r="S1896" s="260"/>
      <c r="T1896" s="26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62" t="s">
        <v>294</v>
      </c>
      <c r="AU1896" s="262" t="s">
        <v>86</v>
      </c>
      <c r="AV1896" s="13" t="s">
        <v>86</v>
      </c>
      <c r="AW1896" s="13" t="s">
        <v>32</v>
      </c>
      <c r="AX1896" s="13" t="s">
        <v>84</v>
      </c>
      <c r="AY1896" s="262" t="s">
        <v>171</v>
      </c>
    </row>
    <row r="1897" s="2" customFormat="1" ht="37.8" customHeight="1">
      <c r="A1897" s="39"/>
      <c r="B1897" s="40"/>
      <c r="C1897" s="228" t="s">
        <v>3348</v>
      </c>
      <c r="D1897" s="228" t="s">
        <v>174</v>
      </c>
      <c r="E1897" s="229" t="s">
        <v>3349</v>
      </c>
      <c r="F1897" s="230" t="s">
        <v>3350</v>
      </c>
      <c r="G1897" s="231" t="s">
        <v>206</v>
      </c>
      <c r="H1897" s="232">
        <v>552.41999999999996</v>
      </c>
      <c r="I1897" s="233"/>
      <c r="J1897" s="234">
        <f>ROUND(I1897*H1897,2)</f>
        <v>0</v>
      </c>
      <c r="K1897" s="230" t="s">
        <v>178</v>
      </c>
      <c r="L1897" s="45"/>
      <c r="M1897" s="235" t="s">
        <v>1</v>
      </c>
      <c r="N1897" s="236" t="s">
        <v>42</v>
      </c>
      <c r="O1897" s="92"/>
      <c r="P1897" s="237">
        <f>O1897*H1897</f>
        <v>0</v>
      </c>
      <c r="Q1897" s="237">
        <v>0.0089999999999999993</v>
      </c>
      <c r="R1897" s="237">
        <f>Q1897*H1897</f>
        <v>4.971779999999999</v>
      </c>
      <c r="S1897" s="237">
        <v>0</v>
      </c>
      <c r="T1897" s="238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39" t="s">
        <v>192</v>
      </c>
      <c r="AT1897" s="239" t="s">
        <v>174</v>
      </c>
      <c r="AU1897" s="239" t="s">
        <v>86</v>
      </c>
      <c r="AY1897" s="18" t="s">
        <v>171</v>
      </c>
      <c r="BE1897" s="240">
        <f>IF(N1897="základní",J1897,0)</f>
        <v>0</v>
      </c>
      <c r="BF1897" s="240">
        <f>IF(N1897="snížená",J1897,0)</f>
        <v>0</v>
      </c>
      <c r="BG1897" s="240">
        <f>IF(N1897="zákl. přenesená",J1897,0)</f>
        <v>0</v>
      </c>
      <c r="BH1897" s="240">
        <f>IF(N1897="sníž. přenesená",J1897,0)</f>
        <v>0</v>
      </c>
      <c r="BI1897" s="240">
        <f>IF(N1897="nulová",J1897,0)</f>
        <v>0</v>
      </c>
      <c r="BJ1897" s="18" t="s">
        <v>84</v>
      </c>
      <c r="BK1897" s="240">
        <f>ROUND(I1897*H1897,2)</f>
        <v>0</v>
      </c>
      <c r="BL1897" s="18" t="s">
        <v>192</v>
      </c>
      <c r="BM1897" s="239" t="s">
        <v>3351</v>
      </c>
    </row>
    <row r="1898" s="15" customFormat="1">
      <c r="A1898" s="15"/>
      <c r="B1898" s="274"/>
      <c r="C1898" s="275"/>
      <c r="D1898" s="241" t="s">
        <v>294</v>
      </c>
      <c r="E1898" s="276" t="s">
        <v>1</v>
      </c>
      <c r="F1898" s="277" t="s">
        <v>1182</v>
      </c>
      <c r="G1898" s="275"/>
      <c r="H1898" s="276" t="s">
        <v>1</v>
      </c>
      <c r="I1898" s="278"/>
      <c r="J1898" s="275"/>
      <c r="K1898" s="275"/>
      <c r="L1898" s="279"/>
      <c r="M1898" s="280"/>
      <c r="N1898" s="281"/>
      <c r="O1898" s="281"/>
      <c r="P1898" s="281"/>
      <c r="Q1898" s="281"/>
      <c r="R1898" s="281"/>
      <c r="S1898" s="281"/>
      <c r="T1898" s="282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T1898" s="283" t="s">
        <v>294</v>
      </c>
      <c r="AU1898" s="283" t="s">
        <v>86</v>
      </c>
      <c r="AV1898" s="15" t="s">
        <v>84</v>
      </c>
      <c r="AW1898" s="15" t="s">
        <v>32</v>
      </c>
      <c r="AX1898" s="15" t="s">
        <v>77</v>
      </c>
      <c r="AY1898" s="283" t="s">
        <v>171</v>
      </c>
    </row>
    <row r="1899" s="13" customFormat="1">
      <c r="A1899" s="13"/>
      <c r="B1899" s="252"/>
      <c r="C1899" s="253"/>
      <c r="D1899" s="241" t="s">
        <v>294</v>
      </c>
      <c r="E1899" s="254" t="s">
        <v>1</v>
      </c>
      <c r="F1899" s="255" t="s">
        <v>3352</v>
      </c>
      <c r="G1899" s="253"/>
      <c r="H1899" s="256">
        <v>69.519999999999996</v>
      </c>
      <c r="I1899" s="257"/>
      <c r="J1899" s="253"/>
      <c r="K1899" s="253"/>
      <c r="L1899" s="258"/>
      <c r="M1899" s="259"/>
      <c r="N1899" s="260"/>
      <c r="O1899" s="260"/>
      <c r="P1899" s="260"/>
      <c r="Q1899" s="260"/>
      <c r="R1899" s="260"/>
      <c r="S1899" s="260"/>
      <c r="T1899" s="26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2" t="s">
        <v>294</v>
      </c>
      <c r="AU1899" s="262" t="s">
        <v>86</v>
      </c>
      <c r="AV1899" s="13" t="s">
        <v>86</v>
      </c>
      <c r="AW1899" s="13" t="s">
        <v>32</v>
      </c>
      <c r="AX1899" s="13" t="s">
        <v>77</v>
      </c>
      <c r="AY1899" s="262" t="s">
        <v>171</v>
      </c>
    </row>
    <row r="1900" s="13" customFormat="1">
      <c r="A1900" s="13"/>
      <c r="B1900" s="252"/>
      <c r="C1900" s="253"/>
      <c r="D1900" s="241" t="s">
        <v>294</v>
      </c>
      <c r="E1900" s="254" t="s">
        <v>1</v>
      </c>
      <c r="F1900" s="255" t="s">
        <v>3353</v>
      </c>
      <c r="G1900" s="253"/>
      <c r="H1900" s="256">
        <v>26.510000000000002</v>
      </c>
      <c r="I1900" s="257"/>
      <c r="J1900" s="253"/>
      <c r="K1900" s="253"/>
      <c r="L1900" s="258"/>
      <c r="M1900" s="259"/>
      <c r="N1900" s="260"/>
      <c r="O1900" s="260"/>
      <c r="P1900" s="260"/>
      <c r="Q1900" s="260"/>
      <c r="R1900" s="260"/>
      <c r="S1900" s="260"/>
      <c r="T1900" s="26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2" t="s">
        <v>294</v>
      </c>
      <c r="AU1900" s="262" t="s">
        <v>86</v>
      </c>
      <c r="AV1900" s="13" t="s">
        <v>86</v>
      </c>
      <c r="AW1900" s="13" t="s">
        <v>32</v>
      </c>
      <c r="AX1900" s="13" t="s">
        <v>77</v>
      </c>
      <c r="AY1900" s="262" t="s">
        <v>171</v>
      </c>
    </row>
    <row r="1901" s="13" customFormat="1">
      <c r="A1901" s="13"/>
      <c r="B1901" s="252"/>
      <c r="C1901" s="253"/>
      <c r="D1901" s="241" t="s">
        <v>294</v>
      </c>
      <c r="E1901" s="254" t="s">
        <v>1</v>
      </c>
      <c r="F1901" s="255" t="s">
        <v>3354</v>
      </c>
      <c r="G1901" s="253"/>
      <c r="H1901" s="256">
        <v>25.850000000000001</v>
      </c>
      <c r="I1901" s="257"/>
      <c r="J1901" s="253"/>
      <c r="K1901" s="253"/>
      <c r="L1901" s="258"/>
      <c r="M1901" s="259"/>
      <c r="N1901" s="260"/>
      <c r="O1901" s="260"/>
      <c r="P1901" s="260"/>
      <c r="Q1901" s="260"/>
      <c r="R1901" s="260"/>
      <c r="S1901" s="260"/>
      <c r="T1901" s="26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2" t="s">
        <v>294</v>
      </c>
      <c r="AU1901" s="262" t="s">
        <v>86</v>
      </c>
      <c r="AV1901" s="13" t="s">
        <v>86</v>
      </c>
      <c r="AW1901" s="13" t="s">
        <v>32</v>
      </c>
      <c r="AX1901" s="13" t="s">
        <v>77</v>
      </c>
      <c r="AY1901" s="262" t="s">
        <v>171</v>
      </c>
    </row>
    <row r="1902" s="13" customFormat="1">
      <c r="A1902" s="13"/>
      <c r="B1902" s="252"/>
      <c r="C1902" s="253"/>
      <c r="D1902" s="241" t="s">
        <v>294</v>
      </c>
      <c r="E1902" s="254" t="s">
        <v>1</v>
      </c>
      <c r="F1902" s="255" t="s">
        <v>3355</v>
      </c>
      <c r="G1902" s="253"/>
      <c r="H1902" s="256">
        <v>160.27000000000001</v>
      </c>
      <c r="I1902" s="257"/>
      <c r="J1902" s="253"/>
      <c r="K1902" s="253"/>
      <c r="L1902" s="258"/>
      <c r="M1902" s="259"/>
      <c r="N1902" s="260"/>
      <c r="O1902" s="260"/>
      <c r="P1902" s="260"/>
      <c r="Q1902" s="260"/>
      <c r="R1902" s="260"/>
      <c r="S1902" s="260"/>
      <c r="T1902" s="26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2" t="s">
        <v>294</v>
      </c>
      <c r="AU1902" s="262" t="s">
        <v>86</v>
      </c>
      <c r="AV1902" s="13" t="s">
        <v>86</v>
      </c>
      <c r="AW1902" s="13" t="s">
        <v>32</v>
      </c>
      <c r="AX1902" s="13" t="s">
        <v>77</v>
      </c>
      <c r="AY1902" s="262" t="s">
        <v>171</v>
      </c>
    </row>
    <row r="1903" s="13" customFormat="1">
      <c r="A1903" s="13"/>
      <c r="B1903" s="252"/>
      <c r="C1903" s="253"/>
      <c r="D1903" s="241" t="s">
        <v>294</v>
      </c>
      <c r="E1903" s="254" t="s">
        <v>1</v>
      </c>
      <c r="F1903" s="255" t="s">
        <v>3356</v>
      </c>
      <c r="G1903" s="253"/>
      <c r="H1903" s="256">
        <v>250.03</v>
      </c>
      <c r="I1903" s="257"/>
      <c r="J1903" s="253"/>
      <c r="K1903" s="253"/>
      <c r="L1903" s="258"/>
      <c r="M1903" s="259"/>
      <c r="N1903" s="260"/>
      <c r="O1903" s="260"/>
      <c r="P1903" s="260"/>
      <c r="Q1903" s="260"/>
      <c r="R1903" s="260"/>
      <c r="S1903" s="260"/>
      <c r="T1903" s="26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2" t="s">
        <v>294</v>
      </c>
      <c r="AU1903" s="262" t="s">
        <v>86</v>
      </c>
      <c r="AV1903" s="13" t="s">
        <v>86</v>
      </c>
      <c r="AW1903" s="13" t="s">
        <v>32</v>
      </c>
      <c r="AX1903" s="13" t="s">
        <v>77</v>
      </c>
      <c r="AY1903" s="262" t="s">
        <v>171</v>
      </c>
    </row>
    <row r="1904" s="13" customFormat="1">
      <c r="A1904" s="13"/>
      <c r="B1904" s="252"/>
      <c r="C1904" s="253"/>
      <c r="D1904" s="241" t="s">
        <v>294</v>
      </c>
      <c r="E1904" s="254" t="s">
        <v>1</v>
      </c>
      <c r="F1904" s="255" t="s">
        <v>3357</v>
      </c>
      <c r="G1904" s="253"/>
      <c r="H1904" s="256">
        <v>20.239999999999998</v>
      </c>
      <c r="I1904" s="257"/>
      <c r="J1904" s="253"/>
      <c r="K1904" s="253"/>
      <c r="L1904" s="258"/>
      <c r="M1904" s="259"/>
      <c r="N1904" s="260"/>
      <c r="O1904" s="260"/>
      <c r="P1904" s="260"/>
      <c r="Q1904" s="260"/>
      <c r="R1904" s="260"/>
      <c r="S1904" s="260"/>
      <c r="T1904" s="26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62" t="s">
        <v>294</v>
      </c>
      <c r="AU1904" s="262" t="s">
        <v>86</v>
      </c>
      <c r="AV1904" s="13" t="s">
        <v>86</v>
      </c>
      <c r="AW1904" s="13" t="s">
        <v>32</v>
      </c>
      <c r="AX1904" s="13" t="s">
        <v>77</v>
      </c>
      <c r="AY1904" s="262" t="s">
        <v>171</v>
      </c>
    </row>
    <row r="1905" s="14" customFormat="1">
      <c r="A1905" s="14"/>
      <c r="B1905" s="263"/>
      <c r="C1905" s="264"/>
      <c r="D1905" s="241" t="s">
        <v>294</v>
      </c>
      <c r="E1905" s="265" t="s">
        <v>1</v>
      </c>
      <c r="F1905" s="266" t="s">
        <v>298</v>
      </c>
      <c r="G1905" s="264"/>
      <c r="H1905" s="267">
        <v>552.41999999999996</v>
      </c>
      <c r="I1905" s="268"/>
      <c r="J1905" s="264"/>
      <c r="K1905" s="264"/>
      <c r="L1905" s="269"/>
      <c r="M1905" s="270"/>
      <c r="N1905" s="271"/>
      <c r="O1905" s="271"/>
      <c r="P1905" s="271"/>
      <c r="Q1905" s="271"/>
      <c r="R1905" s="271"/>
      <c r="S1905" s="271"/>
      <c r="T1905" s="27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3" t="s">
        <v>294</v>
      </c>
      <c r="AU1905" s="273" t="s">
        <v>86</v>
      </c>
      <c r="AV1905" s="14" t="s">
        <v>192</v>
      </c>
      <c r="AW1905" s="14" t="s">
        <v>32</v>
      </c>
      <c r="AX1905" s="14" t="s">
        <v>84</v>
      </c>
      <c r="AY1905" s="273" t="s">
        <v>171</v>
      </c>
    </row>
    <row r="1906" s="2" customFormat="1" ht="16.5" customHeight="1">
      <c r="A1906" s="39"/>
      <c r="B1906" s="40"/>
      <c r="C1906" s="298" t="s">
        <v>3358</v>
      </c>
      <c r="D1906" s="298" t="s">
        <v>1309</v>
      </c>
      <c r="E1906" s="299" t="s">
        <v>3359</v>
      </c>
      <c r="F1906" s="300" t="s">
        <v>3360</v>
      </c>
      <c r="G1906" s="301" t="s">
        <v>206</v>
      </c>
      <c r="H1906" s="302">
        <v>79.947999999999993</v>
      </c>
      <c r="I1906" s="303"/>
      <c r="J1906" s="304">
        <f>ROUND(I1906*H1906,2)</f>
        <v>0</v>
      </c>
      <c r="K1906" s="300" t="s">
        <v>1</v>
      </c>
      <c r="L1906" s="305"/>
      <c r="M1906" s="306" t="s">
        <v>1</v>
      </c>
      <c r="N1906" s="307" t="s">
        <v>42</v>
      </c>
      <c r="O1906" s="92"/>
      <c r="P1906" s="237">
        <f>O1906*H1906</f>
        <v>0</v>
      </c>
      <c r="Q1906" s="237">
        <v>0</v>
      </c>
      <c r="R1906" s="237">
        <f>Q1906*H1906</f>
        <v>0</v>
      </c>
      <c r="S1906" s="237">
        <v>0</v>
      </c>
      <c r="T1906" s="238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39" t="s">
        <v>329</v>
      </c>
      <c r="AT1906" s="239" t="s">
        <v>1309</v>
      </c>
      <c r="AU1906" s="239" t="s">
        <v>86</v>
      </c>
      <c r="AY1906" s="18" t="s">
        <v>171</v>
      </c>
      <c r="BE1906" s="240">
        <f>IF(N1906="základní",J1906,0)</f>
        <v>0</v>
      </c>
      <c r="BF1906" s="240">
        <f>IF(N1906="snížená",J1906,0)</f>
        <v>0</v>
      </c>
      <c r="BG1906" s="240">
        <f>IF(N1906="zákl. přenesená",J1906,0)</f>
        <v>0</v>
      </c>
      <c r="BH1906" s="240">
        <f>IF(N1906="sníž. přenesená",J1906,0)</f>
        <v>0</v>
      </c>
      <c r="BI1906" s="240">
        <f>IF(N1906="nulová",J1906,0)</f>
        <v>0</v>
      </c>
      <c r="BJ1906" s="18" t="s">
        <v>84</v>
      </c>
      <c r="BK1906" s="240">
        <f>ROUND(I1906*H1906,2)</f>
        <v>0</v>
      </c>
      <c r="BL1906" s="18" t="s">
        <v>192</v>
      </c>
      <c r="BM1906" s="239" t="s">
        <v>3361</v>
      </c>
    </row>
    <row r="1907" s="2" customFormat="1">
      <c r="A1907" s="39"/>
      <c r="B1907" s="40"/>
      <c r="C1907" s="41"/>
      <c r="D1907" s="241" t="s">
        <v>181</v>
      </c>
      <c r="E1907" s="41"/>
      <c r="F1907" s="242" t="s">
        <v>3362</v>
      </c>
      <c r="G1907" s="41"/>
      <c r="H1907" s="41"/>
      <c r="I1907" s="243"/>
      <c r="J1907" s="41"/>
      <c r="K1907" s="41"/>
      <c r="L1907" s="45"/>
      <c r="M1907" s="244"/>
      <c r="N1907" s="245"/>
      <c r="O1907" s="92"/>
      <c r="P1907" s="92"/>
      <c r="Q1907" s="92"/>
      <c r="R1907" s="92"/>
      <c r="S1907" s="92"/>
      <c r="T1907" s="93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T1907" s="18" t="s">
        <v>181</v>
      </c>
      <c r="AU1907" s="18" t="s">
        <v>86</v>
      </c>
    </row>
    <row r="1908" s="13" customFormat="1">
      <c r="A1908" s="13"/>
      <c r="B1908" s="252"/>
      <c r="C1908" s="253"/>
      <c r="D1908" s="241" t="s">
        <v>294</v>
      </c>
      <c r="E1908" s="254" t="s">
        <v>1</v>
      </c>
      <c r="F1908" s="255" t="s">
        <v>3363</v>
      </c>
      <c r="G1908" s="253"/>
      <c r="H1908" s="256">
        <v>69.519999999999996</v>
      </c>
      <c r="I1908" s="257"/>
      <c r="J1908" s="253"/>
      <c r="K1908" s="253"/>
      <c r="L1908" s="258"/>
      <c r="M1908" s="259"/>
      <c r="N1908" s="260"/>
      <c r="O1908" s="260"/>
      <c r="P1908" s="260"/>
      <c r="Q1908" s="260"/>
      <c r="R1908" s="260"/>
      <c r="S1908" s="260"/>
      <c r="T1908" s="261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2" t="s">
        <v>294</v>
      </c>
      <c r="AU1908" s="262" t="s">
        <v>86</v>
      </c>
      <c r="AV1908" s="13" t="s">
        <v>86</v>
      </c>
      <c r="AW1908" s="13" t="s">
        <v>32</v>
      </c>
      <c r="AX1908" s="13" t="s">
        <v>84</v>
      </c>
      <c r="AY1908" s="262" t="s">
        <v>171</v>
      </c>
    </row>
    <row r="1909" s="13" customFormat="1">
      <c r="A1909" s="13"/>
      <c r="B1909" s="252"/>
      <c r="C1909" s="253"/>
      <c r="D1909" s="241" t="s">
        <v>294</v>
      </c>
      <c r="E1909" s="253"/>
      <c r="F1909" s="255" t="s">
        <v>3364</v>
      </c>
      <c r="G1909" s="253"/>
      <c r="H1909" s="256">
        <v>79.947999999999993</v>
      </c>
      <c r="I1909" s="257"/>
      <c r="J1909" s="253"/>
      <c r="K1909" s="253"/>
      <c r="L1909" s="258"/>
      <c r="M1909" s="259"/>
      <c r="N1909" s="260"/>
      <c r="O1909" s="260"/>
      <c r="P1909" s="260"/>
      <c r="Q1909" s="260"/>
      <c r="R1909" s="260"/>
      <c r="S1909" s="260"/>
      <c r="T1909" s="26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2" t="s">
        <v>294</v>
      </c>
      <c r="AU1909" s="262" t="s">
        <v>86</v>
      </c>
      <c r="AV1909" s="13" t="s">
        <v>86</v>
      </c>
      <c r="AW1909" s="13" t="s">
        <v>4</v>
      </c>
      <c r="AX1909" s="13" t="s">
        <v>84</v>
      </c>
      <c r="AY1909" s="262" t="s">
        <v>171</v>
      </c>
    </row>
    <row r="1910" s="2" customFormat="1" ht="16.5" customHeight="1">
      <c r="A1910" s="39"/>
      <c r="B1910" s="40"/>
      <c r="C1910" s="298" t="s">
        <v>3365</v>
      </c>
      <c r="D1910" s="298" t="s">
        <v>1309</v>
      </c>
      <c r="E1910" s="299" t="s">
        <v>3366</v>
      </c>
      <c r="F1910" s="300" t="s">
        <v>3367</v>
      </c>
      <c r="G1910" s="301" t="s">
        <v>206</v>
      </c>
      <c r="H1910" s="302">
        <v>30.486999999999998</v>
      </c>
      <c r="I1910" s="303"/>
      <c r="J1910" s="304">
        <f>ROUND(I1910*H1910,2)</f>
        <v>0</v>
      </c>
      <c r="K1910" s="300" t="s">
        <v>1</v>
      </c>
      <c r="L1910" s="305"/>
      <c r="M1910" s="306" t="s">
        <v>1</v>
      </c>
      <c r="N1910" s="307" t="s">
        <v>42</v>
      </c>
      <c r="O1910" s="92"/>
      <c r="P1910" s="237">
        <f>O1910*H1910</f>
        <v>0</v>
      </c>
      <c r="Q1910" s="237">
        <v>0</v>
      </c>
      <c r="R1910" s="237">
        <f>Q1910*H1910</f>
        <v>0</v>
      </c>
      <c r="S1910" s="237">
        <v>0</v>
      </c>
      <c r="T1910" s="238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9" t="s">
        <v>329</v>
      </c>
      <c r="AT1910" s="239" t="s">
        <v>1309</v>
      </c>
      <c r="AU1910" s="239" t="s">
        <v>86</v>
      </c>
      <c r="AY1910" s="18" t="s">
        <v>171</v>
      </c>
      <c r="BE1910" s="240">
        <f>IF(N1910="základní",J1910,0)</f>
        <v>0</v>
      </c>
      <c r="BF1910" s="240">
        <f>IF(N1910="snížená",J1910,0)</f>
        <v>0</v>
      </c>
      <c r="BG1910" s="240">
        <f>IF(N1910="zákl. přenesená",J1910,0)</f>
        <v>0</v>
      </c>
      <c r="BH1910" s="240">
        <f>IF(N1910="sníž. přenesená",J1910,0)</f>
        <v>0</v>
      </c>
      <c r="BI1910" s="240">
        <f>IF(N1910="nulová",J1910,0)</f>
        <v>0</v>
      </c>
      <c r="BJ1910" s="18" t="s">
        <v>84</v>
      </c>
      <c r="BK1910" s="240">
        <f>ROUND(I1910*H1910,2)</f>
        <v>0</v>
      </c>
      <c r="BL1910" s="18" t="s">
        <v>192</v>
      </c>
      <c r="BM1910" s="239" t="s">
        <v>3368</v>
      </c>
    </row>
    <row r="1911" s="2" customFormat="1">
      <c r="A1911" s="39"/>
      <c r="B1911" s="40"/>
      <c r="C1911" s="41"/>
      <c r="D1911" s="241" t="s">
        <v>181</v>
      </c>
      <c r="E1911" s="41"/>
      <c r="F1911" s="242" t="s">
        <v>3362</v>
      </c>
      <c r="G1911" s="41"/>
      <c r="H1911" s="41"/>
      <c r="I1911" s="243"/>
      <c r="J1911" s="41"/>
      <c r="K1911" s="41"/>
      <c r="L1911" s="45"/>
      <c r="M1911" s="244"/>
      <c r="N1911" s="245"/>
      <c r="O1911" s="92"/>
      <c r="P1911" s="92"/>
      <c r="Q1911" s="92"/>
      <c r="R1911" s="92"/>
      <c r="S1911" s="92"/>
      <c r="T1911" s="93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T1911" s="18" t="s">
        <v>181</v>
      </c>
      <c r="AU1911" s="18" t="s">
        <v>86</v>
      </c>
    </row>
    <row r="1912" s="13" customFormat="1">
      <c r="A1912" s="13"/>
      <c r="B1912" s="252"/>
      <c r="C1912" s="253"/>
      <c r="D1912" s="241" t="s">
        <v>294</v>
      </c>
      <c r="E1912" s="254" t="s">
        <v>1</v>
      </c>
      <c r="F1912" s="255" t="s">
        <v>3369</v>
      </c>
      <c r="G1912" s="253"/>
      <c r="H1912" s="256">
        <v>26.510000000000002</v>
      </c>
      <c r="I1912" s="257"/>
      <c r="J1912" s="253"/>
      <c r="K1912" s="253"/>
      <c r="L1912" s="258"/>
      <c r="M1912" s="259"/>
      <c r="N1912" s="260"/>
      <c r="O1912" s="260"/>
      <c r="P1912" s="260"/>
      <c r="Q1912" s="260"/>
      <c r="R1912" s="260"/>
      <c r="S1912" s="260"/>
      <c r="T1912" s="261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2" t="s">
        <v>294</v>
      </c>
      <c r="AU1912" s="262" t="s">
        <v>86</v>
      </c>
      <c r="AV1912" s="13" t="s">
        <v>86</v>
      </c>
      <c r="AW1912" s="13" t="s">
        <v>32</v>
      </c>
      <c r="AX1912" s="13" t="s">
        <v>84</v>
      </c>
      <c r="AY1912" s="262" t="s">
        <v>171</v>
      </c>
    </row>
    <row r="1913" s="13" customFormat="1">
      <c r="A1913" s="13"/>
      <c r="B1913" s="252"/>
      <c r="C1913" s="253"/>
      <c r="D1913" s="241" t="s">
        <v>294</v>
      </c>
      <c r="E1913" s="253"/>
      <c r="F1913" s="255" t="s">
        <v>3370</v>
      </c>
      <c r="G1913" s="253"/>
      <c r="H1913" s="256">
        <v>30.486999999999998</v>
      </c>
      <c r="I1913" s="257"/>
      <c r="J1913" s="253"/>
      <c r="K1913" s="253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2" t="s">
        <v>294</v>
      </c>
      <c r="AU1913" s="262" t="s">
        <v>86</v>
      </c>
      <c r="AV1913" s="13" t="s">
        <v>86</v>
      </c>
      <c r="AW1913" s="13" t="s">
        <v>4</v>
      </c>
      <c r="AX1913" s="13" t="s">
        <v>84</v>
      </c>
      <c r="AY1913" s="262" t="s">
        <v>171</v>
      </c>
    </row>
    <row r="1914" s="2" customFormat="1" ht="16.5" customHeight="1">
      <c r="A1914" s="39"/>
      <c r="B1914" s="40"/>
      <c r="C1914" s="298" t="s">
        <v>3371</v>
      </c>
      <c r="D1914" s="298" t="s">
        <v>1309</v>
      </c>
      <c r="E1914" s="299" t="s">
        <v>3372</v>
      </c>
      <c r="F1914" s="300" t="s">
        <v>3373</v>
      </c>
      <c r="G1914" s="301" t="s">
        <v>206</v>
      </c>
      <c r="H1914" s="302">
        <v>29.728000000000002</v>
      </c>
      <c r="I1914" s="303"/>
      <c r="J1914" s="304">
        <f>ROUND(I1914*H1914,2)</f>
        <v>0</v>
      </c>
      <c r="K1914" s="300" t="s">
        <v>1</v>
      </c>
      <c r="L1914" s="305"/>
      <c r="M1914" s="306" t="s">
        <v>1</v>
      </c>
      <c r="N1914" s="307" t="s">
        <v>42</v>
      </c>
      <c r="O1914" s="92"/>
      <c r="P1914" s="237">
        <f>O1914*H1914</f>
        <v>0</v>
      </c>
      <c r="Q1914" s="237">
        <v>0</v>
      </c>
      <c r="R1914" s="237">
        <f>Q1914*H1914</f>
        <v>0</v>
      </c>
      <c r="S1914" s="237">
        <v>0</v>
      </c>
      <c r="T1914" s="238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39" t="s">
        <v>329</v>
      </c>
      <c r="AT1914" s="239" t="s">
        <v>1309</v>
      </c>
      <c r="AU1914" s="239" t="s">
        <v>86</v>
      </c>
      <c r="AY1914" s="18" t="s">
        <v>171</v>
      </c>
      <c r="BE1914" s="240">
        <f>IF(N1914="základní",J1914,0)</f>
        <v>0</v>
      </c>
      <c r="BF1914" s="240">
        <f>IF(N1914="snížená",J1914,0)</f>
        <v>0</v>
      </c>
      <c r="BG1914" s="240">
        <f>IF(N1914="zákl. přenesená",J1914,0)</f>
        <v>0</v>
      </c>
      <c r="BH1914" s="240">
        <f>IF(N1914="sníž. přenesená",J1914,0)</f>
        <v>0</v>
      </c>
      <c r="BI1914" s="240">
        <f>IF(N1914="nulová",J1914,0)</f>
        <v>0</v>
      </c>
      <c r="BJ1914" s="18" t="s">
        <v>84</v>
      </c>
      <c r="BK1914" s="240">
        <f>ROUND(I1914*H1914,2)</f>
        <v>0</v>
      </c>
      <c r="BL1914" s="18" t="s">
        <v>192</v>
      </c>
      <c r="BM1914" s="239" t="s">
        <v>3374</v>
      </c>
    </row>
    <row r="1915" s="2" customFormat="1">
      <c r="A1915" s="39"/>
      <c r="B1915" s="40"/>
      <c r="C1915" s="41"/>
      <c r="D1915" s="241" t="s">
        <v>181</v>
      </c>
      <c r="E1915" s="41"/>
      <c r="F1915" s="242" t="s">
        <v>3362</v>
      </c>
      <c r="G1915" s="41"/>
      <c r="H1915" s="41"/>
      <c r="I1915" s="243"/>
      <c r="J1915" s="41"/>
      <c r="K1915" s="41"/>
      <c r="L1915" s="45"/>
      <c r="M1915" s="244"/>
      <c r="N1915" s="245"/>
      <c r="O1915" s="92"/>
      <c r="P1915" s="92"/>
      <c r="Q1915" s="92"/>
      <c r="R1915" s="92"/>
      <c r="S1915" s="92"/>
      <c r="T1915" s="93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T1915" s="18" t="s">
        <v>181</v>
      </c>
      <c r="AU1915" s="18" t="s">
        <v>86</v>
      </c>
    </row>
    <row r="1916" s="13" customFormat="1">
      <c r="A1916" s="13"/>
      <c r="B1916" s="252"/>
      <c r="C1916" s="253"/>
      <c r="D1916" s="241" t="s">
        <v>294</v>
      </c>
      <c r="E1916" s="254" t="s">
        <v>1</v>
      </c>
      <c r="F1916" s="255" t="s">
        <v>3375</v>
      </c>
      <c r="G1916" s="253"/>
      <c r="H1916" s="256">
        <v>25.850000000000001</v>
      </c>
      <c r="I1916" s="257"/>
      <c r="J1916" s="253"/>
      <c r="K1916" s="253"/>
      <c r="L1916" s="258"/>
      <c r="M1916" s="259"/>
      <c r="N1916" s="260"/>
      <c r="O1916" s="260"/>
      <c r="P1916" s="260"/>
      <c r="Q1916" s="260"/>
      <c r="R1916" s="260"/>
      <c r="S1916" s="260"/>
      <c r="T1916" s="26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62" t="s">
        <v>294</v>
      </c>
      <c r="AU1916" s="262" t="s">
        <v>86</v>
      </c>
      <c r="AV1916" s="13" t="s">
        <v>86</v>
      </c>
      <c r="AW1916" s="13" t="s">
        <v>32</v>
      </c>
      <c r="AX1916" s="13" t="s">
        <v>84</v>
      </c>
      <c r="AY1916" s="262" t="s">
        <v>171</v>
      </c>
    </row>
    <row r="1917" s="13" customFormat="1">
      <c r="A1917" s="13"/>
      <c r="B1917" s="252"/>
      <c r="C1917" s="253"/>
      <c r="D1917" s="241" t="s">
        <v>294</v>
      </c>
      <c r="E1917" s="253"/>
      <c r="F1917" s="255" t="s">
        <v>3376</v>
      </c>
      <c r="G1917" s="253"/>
      <c r="H1917" s="256">
        <v>29.728000000000002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2" t="s">
        <v>294</v>
      </c>
      <c r="AU1917" s="262" t="s">
        <v>86</v>
      </c>
      <c r="AV1917" s="13" t="s">
        <v>86</v>
      </c>
      <c r="AW1917" s="13" t="s">
        <v>4</v>
      </c>
      <c r="AX1917" s="13" t="s">
        <v>84</v>
      </c>
      <c r="AY1917" s="262" t="s">
        <v>171</v>
      </c>
    </row>
    <row r="1918" s="2" customFormat="1" ht="16.5" customHeight="1">
      <c r="A1918" s="39"/>
      <c r="B1918" s="40"/>
      <c r="C1918" s="298" t="s">
        <v>3377</v>
      </c>
      <c r="D1918" s="298" t="s">
        <v>1309</v>
      </c>
      <c r="E1918" s="299" t="s">
        <v>3378</v>
      </c>
      <c r="F1918" s="300" t="s">
        <v>3379</v>
      </c>
      <c r="G1918" s="301" t="s">
        <v>206</v>
      </c>
      <c r="H1918" s="302">
        <v>184.31100000000001</v>
      </c>
      <c r="I1918" s="303"/>
      <c r="J1918" s="304">
        <f>ROUND(I1918*H1918,2)</f>
        <v>0</v>
      </c>
      <c r="K1918" s="300" t="s">
        <v>1</v>
      </c>
      <c r="L1918" s="305"/>
      <c r="M1918" s="306" t="s">
        <v>1</v>
      </c>
      <c r="N1918" s="307" t="s">
        <v>42</v>
      </c>
      <c r="O1918" s="92"/>
      <c r="P1918" s="237">
        <f>O1918*H1918</f>
        <v>0</v>
      </c>
      <c r="Q1918" s="237">
        <v>0</v>
      </c>
      <c r="R1918" s="237">
        <f>Q1918*H1918</f>
        <v>0</v>
      </c>
      <c r="S1918" s="237">
        <v>0</v>
      </c>
      <c r="T1918" s="238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39" t="s">
        <v>329</v>
      </c>
      <c r="AT1918" s="239" t="s">
        <v>1309</v>
      </c>
      <c r="AU1918" s="239" t="s">
        <v>86</v>
      </c>
      <c r="AY1918" s="18" t="s">
        <v>171</v>
      </c>
      <c r="BE1918" s="240">
        <f>IF(N1918="základní",J1918,0)</f>
        <v>0</v>
      </c>
      <c r="BF1918" s="240">
        <f>IF(N1918="snížená",J1918,0)</f>
        <v>0</v>
      </c>
      <c r="BG1918" s="240">
        <f>IF(N1918="zákl. přenesená",J1918,0)</f>
        <v>0</v>
      </c>
      <c r="BH1918" s="240">
        <f>IF(N1918="sníž. přenesená",J1918,0)</f>
        <v>0</v>
      </c>
      <c r="BI1918" s="240">
        <f>IF(N1918="nulová",J1918,0)</f>
        <v>0</v>
      </c>
      <c r="BJ1918" s="18" t="s">
        <v>84</v>
      </c>
      <c r="BK1918" s="240">
        <f>ROUND(I1918*H1918,2)</f>
        <v>0</v>
      </c>
      <c r="BL1918" s="18" t="s">
        <v>192</v>
      </c>
      <c r="BM1918" s="239" t="s">
        <v>3380</v>
      </c>
    </row>
    <row r="1919" s="2" customFormat="1">
      <c r="A1919" s="39"/>
      <c r="B1919" s="40"/>
      <c r="C1919" s="41"/>
      <c r="D1919" s="241" t="s">
        <v>181</v>
      </c>
      <c r="E1919" s="41"/>
      <c r="F1919" s="242" t="s">
        <v>3362</v>
      </c>
      <c r="G1919" s="41"/>
      <c r="H1919" s="41"/>
      <c r="I1919" s="243"/>
      <c r="J1919" s="41"/>
      <c r="K1919" s="41"/>
      <c r="L1919" s="45"/>
      <c r="M1919" s="244"/>
      <c r="N1919" s="245"/>
      <c r="O1919" s="92"/>
      <c r="P1919" s="92"/>
      <c r="Q1919" s="92"/>
      <c r="R1919" s="92"/>
      <c r="S1919" s="92"/>
      <c r="T1919" s="93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T1919" s="18" t="s">
        <v>181</v>
      </c>
      <c r="AU1919" s="18" t="s">
        <v>86</v>
      </c>
    </row>
    <row r="1920" s="13" customFormat="1">
      <c r="A1920" s="13"/>
      <c r="B1920" s="252"/>
      <c r="C1920" s="253"/>
      <c r="D1920" s="241" t="s">
        <v>294</v>
      </c>
      <c r="E1920" s="254" t="s">
        <v>1</v>
      </c>
      <c r="F1920" s="255" t="s">
        <v>3381</v>
      </c>
      <c r="G1920" s="253"/>
      <c r="H1920" s="256">
        <v>160.27000000000001</v>
      </c>
      <c r="I1920" s="257"/>
      <c r="J1920" s="253"/>
      <c r="K1920" s="253"/>
      <c r="L1920" s="258"/>
      <c r="M1920" s="259"/>
      <c r="N1920" s="260"/>
      <c r="O1920" s="260"/>
      <c r="P1920" s="260"/>
      <c r="Q1920" s="260"/>
      <c r="R1920" s="260"/>
      <c r="S1920" s="260"/>
      <c r="T1920" s="26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2" t="s">
        <v>294</v>
      </c>
      <c r="AU1920" s="262" t="s">
        <v>86</v>
      </c>
      <c r="AV1920" s="13" t="s">
        <v>86</v>
      </c>
      <c r="AW1920" s="13" t="s">
        <v>32</v>
      </c>
      <c r="AX1920" s="13" t="s">
        <v>84</v>
      </c>
      <c r="AY1920" s="262" t="s">
        <v>171</v>
      </c>
    </row>
    <row r="1921" s="13" customFormat="1">
      <c r="A1921" s="13"/>
      <c r="B1921" s="252"/>
      <c r="C1921" s="253"/>
      <c r="D1921" s="241" t="s">
        <v>294</v>
      </c>
      <c r="E1921" s="253"/>
      <c r="F1921" s="255" t="s">
        <v>3382</v>
      </c>
      <c r="G1921" s="253"/>
      <c r="H1921" s="256">
        <v>184.31100000000001</v>
      </c>
      <c r="I1921" s="257"/>
      <c r="J1921" s="253"/>
      <c r="K1921" s="253"/>
      <c r="L1921" s="258"/>
      <c r="M1921" s="259"/>
      <c r="N1921" s="260"/>
      <c r="O1921" s="260"/>
      <c r="P1921" s="260"/>
      <c r="Q1921" s="260"/>
      <c r="R1921" s="260"/>
      <c r="S1921" s="260"/>
      <c r="T1921" s="26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2" t="s">
        <v>294</v>
      </c>
      <c r="AU1921" s="262" t="s">
        <v>86</v>
      </c>
      <c r="AV1921" s="13" t="s">
        <v>86</v>
      </c>
      <c r="AW1921" s="13" t="s">
        <v>4</v>
      </c>
      <c r="AX1921" s="13" t="s">
        <v>84</v>
      </c>
      <c r="AY1921" s="262" t="s">
        <v>171</v>
      </c>
    </row>
    <row r="1922" s="2" customFormat="1" ht="16.5" customHeight="1">
      <c r="A1922" s="39"/>
      <c r="B1922" s="40"/>
      <c r="C1922" s="298" t="s">
        <v>3383</v>
      </c>
      <c r="D1922" s="298" t="s">
        <v>1309</v>
      </c>
      <c r="E1922" s="299" t="s">
        <v>3384</v>
      </c>
      <c r="F1922" s="300" t="s">
        <v>3385</v>
      </c>
      <c r="G1922" s="301" t="s">
        <v>206</v>
      </c>
      <c r="H1922" s="302">
        <v>287.53500000000003</v>
      </c>
      <c r="I1922" s="303"/>
      <c r="J1922" s="304">
        <f>ROUND(I1922*H1922,2)</f>
        <v>0</v>
      </c>
      <c r="K1922" s="300" t="s">
        <v>1</v>
      </c>
      <c r="L1922" s="305"/>
      <c r="M1922" s="306" t="s">
        <v>1</v>
      </c>
      <c r="N1922" s="307" t="s">
        <v>42</v>
      </c>
      <c r="O1922" s="92"/>
      <c r="P1922" s="237">
        <f>O1922*H1922</f>
        <v>0</v>
      </c>
      <c r="Q1922" s="237">
        <v>0</v>
      </c>
      <c r="R1922" s="237">
        <f>Q1922*H1922</f>
        <v>0</v>
      </c>
      <c r="S1922" s="237">
        <v>0</v>
      </c>
      <c r="T1922" s="238">
        <f>S1922*H1922</f>
        <v>0</v>
      </c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R1922" s="239" t="s">
        <v>329</v>
      </c>
      <c r="AT1922" s="239" t="s">
        <v>1309</v>
      </c>
      <c r="AU1922" s="239" t="s">
        <v>86</v>
      </c>
      <c r="AY1922" s="18" t="s">
        <v>171</v>
      </c>
      <c r="BE1922" s="240">
        <f>IF(N1922="základní",J1922,0)</f>
        <v>0</v>
      </c>
      <c r="BF1922" s="240">
        <f>IF(N1922="snížená",J1922,0)</f>
        <v>0</v>
      </c>
      <c r="BG1922" s="240">
        <f>IF(N1922="zákl. přenesená",J1922,0)</f>
        <v>0</v>
      </c>
      <c r="BH1922" s="240">
        <f>IF(N1922="sníž. přenesená",J1922,0)</f>
        <v>0</v>
      </c>
      <c r="BI1922" s="240">
        <f>IF(N1922="nulová",J1922,0)</f>
        <v>0</v>
      </c>
      <c r="BJ1922" s="18" t="s">
        <v>84</v>
      </c>
      <c r="BK1922" s="240">
        <f>ROUND(I1922*H1922,2)</f>
        <v>0</v>
      </c>
      <c r="BL1922" s="18" t="s">
        <v>192</v>
      </c>
      <c r="BM1922" s="239" t="s">
        <v>3386</v>
      </c>
    </row>
    <row r="1923" s="2" customFormat="1">
      <c r="A1923" s="39"/>
      <c r="B1923" s="40"/>
      <c r="C1923" s="41"/>
      <c r="D1923" s="241" t="s">
        <v>181</v>
      </c>
      <c r="E1923" s="41"/>
      <c r="F1923" s="242" t="s">
        <v>3387</v>
      </c>
      <c r="G1923" s="41"/>
      <c r="H1923" s="41"/>
      <c r="I1923" s="243"/>
      <c r="J1923" s="41"/>
      <c r="K1923" s="41"/>
      <c r="L1923" s="45"/>
      <c r="M1923" s="244"/>
      <c r="N1923" s="245"/>
      <c r="O1923" s="92"/>
      <c r="P1923" s="92"/>
      <c r="Q1923" s="92"/>
      <c r="R1923" s="92"/>
      <c r="S1923" s="92"/>
      <c r="T1923" s="93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T1923" s="18" t="s">
        <v>181</v>
      </c>
      <c r="AU1923" s="18" t="s">
        <v>86</v>
      </c>
    </row>
    <row r="1924" s="13" customFormat="1">
      <c r="A1924" s="13"/>
      <c r="B1924" s="252"/>
      <c r="C1924" s="253"/>
      <c r="D1924" s="241" t="s">
        <v>294</v>
      </c>
      <c r="E1924" s="254" t="s">
        <v>1</v>
      </c>
      <c r="F1924" s="255" t="s">
        <v>3388</v>
      </c>
      <c r="G1924" s="253"/>
      <c r="H1924" s="256">
        <v>250.03</v>
      </c>
      <c r="I1924" s="257"/>
      <c r="J1924" s="253"/>
      <c r="K1924" s="253"/>
      <c r="L1924" s="258"/>
      <c r="M1924" s="259"/>
      <c r="N1924" s="260"/>
      <c r="O1924" s="260"/>
      <c r="P1924" s="260"/>
      <c r="Q1924" s="260"/>
      <c r="R1924" s="260"/>
      <c r="S1924" s="260"/>
      <c r="T1924" s="26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2" t="s">
        <v>294</v>
      </c>
      <c r="AU1924" s="262" t="s">
        <v>86</v>
      </c>
      <c r="AV1924" s="13" t="s">
        <v>86</v>
      </c>
      <c r="AW1924" s="13" t="s">
        <v>32</v>
      </c>
      <c r="AX1924" s="13" t="s">
        <v>84</v>
      </c>
      <c r="AY1924" s="262" t="s">
        <v>171</v>
      </c>
    </row>
    <row r="1925" s="13" customFormat="1">
      <c r="A1925" s="13"/>
      <c r="B1925" s="252"/>
      <c r="C1925" s="253"/>
      <c r="D1925" s="241" t="s">
        <v>294</v>
      </c>
      <c r="E1925" s="253"/>
      <c r="F1925" s="255" t="s">
        <v>3389</v>
      </c>
      <c r="G1925" s="253"/>
      <c r="H1925" s="256">
        <v>287.53500000000003</v>
      </c>
      <c r="I1925" s="257"/>
      <c r="J1925" s="253"/>
      <c r="K1925" s="253"/>
      <c r="L1925" s="258"/>
      <c r="M1925" s="259"/>
      <c r="N1925" s="260"/>
      <c r="O1925" s="260"/>
      <c r="P1925" s="260"/>
      <c r="Q1925" s="260"/>
      <c r="R1925" s="260"/>
      <c r="S1925" s="260"/>
      <c r="T1925" s="26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2" t="s">
        <v>294</v>
      </c>
      <c r="AU1925" s="262" t="s">
        <v>86</v>
      </c>
      <c r="AV1925" s="13" t="s">
        <v>86</v>
      </c>
      <c r="AW1925" s="13" t="s">
        <v>4</v>
      </c>
      <c r="AX1925" s="13" t="s">
        <v>84</v>
      </c>
      <c r="AY1925" s="262" t="s">
        <v>171</v>
      </c>
    </row>
    <row r="1926" s="2" customFormat="1" ht="16.5" customHeight="1">
      <c r="A1926" s="39"/>
      <c r="B1926" s="40"/>
      <c r="C1926" s="298" t="s">
        <v>3390</v>
      </c>
      <c r="D1926" s="298" t="s">
        <v>1309</v>
      </c>
      <c r="E1926" s="299" t="s">
        <v>3391</v>
      </c>
      <c r="F1926" s="300" t="s">
        <v>3392</v>
      </c>
      <c r="G1926" s="301" t="s">
        <v>206</v>
      </c>
      <c r="H1926" s="302">
        <v>23.276</v>
      </c>
      <c r="I1926" s="303"/>
      <c r="J1926" s="304">
        <f>ROUND(I1926*H1926,2)</f>
        <v>0</v>
      </c>
      <c r="K1926" s="300" t="s">
        <v>1</v>
      </c>
      <c r="L1926" s="305"/>
      <c r="M1926" s="306" t="s">
        <v>1</v>
      </c>
      <c r="N1926" s="307" t="s">
        <v>42</v>
      </c>
      <c r="O1926" s="92"/>
      <c r="P1926" s="237">
        <f>O1926*H1926</f>
        <v>0</v>
      </c>
      <c r="Q1926" s="237">
        <v>0</v>
      </c>
      <c r="R1926" s="237">
        <f>Q1926*H1926</f>
        <v>0</v>
      </c>
      <c r="S1926" s="237">
        <v>0</v>
      </c>
      <c r="T1926" s="238">
        <f>S1926*H1926</f>
        <v>0</v>
      </c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R1926" s="239" t="s">
        <v>329</v>
      </c>
      <c r="AT1926" s="239" t="s">
        <v>1309</v>
      </c>
      <c r="AU1926" s="239" t="s">
        <v>86</v>
      </c>
      <c r="AY1926" s="18" t="s">
        <v>171</v>
      </c>
      <c r="BE1926" s="240">
        <f>IF(N1926="základní",J1926,0)</f>
        <v>0</v>
      </c>
      <c r="BF1926" s="240">
        <f>IF(N1926="snížená",J1926,0)</f>
        <v>0</v>
      </c>
      <c r="BG1926" s="240">
        <f>IF(N1926="zákl. přenesená",J1926,0)</f>
        <v>0</v>
      </c>
      <c r="BH1926" s="240">
        <f>IF(N1926="sníž. přenesená",J1926,0)</f>
        <v>0</v>
      </c>
      <c r="BI1926" s="240">
        <f>IF(N1926="nulová",J1926,0)</f>
        <v>0</v>
      </c>
      <c r="BJ1926" s="18" t="s">
        <v>84</v>
      </c>
      <c r="BK1926" s="240">
        <f>ROUND(I1926*H1926,2)</f>
        <v>0</v>
      </c>
      <c r="BL1926" s="18" t="s">
        <v>192</v>
      </c>
      <c r="BM1926" s="239" t="s">
        <v>3393</v>
      </c>
    </row>
    <row r="1927" s="2" customFormat="1">
      <c r="A1927" s="39"/>
      <c r="B1927" s="40"/>
      <c r="C1927" s="41"/>
      <c r="D1927" s="241" t="s">
        <v>181</v>
      </c>
      <c r="E1927" s="41"/>
      <c r="F1927" s="242" t="s">
        <v>3362</v>
      </c>
      <c r="G1927" s="41"/>
      <c r="H1927" s="41"/>
      <c r="I1927" s="243"/>
      <c r="J1927" s="41"/>
      <c r="K1927" s="41"/>
      <c r="L1927" s="45"/>
      <c r="M1927" s="244"/>
      <c r="N1927" s="245"/>
      <c r="O1927" s="92"/>
      <c r="P1927" s="92"/>
      <c r="Q1927" s="92"/>
      <c r="R1927" s="92"/>
      <c r="S1927" s="92"/>
      <c r="T1927" s="93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T1927" s="18" t="s">
        <v>181</v>
      </c>
      <c r="AU1927" s="18" t="s">
        <v>86</v>
      </c>
    </row>
    <row r="1928" s="13" customFormat="1">
      <c r="A1928" s="13"/>
      <c r="B1928" s="252"/>
      <c r="C1928" s="253"/>
      <c r="D1928" s="241" t="s">
        <v>294</v>
      </c>
      <c r="E1928" s="254" t="s">
        <v>1</v>
      </c>
      <c r="F1928" s="255" t="s">
        <v>3394</v>
      </c>
      <c r="G1928" s="253"/>
      <c r="H1928" s="256">
        <v>20.239999999999998</v>
      </c>
      <c r="I1928" s="257"/>
      <c r="J1928" s="253"/>
      <c r="K1928" s="253"/>
      <c r="L1928" s="258"/>
      <c r="M1928" s="259"/>
      <c r="N1928" s="260"/>
      <c r="O1928" s="260"/>
      <c r="P1928" s="260"/>
      <c r="Q1928" s="260"/>
      <c r="R1928" s="260"/>
      <c r="S1928" s="260"/>
      <c r="T1928" s="261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62" t="s">
        <v>294</v>
      </c>
      <c r="AU1928" s="262" t="s">
        <v>86</v>
      </c>
      <c r="AV1928" s="13" t="s">
        <v>86</v>
      </c>
      <c r="AW1928" s="13" t="s">
        <v>32</v>
      </c>
      <c r="AX1928" s="13" t="s">
        <v>84</v>
      </c>
      <c r="AY1928" s="262" t="s">
        <v>171</v>
      </c>
    </row>
    <row r="1929" s="13" customFormat="1">
      <c r="A1929" s="13"/>
      <c r="B1929" s="252"/>
      <c r="C1929" s="253"/>
      <c r="D1929" s="241" t="s">
        <v>294</v>
      </c>
      <c r="E1929" s="253"/>
      <c r="F1929" s="255" t="s">
        <v>3395</v>
      </c>
      <c r="G1929" s="253"/>
      <c r="H1929" s="256">
        <v>23.276</v>
      </c>
      <c r="I1929" s="257"/>
      <c r="J1929" s="253"/>
      <c r="K1929" s="253"/>
      <c r="L1929" s="258"/>
      <c r="M1929" s="259"/>
      <c r="N1929" s="260"/>
      <c r="O1929" s="260"/>
      <c r="P1929" s="260"/>
      <c r="Q1929" s="260"/>
      <c r="R1929" s="260"/>
      <c r="S1929" s="260"/>
      <c r="T1929" s="26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2" t="s">
        <v>294</v>
      </c>
      <c r="AU1929" s="262" t="s">
        <v>86</v>
      </c>
      <c r="AV1929" s="13" t="s">
        <v>86</v>
      </c>
      <c r="AW1929" s="13" t="s">
        <v>4</v>
      </c>
      <c r="AX1929" s="13" t="s">
        <v>84</v>
      </c>
      <c r="AY1929" s="262" t="s">
        <v>171</v>
      </c>
    </row>
    <row r="1930" s="2" customFormat="1" ht="16.5" customHeight="1">
      <c r="A1930" s="39"/>
      <c r="B1930" s="40"/>
      <c r="C1930" s="228" t="s">
        <v>3396</v>
      </c>
      <c r="D1930" s="228" t="s">
        <v>174</v>
      </c>
      <c r="E1930" s="229" t="s">
        <v>3397</v>
      </c>
      <c r="F1930" s="230" t="s">
        <v>3398</v>
      </c>
      <c r="G1930" s="231" t="s">
        <v>419</v>
      </c>
      <c r="H1930" s="232">
        <v>300</v>
      </c>
      <c r="I1930" s="233"/>
      <c r="J1930" s="234">
        <f>ROUND(I1930*H1930,2)</f>
        <v>0</v>
      </c>
      <c r="K1930" s="230" t="s">
        <v>178</v>
      </c>
      <c r="L1930" s="45"/>
      <c r="M1930" s="235" t="s">
        <v>1</v>
      </c>
      <c r="N1930" s="236" t="s">
        <v>42</v>
      </c>
      <c r="O1930" s="92"/>
      <c r="P1930" s="237">
        <f>O1930*H1930</f>
        <v>0</v>
      </c>
      <c r="Q1930" s="237">
        <v>3.0000000000000001E-05</v>
      </c>
      <c r="R1930" s="237">
        <f>Q1930*H1930</f>
        <v>0.0090000000000000011</v>
      </c>
      <c r="S1930" s="237">
        <v>0</v>
      </c>
      <c r="T1930" s="238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39" t="s">
        <v>440</v>
      </c>
      <c r="AT1930" s="239" t="s">
        <v>174</v>
      </c>
      <c r="AU1930" s="239" t="s">
        <v>86</v>
      </c>
      <c r="AY1930" s="18" t="s">
        <v>171</v>
      </c>
      <c r="BE1930" s="240">
        <f>IF(N1930="základní",J1930,0)</f>
        <v>0</v>
      </c>
      <c r="BF1930" s="240">
        <f>IF(N1930="snížená",J1930,0)</f>
        <v>0</v>
      </c>
      <c r="BG1930" s="240">
        <f>IF(N1930="zákl. přenesená",J1930,0)</f>
        <v>0</v>
      </c>
      <c r="BH1930" s="240">
        <f>IF(N1930="sníž. přenesená",J1930,0)</f>
        <v>0</v>
      </c>
      <c r="BI1930" s="240">
        <f>IF(N1930="nulová",J1930,0)</f>
        <v>0</v>
      </c>
      <c r="BJ1930" s="18" t="s">
        <v>84</v>
      </c>
      <c r="BK1930" s="240">
        <f>ROUND(I1930*H1930,2)</f>
        <v>0</v>
      </c>
      <c r="BL1930" s="18" t="s">
        <v>440</v>
      </c>
      <c r="BM1930" s="239" t="s">
        <v>3399</v>
      </c>
    </row>
    <row r="1931" s="2" customFormat="1" ht="16.5" customHeight="1">
      <c r="A1931" s="39"/>
      <c r="B1931" s="40"/>
      <c r="C1931" s="228" t="s">
        <v>3400</v>
      </c>
      <c r="D1931" s="228" t="s">
        <v>174</v>
      </c>
      <c r="E1931" s="229" t="s">
        <v>3401</v>
      </c>
      <c r="F1931" s="230" t="s">
        <v>3402</v>
      </c>
      <c r="G1931" s="231" t="s">
        <v>801</v>
      </c>
      <c r="H1931" s="232">
        <v>150</v>
      </c>
      <c r="I1931" s="233"/>
      <c r="J1931" s="234">
        <f>ROUND(I1931*H1931,2)</f>
        <v>0</v>
      </c>
      <c r="K1931" s="230" t="s">
        <v>178</v>
      </c>
      <c r="L1931" s="45"/>
      <c r="M1931" s="235" t="s">
        <v>1</v>
      </c>
      <c r="N1931" s="236" t="s">
        <v>42</v>
      </c>
      <c r="O1931" s="92"/>
      <c r="P1931" s="237">
        <f>O1931*H1931</f>
        <v>0</v>
      </c>
      <c r="Q1931" s="237">
        <v>0</v>
      </c>
      <c r="R1931" s="237">
        <f>Q1931*H1931</f>
        <v>0</v>
      </c>
      <c r="S1931" s="237">
        <v>0</v>
      </c>
      <c r="T1931" s="238">
        <f>S1931*H1931</f>
        <v>0</v>
      </c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R1931" s="239" t="s">
        <v>440</v>
      </c>
      <c r="AT1931" s="239" t="s">
        <v>174</v>
      </c>
      <c r="AU1931" s="239" t="s">
        <v>86</v>
      </c>
      <c r="AY1931" s="18" t="s">
        <v>171</v>
      </c>
      <c r="BE1931" s="240">
        <f>IF(N1931="základní",J1931,0)</f>
        <v>0</v>
      </c>
      <c r="BF1931" s="240">
        <f>IF(N1931="snížená",J1931,0)</f>
        <v>0</v>
      </c>
      <c r="BG1931" s="240">
        <f>IF(N1931="zákl. přenesená",J1931,0)</f>
        <v>0</v>
      </c>
      <c r="BH1931" s="240">
        <f>IF(N1931="sníž. přenesená",J1931,0)</f>
        <v>0</v>
      </c>
      <c r="BI1931" s="240">
        <f>IF(N1931="nulová",J1931,0)</f>
        <v>0</v>
      </c>
      <c r="BJ1931" s="18" t="s">
        <v>84</v>
      </c>
      <c r="BK1931" s="240">
        <f>ROUND(I1931*H1931,2)</f>
        <v>0</v>
      </c>
      <c r="BL1931" s="18" t="s">
        <v>440</v>
      </c>
      <c r="BM1931" s="239" t="s">
        <v>3403</v>
      </c>
    </row>
    <row r="1932" s="2" customFormat="1" ht="21.75" customHeight="1">
      <c r="A1932" s="39"/>
      <c r="B1932" s="40"/>
      <c r="C1932" s="228" t="s">
        <v>3404</v>
      </c>
      <c r="D1932" s="228" t="s">
        <v>174</v>
      </c>
      <c r="E1932" s="229" t="s">
        <v>3405</v>
      </c>
      <c r="F1932" s="230" t="s">
        <v>3406</v>
      </c>
      <c r="G1932" s="231" t="s">
        <v>801</v>
      </c>
      <c r="H1932" s="232">
        <v>100</v>
      </c>
      <c r="I1932" s="233"/>
      <c r="J1932" s="234">
        <f>ROUND(I1932*H1932,2)</f>
        <v>0</v>
      </c>
      <c r="K1932" s="230" t="s">
        <v>178</v>
      </c>
      <c r="L1932" s="45"/>
      <c r="M1932" s="235" t="s">
        <v>1</v>
      </c>
      <c r="N1932" s="236" t="s">
        <v>42</v>
      </c>
      <c r="O1932" s="92"/>
      <c r="P1932" s="237">
        <f>O1932*H1932</f>
        <v>0</v>
      </c>
      <c r="Q1932" s="237">
        <v>0</v>
      </c>
      <c r="R1932" s="237">
        <f>Q1932*H1932</f>
        <v>0</v>
      </c>
      <c r="S1932" s="237">
        <v>0</v>
      </c>
      <c r="T1932" s="238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9" t="s">
        <v>440</v>
      </c>
      <c r="AT1932" s="239" t="s">
        <v>174</v>
      </c>
      <c r="AU1932" s="239" t="s">
        <v>86</v>
      </c>
      <c r="AY1932" s="18" t="s">
        <v>171</v>
      </c>
      <c r="BE1932" s="240">
        <f>IF(N1932="základní",J1932,0)</f>
        <v>0</v>
      </c>
      <c r="BF1932" s="240">
        <f>IF(N1932="snížená",J1932,0)</f>
        <v>0</v>
      </c>
      <c r="BG1932" s="240">
        <f>IF(N1932="zákl. přenesená",J1932,0)</f>
        <v>0</v>
      </c>
      <c r="BH1932" s="240">
        <f>IF(N1932="sníž. přenesená",J1932,0)</f>
        <v>0</v>
      </c>
      <c r="BI1932" s="240">
        <f>IF(N1932="nulová",J1932,0)</f>
        <v>0</v>
      </c>
      <c r="BJ1932" s="18" t="s">
        <v>84</v>
      </c>
      <c r="BK1932" s="240">
        <f>ROUND(I1932*H1932,2)</f>
        <v>0</v>
      </c>
      <c r="BL1932" s="18" t="s">
        <v>440</v>
      </c>
      <c r="BM1932" s="239" t="s">
        <v>3407</v>
      </c>
    </row>
    <row r="1933" s="2" customFormat="1" ht="24.15" customHeight="1">
      <c r="A1933" s="39"/>
      <c r="B1933" s="40"/>
      <c r="C1933" s="228" t="s">
        <v>3408</v>
      </c>
      <c r="D1933" s="228" t="s">
        <v>174</v>
      </c>
      <c r="E1933" s="229" t="s">
        <v>3409</v>
      </c>
      <c r="F1933" s="230" t="s">
        <v>3410</v>
      </c>
      <c r="G1933" s="231" t="s">
        <v>2107</v>
      </c>
      <c r="H1933" s="308"/>
      <c r="I1933" s="233"/>
      <c r="J1933" s="234">
        <f>ROUND(I1933*H1933,2)</f>
        <v>0</v>
      </c>
      <c r="K1933" s="230" t="s">
        <v>178</v>
      </c>
      <c r="L1933" s="45"/>
      <c r="M1933" s="235" t="s">
        <v>1</v>
      </c>
      <c r="N1933" s="236" t="s">
        <v>42</v>
      </c>
      <c r="O1933" s="92"/>
      <c r="P1933" s="237">
        <f>O1933*H1933</f>
        <v>0</v>
      </c>
      <c r="Q1933" s="237">
        <v>0</v>
      </c>
      <c r="R1933" s="237">
        <f>Q1933*H1933</f>
        <v>0</v>
      </c>
      <c r="S1933" s="237">
        <v>0</v>
      </c>
      <c r="T1933" s="238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9" t="s">
        <v>440</v>
      </c>
      <c r="AT1933" s="239" t="s">
        <v>174</v>
      </c>
      <c r="AU1933" s="239" t="s">
        <v>86</v>
      </c>
      <c r="AY1933" s="18" t="s">
        <v>171</v>
      </c>
      <c r="BE1933" s="240">
        <f>IF(N1933="základní",J1933,0)</f>
        <v>0</v>
      </c>
      <c r="BF1933" s="240">
        <f>IF(N1933="snížená",J1933,0)</f>
        <v>0</v>
      </c>
      <c r="BG1933" s="240">
        <f>IF(N1933="zákl. přenesená",J1933,0)</f>
        <v>0</v>
      </c>
      <c r="BH1933" s="240">
        <f>IF(N1933="sníž. přenesená",J1933,0)</f>
        <v>0</v>
      </c>
      <c r="BI1933" s="240">
        <f>IF(N1933="nulová",J1933,0)</f>
        <v>0</v>
      </c>
      <c r="BJ1933" s="18" t="s">
        <v>84</v>
      </c>
      <c r="BK1933" s="240">
        <f>ROUND(I1933*H1933,2)</f>
        <v>0</v>
      </c>
      <c r="BL1933" s="18" t="s">
        <v>440</v>
      </c>
      <c r="BM1933" s="239" t="s">
        <v>3411</v>
      </c>
    </row>
    <row r="1934" s="12" customFormat="1" ht="22.8" customHeight="1">
      <c r="A1934" s="12"/>
      <c r="B1934" s="212"/>
      <c r="C1934" s="213"/>
      <c r="D1934" s="214" t="s">
        <v>76</v>
      </c>
      <c r="E1934" s="226" t="s">
        <v>3412</v>
      </c>
      <c r="F1934" s="226" t="s">
        <v>3413</v>
      </c>
      <c r="G1934" s="213"/>
      <c r="H1934" s="213"/>
      <c r="I1934" s="216"/>
      <c r="J1934" s="227">
        <f>BK1934</f>
        <v>0</v>
      </c>
      <c r="K1934" s="213"/>
      <c r="L1934" s="218"/>
      <c r="M1934" s="219"/>
      <c r="N1934" s="220"/>
      <c r="O1934" s="220"/>
      <c r="P1934" s="221">
        <f>SUM(P1935:P2118)</f>
        <v>0</v>
      </c>
      <c r="Q1934" s="220"/>
      <c r="R1934" s="221">
        <f>SUM(R1935:R2118)</f>
        <v>1.8113862099999998</v>
      </c>
      <c r="S1934" s="220"/>
      <c r="T1934" s="222">
        <f>SUM(T1935:T2118)</f>
        <v>0</v>
      </c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R1934" s="223" t="s">
        <v>86</v>
      </c>
      <c r="AT1934" s="224" t="s">
        <v>76</v>
      </c>
      <c r="AU1934" s="224" t="s">
        <v>84</v>
      </c>
      <c r="AY1934" s="223" t="s">
        <v>171</v>
      </c>
      <c r="BK1934" s="225">
        <f>SUM(BK1935:BK2118)</f>
        <v>0</v>
      </c>
    </row>
    <row r="1935" s="2" customFormat="1" ht="24.15" customHeight="1">
      <c r="A1935" s="39"/>
      <c r="B1935" s="40"/>
      <c r="C1935" s="228" t="s">
        <v>3414</v>
      </c>
      <c r="D1935" s="228" t="s">
        <v>174</v>
      </c>
      <c r="E1935" s="229" t="s">
        <v>3415</v>
      </c>
      <c r="F1935" s="230" t="s">
        <v>3416</v>
      </c>
      <c r="G1935" s="231" t="s">
        <v>206</v>
      </c>
      <c r="H1935" s="232">
        <v>97.078000000000003</v>
      </c>
      <c r="I1935" s="233"/>
      <c r="J1935" s="234">
        <f>ROUND(I1935*H1935,2)</f>
        <v>0</v>
      </c>
      <c r="K1935" s="230" t="s">
        <v>178</v>
      </c>
      <c r="L1935" s="45"/>
      <c r="M1935" s="235" t="s">
        <v>1</v>
      </c>
      <c r="N1935" s="236" t="s">
        <v>42</v>
      </c>
      <c r="O1935" s="92"/>
      <c r="P1935" s="237">
        <f>O1935*H1935</f>
        <v>0</v>
      </c>
      <c r="Q1935" s="237">
        <v>0.00013999999999999999</v>
      </c>
      <c r="R1935" s="237">
        <f>Q1935*H1935</f>
        <v>0.013590919999999999</v>
      </c>
      <c r="S1935" s="237">
        <v>0</v>
      </c>
      <c r="T1935" s="238">
        <f>S1935*H1935</f>
        <v>0</v>
      </c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R1935" s="239" t="s">
        <v>440</v>
      </c>
      <c r="AT1935" s="239" t="s">
        <v>174</v>
      </c>
      <c r="AU1935" s="239" t="s">
        <v>86</v>
      </c>
      <c r="AY1935" s="18" t="s">
        <v>171</v>
      </c>
      <c r="BE1935" s="240">
        <f>IF(N1935="základní",J1935,0)</f>
        <v>0</v>
      </c>
      <c r="BF1935" s="240">
        <f>IF(N1935="snížená",J1935,0)</f>
        <v>0</v>
      </c>
      <c r="BG1935" s="240">
        <f>IF(N1935="zákl. přenesená",J1935,0)</f>
        <v>0</v>
      </c>
      <c r="BH1935" s="240">
        <f>IF(N1935="sníž. přenesená",J1935,0)</f>
        <v>0</v>
      </c>
      <c r="BI1935" s="240">
        <f>IF(N1935="nulová",J1935,0)</f>
        <v>0</v>
      </c>
      <c r="BJ1935" s="18" t="s">
        <v>84</v>
      </c>
      <c r="BK1935" s="240">
        <f>ROUND(I1935*H1935,2)</f>
        <v>0</v>
      </c>
      <c r="BL1935" s="18" t="s">
        <v>440</v>
      </c>
      <c r="BM1935" s="239" t="s">
        <v>3417</v>
      </c>
    </row>
    <row r="1936" s="13" customFormat="1">
      <c r="A1936" s="13"/>
      <c r="B1936" s="252"/>
      <c r="C1936" s="253"/>
      <c r="D1936" s="241" t="s">
        <v>294</v>
      </c>
      <c r="E1936" s="254" t="s">
        <v>1</v>
      </c>
      <c r="F1936" s="255" t="s">
        <v>3418</v>
      </c>
      <c r="G1936" s="253"/>
      <c r="H1936" s="256">
        <v>77.400000000000006</v>
      </c>
      <c r="I1936" s="257"/>
      <c r="J1936" s="253"/>
      <c r="K1936" s="253"/>
      <c r="L1936" s="258"/>
      <c r="M1936" s="259"/>
      <c r="N1936" s="260"/>
      <c r="O1936" s="260"/>
      <c r="P1936" s="260"/>
      <c r="Q1936" s="260"/>
      <c r="R1936" s="260"/>
      <c r="S1936" s="260"/>
      <c r="T1936" s="261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2" t="s">
        <v>294</v>
      </c>
      <c r="AU1936" s="262" t="s">
        <v>86</v>
      </c>
      <c r="AV1936" s="13" t="s">
        <v>86</v>
      </c>
      <c r="AW1936" s="13" t="s">
        <v>32</v>
      </c>
      <c r="AX1936" s="13" t="s">
        <v>77</v>
      </c>
      <c r="AY1936" s="262" t="s">
        <v>171</v>
      </c>
    </row>
    <row r="1937" s="13" customFormat="1">
      <c r="A1937" s="13"/>
      <c r="B1937" s="252"/>
      <c r="C1937" s="253"/>
      <c r="D1937" s="241" t="s">
        <v>294</v>
      </c>
      <c r="E1937" s="254" t="s">
        <v>1</v>
      </c>
      <c r="F1937" s="255" t="s">
        <v>3419</v>
      </c>
      <c r="G1937" s="253"/>
      <c r="H1937" s="256">
        <v>6.8899999999999997</v>
      </c>
      <c r="I1937" s="257"/>
      <c r="J1937" s="253"/>
      <c r="K1937" s="253"/>
      <c r="L1937" s="258"/>
      <c r="M1937" s="259"/>
      <c r="N1937" s="260"/>
      <c r="O1937" s="260"/>
      <c r="P1937" s="260"/>
      <c r="Q1937" s="260"/>
      <c r="R1937" s="260"/>
      <c r="S1937" s="260"/>
      <c r="T1937" s="26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2" t="s">
        <v>294</v>
      </c>
      <c r="AU1937" s="262" t="s">
        <v>86</v>
      </c>
      <c r="AV1937" s="13" t="s">
        <v>86</v>
      </c>
      <c r="AW1937" s="13" t="s">
        <v>32</v>
      </c>
      <c r="AX1937" s="13" t="s">
        <v>77</v>
      </c>
      <c r="AY1937" s="262" t="s">
        <v>171</v>
      </c>
    </row>
    <row r="1938" s="13" customFormat="1">
      <c r="A1938" s="13"/>
      <c r="B1938" s="252"/>
      <c r="C1938" s="253"/>
      <c r="D1938" s="241" t="s">
        <v>294</v>
      </c>
      <c r="E1938" s="254" t="s">
        <v>1</v>
      </c>
      <c r="F1938" s="255" t="s">
        <v>3420</v>
      </c>
      <c r="G1938" s="253"/>
      <c r="H1938" s="256">
        <v>6.2999999999999998</v>
      </c>
      <c r="I1938" s="257"/>
      <c r="J1938" s="253"/>
      <c r="K1938" s="253"/>
      <c r="L1938" s="258"/>
      <c r="M1938" s="259"/>
      <c r="N1938" s="260"/>
      <c r="O1938" s="260"/>
      <c r="P1938" s="260"/>
      <c r="Q1938" s="260"/>
      <c r="R1938" s="260"/>
      <c r="S1938" s="260"/>
      <c r="T1938" s="26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2" t="s">
        <v>294</v>
      </c>
      <c r="AU1938" s="262" t="s">
        <v>86</v>
      </c>
      <c r="AV1938" s="13" t="s">
        <v>86</v>
      </c>
      <c r="AW1938" s="13" t="s">
        <v>32</v>
      </c>
      <c r="AX1938" s="13" t="s">
        <v>77</v>
      </c>
      <c r="AY1938" s="262" t="s">
        <v>171</v>
      </c>
    </row>
    <row r="1939" s="13" customFormat="1">
      <c r="A1939" s="13"/>
      <c r="B1939" s="252"/>
      <c r="C1939" s="253"/>
      <c r="D1939" s="241" t="s">
        <v>294</v>
      </c>
      <c r="E1939" s="254" t="s">
        <v>1</v>
      </c>
      <c r="F1939" s="255" t="s">
        <v>3421</v>
      </c>
      <c r="G1939" s="253"/>
      <c r="H1939" s="256">
        <v>4.2000000000000002</v>
      </c>
      <c r="I1939" s="257"/>
      <c r="J1939" s="253"/>
      <c r="K1939" s="253"/>
      <c r="L1939" s="258"/>
      <c r="M1939" s="259"/>
      <c r="N1939" s="260"/>
      <c r="O1939" s="260"/>
      <c r="P1939" s="260"/>
      <c r="Q1939" s="260"/>
      <c r="R1939" s="260"/>
      <c r="S1939" s="260"/>
      <c r="T1939" s="26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2" t="s">
        <v>294</v>
      </c>
      <c r="AU1939" s="262" t="s">
        <v>86</v>
      </c>
      <c r="AV1939" s="13" t="s">
        <v>86</v>
      </c>
      <c r="AW1939" s="13" t="s">
        <v>32</v>
      </c>
      <c r="AX1939" s="13" t="s">
        <v>77</v>
      </c>
      <c r="AY1939" s="262" t="s">
        <v>171</v>
      </c>
    </row>
    <row r="1940" s="13" customFormat="1">
      <c r="A1940" s="13"/>
      <c r="B1940" s="252"/>
      <c r="C1940" s="253"/>
      <c r="D1940" s="241" t="s">
        <v>294</v>
      </c>
      <c r="E1940" s="254" t="s">
        <v>1</v>
      </c>
      <c r="F1940" s="255" t="s">
        <v>3422</v>
      </c>
      <c r="G1940" s="253"/>
      <c r="H1940" s="256">
        <v>2.2879999999999998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2" t="s">
        <v>294</v>
      </c>
      <c r="AU1940" s="262" t="s">
        <v>86</v>
      </c>
      <c r="AV1940" s="13" t="s">
        <v>86</v>
      </c>
      <c r="AW1940" s="13" t="s">
        <v>32</v>
      </c>
      <c r="AX1940" s="13" t="s">
        <v>77</v>
      </c>
      <c r="AY1940" s="262" t="s">
        <v>171</v>
      </c>
    </row>
    <row r="1941" s="14" customFormat="1">
      <c r="A1941" s="14"/>
      <c r="B1941" s="263"/>
      <c r="C1941" s="264"/>
      <c r="D1941" s="241" t="s">
        <v>294</v>
      </c>
      <c r="E1941" s="265" t="s">
        <v>1</v>
      </c>
      <c r="F1941" s="266" t="s">
        <v>298</v>
      </c>
      <c r="G1941" s="264"/>
      <c r="H1941" s="267">
        <v>97.078000000000003</v>
      </c>
      <c r="I1941" s="268"/>
      <c r="J1941" s="264"/>
      <c r="K1941" s="264"/>
      <c r="L1941" s="269"/>
      <c r="M1941" s="270"/>
      <c r="N1941" s="271"/>
      <c r="O1941" s="271"/>
      <c r="P1941" s="271"/>
      <c r="Q1941" s="271"/>
      <c r="R1941" s="271"/>
      <c r="S1941" s="271"/>
      <c r="T1941" s="27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73" t="s">
        <v>294</v>
      </c>
      <c r="AU1941" s="273" t="s">
        <v>86</v>
      </c>
      <c r="AV1941" s="14" t="s">
        <v>192</v>
      </c>
      <c r="AW1941" s="14" t="s">
        <v>32</v>
      </c>
      <c r="AX1941" s="14" t="s">
        <v>84</v>
      </c>
      <c r="AY1941" s="273" t="s">
        <v>171</v>
      </c>
    </row>
    <row r="1942" s="2" customFormat="1" ht="16.5" customHeight="1">
      <c r="A1942" s="39"/>
      <c r="B1942" s="40"/>
      <c r="C1942" s="228" t="s">
        <v>3423</v>
      </c>
      <c r="D1942" s="228" t="s">
        <v>174</v>
      </c>
      <c r="E1942" s="229" t="s">
        <v>3424</v>
      </c>
      <c r="F1942" s="230" t="s">
        <v>3425</v>
      </c>
      <c r="G1942" s="231" t="s">
        <v>206</v>
      </c>
      <c r="H1942" s="232">
        <v>75.200000000000003</v>
      </c>
      <c r="I1942" s="233"/>
      <c r="J1942" s="234">
        <f>ROUND(I1942*H1942,2)</f>
        <v>0</v>
      </c>
      <c r="K1942" s="230" t="s">
        <v>178</v>
      </c>
      <c r="L1942" s="45"/>
      <c r="M1942" s="235" t="s">
        <v>1</v>
      </c>
      <c r="N1942" s="236" t="s">
        <v>42</v>
      </c>
      <c r="O1942" s="92"/>
      <c r="P1942" s="237">
        <f>O1942*H1942</f>
        <v>0</v>
      </c>
      <c r="Q1942" s="237">
        <v>6.9999999999999994E-05</v>
      </c>
      <c r="R1942" s="237">
        <f>Q1942*H1942</f>
        <v>0.0052639999999999996</v>
      </c>
      <c r="S1942" s="237">
        <v>0</v>
      </c>
      <c r="T1942" s="238">
        <f>S1942*H1942</f>
        <v>0</v>
      </c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R1942" s="239" t="s">
        <v>440</v>
      </c>
      <c r="AT1942" s="239" t="s">
        <v>174</v>
      </c>
      <c r="AU1942" s="239" t="s">
        <v>86</v>
      </c>
      <c r="AY1942" s="18" t="s">
        <v>171</v>
      </c>
      <c r="BE1942" s="240">
        <f>IF(N1942="základní",J1942,0)</f>
        <v>0</v>
      </c>
      <c r="BF1942" s="240">
        <f>IF(N1942="snížená",J1942,0)</f>
        <v>0</v>
      </c>
      <c r="BG1942" s="240">
        <f>IF(N1942="zákl. přenesená",J1942,0)</f>
        <v>0</v>
      </c>
      <c r="BH1942" s="240">
        <f>IF(N1942="sníž. přenesená",J1942,0)</f>
        <v>0</v>
      </c>
      <c r="BI1942" s="240">
        <f>IF(N1942="nulová",J1942,0)</f>
        <v>0</v>
      </c>
      <c r="BJ1942" s="18" t="s">
        <v>84</v>
      </c>
      <c r="BK1942" s="240">
        <f>ROUND(I1942*H1942,2)</f>
        <v>0</v>
      </c>
      <c r="BL1942" s="18" t="s">
        <v>440</v>
      </c>
      <c r="BM1942" s="239" t="s">
        <v>3426</v>
      </c>
    </row>
    <row r="1943" s="13" customFormat="1">
      <c r="A1943" s="13"/>
      <c r="B1943" s="252"/>
      <c r="C1943" s="253"/>
      <c r="D1943" s="241" t="s">
        <v>294</v>
      </c>
      <c r="E1943" s="254" t="s">
        <v>1</v>
      </c>
      <c r="F1943" s="255" t="s">
        <v>930</v>
      </c>
      <c r="G1943" s="253"/>
      <c r="H1943" s="256">
        <v>75.200000000000003</v>
      </c>
      <c r="I1943" s="257"/>
      <c r="J1943" s="253"/>
      <c r="K1943" s="253"/>
      <c r="L1943" s="258"/>
      <c r="M1943" s="259"/>
      <c r="N1943" s="260"/>
      <c r="O1943" s="260"/>
      <c r="P1943" s="260"/>
      <c r="Q1943" s="260"/>
      <c r="R1943" s="260"/>
      <c r="S1943" s="260"/>
      <c r="T1943" s="261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2" t="s">
        <v>294</v>
      </c>
      <c r="AU1943" s="262" t="s">
        <v>86</v>
      </c>
      <c r="AV1943" s="13" t="s">
        <v>86</v>
      </c>
      <c r="AW1943" s="13" t="s">
        <v>32</v>
      </c>
      <c r="AX1943" s="13" t="s">
        <v>84</v>
      </c>
      <c r="AY1943" s="262" t="s">
        <v>171</v>
      </c>
    </row>
    <row r="1944" s="2" customFormat="1" ht="24.15" customHeight="1">
      <c r="A1944" s="39"/>
      <c r="B1944" s="40"/>
      <c r="C1944" s="228" t="s">
        <v>3427</v>
      </c>
      <c r="D1944" s="228" t="s">
        <v>174</v>
      </c>
      <c r="E1944" s="229" t="s">
        <v>3428</v>
      </c>
      <c r="F1944" s="230" t="s">
        <v>3429</v>
      </c>
      <c r="G1944" s="231" t="s">
        <v>206</v>
      </c>
      <c r="H1944" s="232">
        <v>75.200000000000003</v>
      </c>
      <c r="I1944" s="233"/>
      <c r="J1944" s="234">
        <f>ROUND(I1944*H1944,2)</f>
        <v>0</v>
      </c>
      <c r="K1944" s="230" t="s">
        <v>178</v>
      </c>
      <c r="L1944" s="45"/>
      <c r="M1944" s="235" t="s">
        <v>1</v>
      </c>
      <c r="N1944" s="236" t="s">
        <v>42</v>
      </c>
      <c r="O1944" s="92"/>
      <c r="P1944" s="237">
        <f>O1944*H1944</f>
        <v>0</v>
      </c>
      <c r="Q1944" s="237">
        <v>0</v>
      </c>
      <c r="R1944" s="237">
        <f>Q1944*H1944</f>
        <v>0</v>
      </c>
      <c r="S1944" s="237">
        <v>0</v>
      </c>
      <c r="T1944" s="238">
        <f>S1944*H1944</f>
        <v>0</v>
      </c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R1944" s="239" t="s">
        <v>440</v>
      </c>
      <c r="AT1944" s="239" t="s">
        <v>174</v>
      </c>
      <c r="AU1944" s="239" t="s">
        <v>86</v>
      </c>
      <c r="AY1944" s="18" t="s">
        <v>171</v>
      </c>
      <c r="BE1944" s="240">
        <f>IF(N1944="základní",J1944,0)</f>
        <v>0</v>
      </c>
      <c r="BF1944" s="240">
        <f>IF(N1944="snížená",J1944,0)</f>
        <v>0</v>
      </c>
      <c r="BG1944" s="240">
        <f>IF(N1944="zákl. přenesená",J1944,0)</f>
        <v>0</v>
      </c>
      <c r="BH1944" s="240">
        <f>IF(N1944="sníž. přenesená",J1944,0)</f>
        <v>0</v>
      </c>
      <c r="BI1944" s="240">
        <f>IF(N1944="nulová",J1944,0)</f>
        <v>0</v>
      </c>
      <c r="BJ1944" s="18" t="s">
        <v>84</v>
      </c>
      <c r="BK1944" s="240">
        <f>ROUND(I1944*H1944,2)</f>
        <v>0</v>
      </c>
      <c r="BL1944" s="18" t="s">
        <v>440</v>
      </c>
      <c r="BM1944" s="239" t="s">
        <v>3430</v>
      </c>
    </row>
    <row r="1945" s="13" customFormat="1">
      <c r="A1945" s="13"/>
      <c r="B1945" s="252"/>
      <c r="C1945" s="253"/>
      <c r="D1945" s="241" t="s">
        <v>294</v>
      </c>
      <c r="E1945" s="254" t="s">
        <v>1</v>
      </c>
      <c r="F1945" s="255" t="s">
        <v>930</v>
      </c>
      <c r="G1945" s="253"/>
      <c r="H1945" s="256">
        <v>75.200000000000003</v>
      </c>
      <c r="I1945" s="257"/>
      <c r="J1945" s="253"/>
      <c r="K1945" s="253"/>
      <c r="L1945" s="258"/>
      <c r="M1945" s="259"/>
      <c r="N1945" s="260"/>
      <c r="O1945" s="260"/>
      <c r="P1945" s="260"/>
      <c r="Q1945" s="260"/>
      <c r="R1945" s="260"/>
      <c r="S1945" s="260"/>
      <c r="T1945" s="261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2" t="s">
        <v>294</v>
      </c>
      <c r="AU1945" s="262" t="s">
        <v>86</v>
      </c>
      <c r="AV1945" s="13" t="s">
        <v>86</v>
      </c>
      <c r="AW1945" s="13" t="s">
        <v>32</v>
      </c>
      <c r="AX1945" s="13" t="s">
        <v>84</v>
      </c>
      <c r="AY1945" s="262" t="s">
        <v>171</v>
      </c>
    </row>
    <row r="1946" s="2" customFormat="1" ht="24.15" customHeight="1">
      <c r="A1946" s="39"/>
      <c r="B1946" s="40"/>
      <c r="C1946" s="228" t="s">
        <v>3431</v>
      </c>
      <c r="D1946" s="228" t="s">
        <v>174</v>
      </c>
      <c r="E1946" s="229" t="s">
        <v>3432</v>
      </c>
      <c r="F1946" s="230" t="s">
        <v>3433</v>
      </c>
      <c r="G1946" s="231" t="s">
        <v>206</v>
      </c>
      <c r="H1946" s="232">
        <v>75.200000000000003</v>
      </c>
      <c r="I1946" s="233"/>
      <c r="J1946" s="234">
        <f>ROUND(I1946*H1946,2)</f>
        <v>0</v>
      </c>
      <c r="K1946" s="230" t="s">
        <v>178</v>
      </c>
      <c r="L1946" s="45"/>
      <c r="M1946" s="235" t="s">
        <v>1</v>
      </c>
      <c r="N1946" s="236" t="s">
        <v>42</v>
      </c>
      <c r="O1946" s="92"/>
      <c r="P1946" s="237">
        <f>O1946*H1946</f>
        <v>0</v>
      </c>
      <c r="Q1946" s="237">
        <v>0.00012</v>
      </c>
      <c r="R1946" s="237">
        <f>Q1946*H1946</f>
        <v>0.0090240000000000008</v>
      </c>
      <c r="S1946" s="237">
        <v>0</v>
      </c>
      <c r="T1946" s="238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39" t="s">
        <v>440</v>
      </c>
      <c r="AT1946" s="239" t="s">
        <v>174</v>
      </c>
      <c r="AU1946" s="239" t="s">
        <v>86</v>
      </c>
      <c r="AY1946" s="18" t="s">
        <v>171</v>
      </c>
      <c r="BE1946" s="240">
        <f>IF(N1946="základní",J1946,0)</f>
        <v>0</v>
      </c>
      <c r="BF1946" s="240">
        <f>IF(N1946="snížená",J1946,0)</f>
        <v>0</v>
      </c>
      <c r="BG1946" s="240">
        <f>IF(N1946="zákl. přenesená",J1946,0)</f>
        <v>0</v>
      </c>
      <c r="BH1946" s="240">
        <f>IF(N1946="sníž. přenesená",J1946,0)</f>
        <v>0</v>
      </c>
      <c r="BI1946" s="240">
        <f>IF(N1946="nulová",J1946,0)</f>
        <v>0</v>
      </c>
      <c r="BJ1946" s="18" t="s">
        <v>84</v>
      </c>
      <c r="BK1946" s="240">
        <f>ROUND(I1946*H1946,2)</f>
        <v>0</v>
      </c>
      <c r="BL1946" s="18" t="s">
        <v>440</v>
      </c>
      <c r="BM1946" s="239" t="s">
        <v>3434</v>
      </c>
    </row>
    <row r="1947" s="13" customFormat="1">
      <c r="A1947" s="13"/>
      <c r="B1947" s="252"/>
      <c r="C1947" s="253"/>
      <c r="D1947" s="241" t="s">
        <v>294</v>
      </c>
      <c r="E1947" s="254" t="s">
        <v>1</v>
      </c>
      <c r="F1947" s="255" t="s">
        <v>930</v>
      </c>
      <c r="G1947" s="253"/>
      <c r="H1947" s="256">
        <v>75.200000000000003</v>
      </c>
      <c r="I1947" s="257"/>
      <c r="J1947" s="253"/>
      <c r="K1947" s="253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2" t="s">
        <v>294</v>
      </c>
      <c r="AU1947" s="262" t="s">
        <v>86</v>
      </c>
      <c r="AV1947" s="13" t="s">
        <v>86</v>
      </c>
      <c r="AW1947" s="13" t="s">
        <v>32</v>
      </c>
      <c r="AX1947" s="13" t="s">
        <v>84</v>
      </c>
      <c r="AY1947" s="262" t="s">
        <v>171</v>
      </c>
    </row>
    <row r="1948" s="2" customFormat="1" ht="24.15" customHeight="1">
      <c r="A1948" s="39"/>
      <c r="B1948" s="40"/>
      <c r="C1948" s="228" t="s">
        <v>3435</v>
      </c>
      <c r="D1948" s="228" t="s">
        <v>174</v>
      </c>
      <c r="E1948" s="229" t="s">
        <v>3436</v>
      </c>
      <c r="F1948" s="230" t="s">
        <v>3437</v>
      </c>
      <c r="G1948" s="231" t="s">
        <v>206</v>
      </c>
      <c r="H1948" s="232">
        <v>75.200000000000003</v>
      </c>
      <c r="I1948" s="233"/>
      <c r="J1948" s="234">
        <f>ROUND(I1948*H1948,2)</f>
        <v>0</v>
      </c>
      <c r="K1948" s="230" t="s">
        <v>178</v>
      </c>
      <c r="L1948" s="45"/>
      <c r="M1948" s="235" t="s">
        <v>1</v>
      </c>
      <c r="N1948" s="236" t="s">
        <v>42</v>
      </c>
      <c r="O1948" s="92"/>
      <c r="P1948" s="237">
        <f>O1948*H1948</f>
        <v>0</v>
      </c>
      <c r="Q1948" s="237">
        <v>0.00012</v>
      </c>
      <c r="R1948" s="237">
        <f>Q1948*H1948</f>
        <v>0.0090240000000000008</v>
      </c>
      <c r="S1948" s="237">
        <v>0</v>
      </c>
      <c r="T1948" s="238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9" t="s">
        <v>440</v>
      </c>
      <c r="AT1948" s="239" t="s">
        <v>174</v>
      </c>
      <c r="AU1948" s="239" t="s">
        <v>86</v>
      </c>
      <c r="AY1948" s="18" t="s">
        <v>171</v>
      </c>
      <c r="BE1948" s="240">
        <f>IF(N1948="základní",J1948,0)</f>
        <v>0</v>
      </c>
      <c r="BF1948" s="240">
        <f>IF(N1948="snížená",J1948,0)</f>
        <v>0</v>
      </c>
      <c r="BG1948" s="240">
        <f>IF(N1948="zákl. přenesená",J1948,0)</f>
        <v>0</v>
      </c>
      <c r="BH1948" s="240">
        <f>IF(N1948="sníž. přenesená",J1948,0)</f>
        <v>0</v>
      </c>
      <c r="BI1948" s="240">
        <f>IF(N1948="nulová",J1948,0)</f>
        <v>0</v>
      </c>
      <c r="BJ1948" s="18" t="s">
        <v>84</v>
      </c>
      <c r="BK1948" s="240">
        <f>ROUND(I1948*H1948,2)</f>
        <v>0</v>
      </c>
      <c r="BL1948" s="18" t="s">
        <v>440</v>
      </c>
      <c r="BM1948" s="239" t="s">
        <v>3438</v>
      </c>
    </row>
    <row r="1949" s="15" customFormat="1">
      <c r="A1949" s="15"/>
      <c r="B1949" s="274"/>
      <c r="C1949" s="275"/>
      <c r="D1949" s="241" t="s">
        <v>294</v>
      </c>
      <c r="E1949" s="276" t="s">
        <v>1</v>
      </c>
      <c r="F1949" s="277" t="s">
        <v>3439</v>
      </c>
      <c r="G1949" s="275"/>
      <c r="H1949" s="276" t="s">
        <v>1</v>
      </c>
      <c r="I1949" s="278"/>
      <c r="J1949" s="275"/>
      <c r="K1949" s="275"/>
      <c r="L1949" s="279"/>
      <c r="M1949" s="280"/>
      <c r="N1949" s="281"/>
      <c r="O1949" s="281"/>
      <c r="P1949" s="281"/>
      <c r="Q1949" s="281"/>
      <c r="R1949" s="281"/>
      <c r="S1949" s="281"/>
      <c r="T1949" s="282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83" t="s">
        <v>294</v>
      </c>
      <c r="AU1949" s="283" t="s">
        <v>86</v>
      </c>
      <c r="AV1949" s="15" t="s">
        <v>84</v>
      </c>
      <c r="AW1949" s="15" t="s">
        <v>32</v>
      </c>
      <c r="AX1949" s="15" t="s">
        <v>77</v>
      </c>
      <c r="AY1949" s="283" t="s">
        <v>171</v>
      </c>
    </row>
    <row r="1950" s="13" customFormat="1">
      <c r="A1950" s="13"/>
      <c r="B1950" s="252"/>
      <c r="C1950" s="253"/>
      <c r="D1950" s="241" t="s">
        <v>294</v>
      </c>
      <c r="E1950" s="254" t="s">
        <v>1</v>
      </c>
      <c r="F1950" s="255" t="s">
        <v>3440</v>
      </c>
      <c r="G1950" s="253"/>
      <c r="H1950" s="256">
        <v>8</v>
      </c>
      <c r="I1950" s="257"/>
      <c r="J1950" s="253"/>
      <c r="K1950" s="253"/>
      <c r="L1950" s="258"/>
      <c r="M1950" s="259"/>
      <c r="N1950" s="260"/>
      <c r="O1950" s="260"/>
      <c r="P1950" s="260"/>
      <c r="Q1950" s="260"/>
      <c r="R1950" s="260"/>
      <c r="S1950" s="260"/>
      <c r="T1950" s="26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62" t="s">
        <v>294</v>
      </c>
      <c r="AU1950" s="262" t="s">
        <v>86</v>
      </c>
      <c r="AV1950" s="13" t="s">
        <v>86</v>
      </c>
      <c r="AW1950" s="13" t="s">
        <v>32</v>
      </c>
      <c r="AX1950" s="13" t="s">
        <v>77</v>
      </c>
      <c r="AY1950" s="262" t="s">
        <v>171</v>
      </c>
    </row>
    <row r="1951" s="13" customFormat="1">
      <c r="A1951" s="13"/>
      <c r="B1951" s="252"/>
      <c r="C1951" s="253"/>
      <c r="D1951" s="241" t="s">
        <v>294</v>
      </c>
      <c r="E1951" s="254" t="s">
        <v>1</v>
      </c>
      <c r="F1951" s="255" t="s">
        <v>3441</v>
      </c>
      <c r="G1951" s="253"/>
      <c r="H1951" s="256">
        <v>42</v>
      </c>
      <c r="I1951" s="257"/>
      <c r="J1951" s="253"/>
      <c r="K1951" s="253"/>
      <c r="L1951" s="258"/>
      <c r="M1951" s="259"/>
      <c r="N1951" s="260"/>
      <c r="O1951" s="260"/>
      <c r="P1951" s="260"/>
      <c r="Q1951" s="260"/>
      <c r="R1951" s="260"/>
      <c r="S1951" s="260"/>
      <c r="T1951" s="26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2" t="s">
        <v>294</v>
      </c>
      <c r="AU1951" s="262" t="s">
        <v>86</v>
      </c>
      <c r="AV1951" s="13" t="s">
        <v>86</v>
      </c>
      <c r="AW1951" s="13" t="s">
        <v>32</v>
      </c>
      <c r="AX1951" s="13" t="s">
        <v>77</v>
      </c>
      <c r="AY1951" s="262" t="s">
        <v>171</v>
      </c>
    </row>
    <row r="1952" s="13" customFormat="1">
      <c r="A1952" s="13"/>
      <c r="B1952" s="252"/>
      <c r="C1952" s="253"/>
      <c r="D1952" s="241" t="s">
        <v>294</v>
      </c>
      <c r="E1952" s="254" t="s">
        <v>1</v>
      </c>
      <c r="F1952" s="255" t="s">
        <v>3442</v>
      </c>
      <c r="G1952" s="253"/>
      <c r="H1952" s="256">
        <v>7.4000000000000004</v>
      </c>
      <c r="I1952" s="257"/>
      <c r="J1952" s="253"/>
      <c r="K1952" s="253"/>
      <c r="L1952" s="258"/>
      <c r="M1952" s="259"/>
      <c r="N1952" s="260"/>
      <c r="O1952" s="260"/>
      <c r="P1952" s="260"/>
      <c r="Q1952" s="260"/>
      <c r="R1952" s="260"/>
      <c r="S1952" s="260"/>
      <c r="T1952" s="26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2" t="s">
        <v>294</v>
      </c>
      <c r="AU1952" s="262" t="s">
        <v>86</v>
      </c>
      <c r="AV1952" s="13" t="s">
        <v>86</v>
      </c>
      <c r="AW1952" s="13" t="s">
        <v>32</v>
      </c>
      <c r="AX1952" s="13" t="s">
        <v>77</v>
      </c>
      <c r="AY1952" s="262" t="s">
        <v>171</v>
      </c>
    </row>
    <row r="1953" s="13" customFormat="1">
      <c r="A1953" s="13"/>
      <c r="B1953" s="252"/>
      <c r="C1953" s="253"/>
      <c r="D1953" s="241" t="s">
        <v>294</v>
      </c>
      <c r="E1953" s="254" t="s">
        <v>1</v>
      </c>
      <c r="F1953" s="255" t="s">
        <v>3443</v>
      </c>
      <c r="G1953" s="253"/>
      <c r="H1953" s="256">
        <v>11</v>
      </c>
      <c r="I1953" s="257"/>
      <c r="J1953" s="253"/>
      <c r="K1953" s="253"/>
      <c r="L1953" s="258"/>
      <c r="M1953" s="259"/>
      <c r="N1953" s="260"/>
      <c r="O1953" s="260"/>
      <c r="P1953" s="260"/>
      <c r="Q1953" s="260"/>
      <c r="R1953" s="260"/>
      <c r="S1953" s="260"/>
      <c r="T1953" s="26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62" t="s">
        <v>294</v>
      </c>
      <c r="AU1953" s="262" t="s">
        <v>86</v>
      </c>
      <c r="AV1953" s="13" t="s">
        <v>86</v>
      </c>
      <c r="AW1953" s="13" t="s">
        <v>32</v>
      </c>
      <c r="AX1953" s="13" t="s">
        <v>77</v>
      </c>
      <c r="AY1953" s="262" t="s">
        <v>171</v>
      </c>
    </row>
    <row r="1954" s="13" customFormat="1">
      <c r="A1954" s="13"/>
      <c r="B1954" s="252"/>
      <c r="C1954" s="253"/>
      <c r="D1954" s="241" t="s">
        <v>294</v>
      </c>
      <c r="E1954" s="254" t="s">
        <v>1</v>
      </c>
      <c r="F1954" s="255" t="s">
        <v>3444</v>
      </c>
      <c r="G1954" s="253"/>
      <c r="H1954" s="256">
        <v>6.7999999999999998</v>
      </c>
      <c r="I1954" s="257"/>
      <c r="J1954" s="253"/>
      <c r="K1954" s="253"/>
      <c r="L1954" s="258"/>
      <c r="M1954" s="259"/>
      <c r="N1954" s="260"/>
      <c r="O1954" s="260"/>
      <c r="P1954" s="260"/>
      <c r="Q1954" s="260"/>
      <c r="R1954" s="260"/>
      <c r="S1954" s="260"/>
      <c r="T1954" s="26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2" t="s">
        <v>294</v>
      </c>
      <c r="AU1954" s="262" t="s">
        <v>86</v>
      </c>
      <c r="AV1954" s="13" t="s">
        <v>86</v>
      </c>
      <c r="AW1954" s="13" t="s">
        <v>32</v>
      </c>
      <c r="AX1954" s="13" t="s">
        <v>77</v>
      </c>
      <c r="AY1954" s="262" t="s">
        <v>171</v>
      </c>
    </row>
    <row r="1955" s="16" customFormat="1">
      <c r="A1955" s="16"/>
      <c r="B1955" s="287"/>
      <c r="C1955" s="288"/>
      <c r="D1955" s="241" t="s">
        <v>294</v>
      </c>
      <c r="E1955" s="289" t="s">
        <v>930</v>
      </c>
      <c r="F1955" s="290" t="s">
        <v>1112</v>
      </c>
      <c r="G1955" s="288"/>
      <c r="H1955" s="291">
        <v>75.200000000000003</v>
      </c>
      <c r="I1955" s="292"/>
      <c r="J1955" s="288"/>
      <c r="K1955" s="288"/>
      <c r="L1955" s="293"/>
      <c r="M1955" s="294"/>
      <c r="N1955" s="295"/>
      <c r="O1955" s="295"/>
      <c r="P1955" s="295"/>
      <c r="Q1955" s="295"/>
      <c r="R1955" s="295"/>
      <c r="S1955" s="295"/>
      <c r="T1955" s="29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T1955" s="297" t="s">
        <v>294</v>
      </c>
      <c r="AU1955" s="297" t="s">
        <v>86</v>
      </c>
      <c r="AV1955" s="16" t="s">
        <v>106</v>
      </c>
      <c r="AW1955" s="16" t="s">
        <v>32</v>
      </c>
      <c r="AX1955" s="16" t="s">
        <v>77</v>
      </c>
      <c r="AY1955" s="297" t="s">
        <v>171</v>
      </c>
    </row>
    <row r="1956" s="14" customFormat="1">
      <c r="A1956" s="14"/>
      <c r="B1956" s="263"/>
      <c r="C1956" s="264"/>
      <c r="D1956" s="241" t="s">
        <v>294</v>
      </c>
      <c r="E1956" s="265" t="s">
        <v>1</v>
      </c>
      <c r="F1956" s="266" t="s">
        <v>298</v>
      </c>
      <c r="G1956" s="264"/>
      <c r="H1956" s="267">
        <v>75.200000000000003</v>
      </c>
      <c r="I1956" s="268"/>
      <c r="J1956" s="264"/>
      <c r="K1956" s="264"/>
      <c r="L1956" s="269"/>
      <c r="M1956" s="270"/>
      <c r="N1956" s="271"/>
      <c r="O1956" s="271"/>
      <c r="P1956" s="271"/>
      <c r="Q1956" s="271"/>
      <c r="R1956" s="271"/>
      <c r="S1956" s="271"/>
      <c r="T1956" s="272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73" t="s">
        <v>294</v>
      </c>
      <c r="AU1956" s="273" t="s">
        <v>86</v>
      </c>
      <c r="AV1956" s="14" t="s">
        <v>192</v>
      </c>
      <c r="AW1956" s="14" t="s">
        <v>32</v>
      </c>
      <c r="AX1956" s="14" t="s">
        <v>84</v>
      </c>
      <c r="AY1956" s="273" t="s">
        <v>171</v>
      </c>
    </row>
    <row r="1957" s="2" customFormat="1" ht="33" customHeight="1">
      <c r="A1957" s="39"/>
      <c r="B1957" s="40"/>
      <c r="C1957" s="228" t="s">
        <v>3445</v>
      </c>
      <c r="D1957" s="228" t="s">
        <v>174</v>
      </c>
      <c r="E1957" s="229" t="s">
        <v>3446</v>
      </c>
      <c r="F1957" s="230" t="s">
        <v>3447</v>
      </c>
      <c r="G1957" s="231" t="s">
        <v>206</v>
      </c>
      <c r="H1957" s="232">
        <v>812.45000000000005</v>
      </c>
      <c r="I1957" s="233"/>
      <c r="J1957" s="234">
        <f>ROUND(I1957*H1957,2)</f>
        <v>0</v>
      </c>
      <c r="K1957" s="230" t="s">
        <v>178</v>
      </c>
      <c r="L1957" s="45"/>
      <c r="M1957" s="235" t="s">
        <v>1</v>
      </c>
      <c r="N1957" s="236" t="s">
        <v>42</v>
      </c>
      <c r="O1957" s="92"/>
      <c r="P1957" s="237">
        <f>O1957*H1957</f>
        <v>0</v>
      </c>
      <c r="Q1957" s="237">
        <v>8.0000000000000007E-05</v>
      </c>
      <c r="R1957" s="237">
        <f>Q1957*H1957</f>
        <v>0.064996000000000012</v>
      </c>
      <c r="S1957" s="237">
        <v>0</v>
      </c>
      <c r="T1957" s="238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9" t="s">
        <v>440</v>
      </c>
      <c r="AT1957" s="239" t="s">
        <v>174</v>
      </c>
      <c r="AU1957" s="239" t="s">
        <v>86</v>
      </c>
      <c r="AY1957" s="18" t="s">
        <v>171</v>
      </c>
      <c r="BE1957" s="240">
        <f>IF(N1957="základní",J1957,0)</f>
        <v>0</v>
      </c>
      <c r="BF1957" s="240">
        <f>IF(N1957="snížená",J1957,0)</f>
        <v>0</v>
      </c>
      <c r="BG1957" s="240">
        <f>IF(N1957="zákl. přenesená",J1957,0)</f>
        <v>0</v>
      </c>
      <c r="BH1957" s="240">
        <f>IF(N1957="sníž. přenesená",J1957,0)</f>
        <v>0</v>
      </c>
      <c r="BI1957" s="240">
        <f>IF(N1957="nulová",J1957,0)</f>
        <v>0</v>
      </c>
      <c r="BJ1957" s="18" t="s">
        <v>84</v>
      </c>
      <c r="BK1957" s="240">
        <f>ROUND(I1957*H1957,2)</f>
        <v>0</v>
      </c>
      <c r="BL1957" s="18" t="s">
        <v>440</v>
      </c>
      <c r="BM1957" s="239" t="s">
        <v>3448</v>
      </c>
    </row>
    <row r="1958" s="13" customFormat="1">
      <c r="A1958" s="13"/>
      <c r="B1958" s="252"/>
      <c r="C1958" s="253"/>
      <c r="D1958" s="241" t="s">
        <v>294</v>
      </c>
      <c r="E1958" s="254" t="s">
        <v>1</v>
      </c>
      <c r="F1958" s="255" t="s">
        <v>871</v>
      </c>
      <c r="G1958" s="253"/>
      <c r="H1958" s="256">
        <v>812.45000000000005</v>
      </c>
      <c r="I1958" s="257"/>
      <c r="J1958" s="253"/>
      <c r="K1958" s="253"/>
      <c r="L1958" s="258"/>
      <c r="M1958" s="259"/>
      <c r="N1958" s="260"/>
      <c r="O1958" s="260"/>
      <c r="P1958" s="260"/>
      <c r="Q1958" s="260"/>
      <c r="R1958" s="260"/>
      <c r="S1958" s="260"/>
      <c r="T1958" s="26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2" t="s">
        <v>294</v>
      </c>
      <c r="AU1958" s="262" t="s">
        <v>86</v>
      </c>
      <c r="AV1958" s="13" t="s">
        <v>86</v>
      </c>
      <c r="AW1958" s="13" t="s">
        <v>32</v>
      </c>
      <c r="AX1958" s="13" t="s">
        <v>84</v>
      </c>
      <c r="AY1958" s="262" t="s">
        <v>171</v>
      </c>
    </row>
    <row r="1959" s="2" customFormat="1" ht="24.15" customHeight="1">
      <c r="A1959" s="39"/>
      <c r="B1959" s="40"/>
      <c r="C1959" s="228" t="s">
        <v>3449</v>
      </c>
      <c r="D1959" s="228" t="s">
        <v>174</v>
      </c>
      <c r="E1959" s="229" t="s">
        <v>3450</v>
      </c>
      <c r="F1959" s="230" t="s">
        <v>3451</v>
      </c>
      <c r="G1959" s="231" t="s">
        <v>206</v>
      </c>
      <c r="H1959" s="232">
        <v>812.45000000000005</v>
      </c>
      <c r="I1959" s="233"/>
      <c r="J1959" s="234">
        <f>ROUND(I1959*H1959,2)</f>
        <v>0</v>
      </c>
      <c r="K1959" s="230" t="s">
        <v>178</v>
      </c>
      <c r="L1959" s="45"/>
      <c r="M1959" s="235" t="s">
        <v>1</v>
      </c>
      <c r="N1959" s="236" t="s">
        <v>42</v>
      </c>
      <c r="O1959" s="92"/>
      <c r="P1959" s="237">
        <f>O1959*H1959</f>
        <v>0</v>
      </c>
      <c r="Q1959" s="237">
        <v>2.0000000000000002E-05</v>
      </c>
      <c r="R1959" s="237">
        <f>Q1959*H1959</f>
        <v>0.016249000000000003</v>
      </c>
      <c r="S1959" s="237">
        <v>0</v>
      </c>
      <c r="T1959" s="238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9" t="s">
        <v>440</v>
      </c>
      <c r="AT1959" s="239" t="s">
        <v>174</v>
      </c>
      <c r="AU1959" s="239" t="s">
        <v>86</v>
      </c>
      <c r="AY1959" s="18" t="s">
        <v>171</v>
      </c>
      <c r="BE1959" s="240">
        <f>IF(N1959="základní",J1959,0)</f>
        <v>0</v>
      </c>
      <c r="BF1959" s="240">
        <f>IF(N1959="snížená",J1959,0)</f>
        <v>0</v>
      </c>
      <c r="BG1959" s="240">
        <f>IF(N1959="zákl. přenesená",J1959,0)</f>
        <v>0</v>
      </c>
      <c r="BH1959" s="240">
        <f>IF(N1959="sníž. přenesená",J1959,0)</f>
        <v>0</v>
      </c>
      <c r="BI1959" s="240">
        <f>IF(N1959="nulová",J1959,0)</f>
        <v>0</v>
      </c>
      <c r="BJ1959" s="18" t="s">
        <v>84</v>
      </c>
      <c r="BK1959" s="240">
        <f>ROUND(I1959*H1959,2)</f>
        <v>0</v>
      </c>
      <c r="BL1959" s="18" t="s">
        <v>440</v>
      </c>
      <c r="BM1959" s="239" t="s">
        <v>3452</v>
      </c>
    </row>
    <row r="1960" s="13" customFormat="1">
      <c r="A1960" s="13"/>
      <c r="B1960" s="252"/>
      <c r="C1960" s="253"/>
      <c r="D1960" s="241" t="s">
        <v>294</v>
      </c>
      <c r="E1960" s="254" t="s">
        <v>1</v>
      </c>
      <c r="F1960" s="255" t="s">
        <v>871</v>
      </c>
      <c r="G1960" s="253"/>
      <c r="H1960" s="256">
        <v>812.45000000000005</v>
      </c>
      <c r="I1960" s="257"/>
      <c r="J1960" s="253"/>
      <c r="K1960" s="253"/>
      <c r="L1960" s="258"/>
      <c r="M1960" s="259"/>
      <c r="N1960" s="260"/>
      <c r="O1960" s="260"/>
      <c r="P1960" s="260"/>
      <c r="Q1960" s="260"/>
      <c r="R1960" s="260"/>
      <c r="S1960" s="260"/>
      <c r="T1960" s="26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62" t="s">
        <v>294</v>
      </c>
      <c r="AU1960" s="262" t="s">
        <v>86</v>
      </c>
      <c r="AV1960" s="13" t="s">
        <v>86</v>
      </c>
      <c r="AW1960" s="13" t="s">
        <v>32</v>
      </c>
      <c r="AX1960" s="13" t="s">
        <v>84</v>
      </c>
      <c r="AY1960" s="262" t="s">
        <v>171</v>
      </c>
    </row>
    <row r="1961" s="2" customFormat="1" ht="24.15" customHeight="1">
      <c r="A1961" s="39"/>
      <c r="B1961" s="40"/>
      <c r="C1961" s="228" t="s">
        <v>3453</v>
      </c>
      <c r="D1961" s="228" t="s">
        <v>174</v>
      </c>
      <c r="E1961" s="229" t="s">
        <v>3454</v>
      </c>
      <c r="F1961" s="230" t="s">
        <v>3455</v>
      </c>
      <c r="G1961" s="231" t="s">
        <v>206</v>
      </c>
      <c r="H1961" s="232">
        <v>23.457000000000001</v>
      </c>
      <c r="I1961" s="233"/>
      <c r="J1961" s="234">
        <f>ROUND(I1961*H1961,2)</f>
        <v>0</v>
      </c>
      <c r="K1961" s="230" t="s">
        <v>178</v>
      </c>
      <c r="L1961" s="45"/>
      <c r="M1961" s="235" t="s">
        <v>1</v>
      </c>
      <c r="N1961" s="236" t="s">
        <v>42</v>
      </c>
      <c r="O1961" s="92"/>
      <c r="P1961" s="237">
        <f>O1961*H1961</f>
        <v>0</v>
      </c>
      <c r="Q1961" s="237">
        <v>0.00013999999999999999</v>
      </c>
      <c r="R1961" s="237">
        <f>Q1961*H1961</f>
        <v>0.0032839799999999997</v>
      </c>
      <c r="S1961" s="237">
        <v>0</v>
      </c>
      <c r="T1961" s="238">
        <f>S1961*H1961</f>
        <v>0</v>
      </c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R1961" s="239" t="s">
        <v>440</v>
      </c>
      <c r="AT1961" s="239" t="s">
        <v>174</v>
      </c>
      <c r="AU1961" s="239" t="s">
        <v>86</v>
      </c>
      <c r="AY1961" s="18" t="s">
        <v>171</v>
      </c>
      <c r="BE1961" s="240">
        <f>IF(N1961="základní",J1961,0)</f>
        <v>0</v>
      </c>
      <c r="BF1961" s="240">
        <f>IF(N1961="snížená",J1961,0)</f>
        <v>0</v>
      </c>
      <c r="BG1961" s="240">
        <f>IF(N1961="zákl. přenesená",J1961,0)</f>
        <v>0</v>
      </c>
      <c r="BH1961" s="240">
        <f>IF(N1961="sníž. přenesená",J1961,0)</f>
        <v>0</v>
      </c>
      <c r="BI1961" s="240">
        <f>IF(N1961="nulová",J1961,0)</f>
        <v>0</v>
      </c>
      <c r="BJ1961" s="18" t="s">
        <v>84</v>
      </c>
      <c r="BK1961" s="240">
        <f>ROUND(I1961*H1961,2)</f>
        <v>0</v>
      </c>
      <c r="BL1961" s="18" t="s">
        <v>440</v>
      </c>
      <c r="BM1961" s="239" t="s">
        <v>3456</v>
      </c>
    </row>
    <row r="1962" s="13" customFormat="1">
      <c r="A1962" s="13"/>
      <c r="B1962" s="252"/>
      <c r="C1962" s="253"/>
      <c r="D1962" s="241" t="s">
        <v>294</v>
      </c>
      <c r="E1962" s="254" t="s">
        <v>1</v>
      </c>
      <c r="F1962" s="255" t="s">
        <v>869</v>
      </c>
      <c r="G1962" s="253"/>
      <c r="H1962" s="256">
        <v>23.457000000000001</v>
      </c>
      <c r="I1962" s="257"/>
      <c r="J1962" s="253"/>
      <c r="K1962" s="253"/>
      <c r="L1962" s="258"/>
      <c r="M1962" s="259"/>
      <c r="N1962" s="260"/>
      <c r="O1962" s="260"/>
      <c r="P1962" s="260"/>
      <c r="Q1962" s="260"/>
      <c r="R1962" s="260"/>
      <c r="S1962" s="260"/>
      <c r="T1962" s="261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62" t="s">
        <v>294</v>
      </c>
      <c r="AU1962" s="262" t="s">
        <v>86</v>
      </c>
      <c r="AV1962" s="13" t="s">
        <v>86</v>
      </c>
      <c r="AW1962" s="13" t="s">
        <v>32</v>
      </c>
      <c r="AX1962" s="13" t="s">
        <v>84</v>
      </c>
      <c r="AY1962" s="262" t="s">
        <v>171</v>
      </c>
    </row>
    <row r="1963" s="2" customFormat="1" ht="24.15" customHeight="1">
      <c r="A1963" s="39"/>
      <c r="B1963" s="40"/>
      <c r="C1963" s="228" t="s">
        <v>3457</v>
      </c>
      <c r="D1963" s="228" t="s">
        <v>174</v>
      </c>
      <c r="E1963" s="229" t="s">
        <v>3458</v>
      </c>
      <c r="F1963" s="230" t="s">
        <v>3459</v>
      </c>
      <c r="G1963" s="231" t="s">
        <v>206</v>
      </c>
      <c r="H1963" s="232">
        <v>835.90700000000004</v>
      </c>
      <c r="I1963" s="233"/>
      <c r="J1963" s="234">
        <f>ROUND(I1963*H1963,2)</f>
        <v>0</v>
      </c>
      <c r="K1963" s="230" t="s">
        <v>178</v>
      </c>
      <c r="L1963" s="45"/>
      <c r="M1963" s="235" t="s">
        <v>1</v>
      </c>
      <c r="N1963" s="236" t="s">
        <v>42</v>
      </c>
      <c r="O1963" s="92"/>
      <c r="P1963" s="237">
        <f>O1963*H1963</f>
        <v>0</v>
      </c>
      <c r="Q1963" s="237">
        <v>0.00012999999999999999</v>
      </c>
      <c r="R1963" s="237">
        <f>Q1963*H1963</f>
        <v>0.10866790999999999</v>
      </c>
      <c r="S1963" s="237">
        <v>0</v>
      </c>
      <c r="T1963" s="238">
        <f>S1963*H1963</f>
        <v>0</v>
      </c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R1963" s="239" t="s">
        <v>440</v>
      </c>
      <c r="AT1963" s="239" t="s">
        <v>174</v>
      </c>
      <c r="AU1963" s="239" t="s">
        <v>86</v>
      </c>
      <c r="AY1963" s="18" t="s">
        <v>171</v>
      </c>
      <c r="BE1963" s="240">
        <f>IF(N1963="základní",J1963,0)</f>
        <v>0</v>
      </c>
      <c r="BF1963" s="240">
        <f>IF(N1963="snížená",J1963,0)</f>
        <v>0</v>
      </c>
      <c r="BG1963" s="240">
        <f>IF(N1963="zákl. přenesená",J1963,0)</f>
        <v>0</v>
      </c>
      <c r="BH1963" s="240">
        <f>IF(N1963="sníž. přenesená",J1963,0)</f>
        <v>0</v>
      </c>
      <c r="BI1963" s="240">
        <f>IF(N1963="nulová",J1963,0)</f>
        <v>0</v>
      </c>
      <c r="BJ1963" s="18" t="s">
        <v>84</v>
      </c>
      <c r="BK1963" s="240">
        <f>ROUND(I1963*H1963,2)</f>
        <v>0</v>
      </c>
      <c r="BL1963" s="18" t="s">
        <v>440</v>
      </c>
      <c r="BM1963" s="239" t="s">
        <v>3460</v>
      </c>
    </row>
    <row r="1964" s="13" customFormat="1">
      <c r="A1964" s="13"/>
      <c r="B1964" s="252"/>
      <c r="C1964" s="253"/>
      <c r="D1964" s="241" t="s">
        <v>294</v>
      </c>
      <c r="E1964" s="254" t="s">
        <v>1</v>
      </c>
      <c r="F1964" s="255" t="s">
        <v>3461</v>
      </c>
      <c r="G1964" s="253"/>
      <c r="H1964" s="256">
        <v>835.90700000000004</v>
      </c>
      <c r="I1964" s="257"/>
      <c r="J1964" s="253"/>
      <c r="K1964" s="253"/>
      <c r="L1964" s="258"/>
      <c r="M1964" s="259"/>
      <c r="N1964" s="260"/>
      <c r="O1964" s="260"/>
      <c r="P1964" s="260"/>
      <c r="Q1964" s="260"/>
      <c r="R1964" s="260"/>
      <c r="S1964" s="260"/>
      <c r="T1964" s="261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2" t="s">
        <v>294</v>
      </c>
      <c r="AU1964" s="262" t="s">
        <v>86</v>
      </c>
      <c r="AV1964" s="13" t="s">
        <v>86</v>
      </c>
      <c r="AW1964" s="13" t="s">
        <v>32</v>
      </c>
      <c r="AX1964" s="13" t="s">
        <v>84</v>
      </c>
      <c r="AY1964" s="262" t="s">
        <v>171</v>
      </c>
    </row>
    <row r="1965" s="2" customFormat="1" ht="24.15" customHeight="1">
      <c r="A1965" s="39"/>
      <c r="B1965" s="40"/>
      <c r="C1965" s="228" t="s">
        <v>3462</v>
      </c>
      <c r="D1965" s="228" t="s">
        <v>174</v>
      </c>
      <c r="E1965" s="229" t="s">
        <v>3463</v>
      </c>
      <c r="F1965" s="230" t="s">
        <v>3464</v>
      </c>
      <c r="G1965" s="231" t="s">
        <v>206</v>
      </c>
      <c r="H1965" s="232">
        <v>835.90700000000004</v>
      </c>
      <c r="I1965" s="233"/>
      <c r="J1965" s="234">
        <f>ROUND(I1965*H1965,2)</f>
        <v>0</v>
      </c>
      <c r="K1965" s="230" t="s">
        <v>178</v>
      </c>
      <c r="L1965" s="45"/>
      <c r="M1965" s="235" t="s">
        <v>1</v>
      </c>
      <c r="N1965" s="236" t="s">
        <v>42</v>
      </c>
      <c r="O1965" s="92"/>
      <c r="P1965" s="237">
        <f>O1965*H1965</f>
        <v>0</v>
      </c>
      <c r="Q1965" s="237">
        <v>0.00012999999999999999</v>
      </c>
      <c r="R1965" s="237">
        <f>Q1965*H1965</f>
        <v>0.10866790999999999</v>
      </c>
      <c r="S1965" s="237">
        <v>0</v>
      </c>
      <c r="T1965" s="238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39" t="s">
        <v>440</v>
      </c>
      <c r="AT1965" s="239" t="s">
        <v>174</v>
      </c>
      <c r="AU1965" s="239" t="s">
        <v>86</v>
      </c>
      <c r="AY1965" s="18" t="s">
        <v>171</v>
      </c>
      <c r="BE1965" s="240">
        <f>IF(N1965="základní",J1965,0)</f>
        <v>0</v>
      </c>
      <c r="BF1965" s="240">
        <f>IF(N1965="snížená",J1965,0)</f>
        <v>0</v>
      </c>
      <c r="BG1965" s="240">
        <f>IF(N1965="zákl. přenesená",J1965,0)</f>
        <v>0</v>
      </c>
      <c r="BH1965" s="240">
        <f>IF(N1965="sníž. přenesená",J1965,0)</f>
        <v>0</v>
      </c>
      <c r="BI1965" s="240">
        <f>IF(N1965="nulová",J1965,0)</f>
        <v>0</v>
      </c>
      <c r="BJ1965" s="18" t="s">
        <v>84</v>
      </c>
      <c r="BK1965" s="240">
        <f>ROUND(I1965*H1965,2)</f>
        <v>0</v>
      </c>
      <c r="BL1965" s="18" t="s">
        <v>440</v>
      </c>
      <c r="BM1965" s="239" t="s">
        <v>3465</v>
      </c>
    </row>
    <row r="1966" s="15" customFormat="1">
      <c r="A1966" s="15"/>
      <c r="B1966" s="274"/>
      <c r="C1966" s="275"/>
      <c r="D1966" s="241" t="s">
        <v>294</v>
      </c>
      <c r="E1966" s="276" t="s">
        <v>1</v>
      </c>
      <c r="F1966" s="277" t="s">
        <v>3466</v>
      </c>
      <c r="G1966" s="275"/>
      <c r="H1966" s="276" t="s">
        <v>1</v>
      </c>
      <c r="I1966" s="278"/>
      <c r="J1966" s="275"/>
      <c r="K1966" s="275"/>
      <c r="L1966" s="279"/>
      <c r="M1966" s="280"/>
      <c r="N1966" s="281"/>
      <c r="O1966" s="281"/>
      <c r="P1966" s="281"/>
      <c r="Q1966" s="281"/>
      <c r="R1966" s="281"/>
      <c r="S1966" s="281"/>
      <c r="T1966" s="282"/>
      <c r="U1966" s="15"/>
      <c r="V1966" s="15"/>
      <c r="W1966" s="15"/>
      <c r="X1966" s="15"/>
      <c r="Y1966" s="15"/>
      <c r="Z1966" s="15"/>
      <c r="AA1966" s="15"/>
      <c r="AB1966" s="15"/>
      <c r="AC1966" s="15"/>
      <c r="AD1966" s="15"/>
      <c r="AE1966" s="15"/>
      <c r="AT1966" s="283" t="s">
        <v>294</v>
      </c>
      <c r="AU1966" s="283" t="s">
        <v>86</v>
      </c>
      <c r="AV1966" s="15" t="s">
        <v>84</v>
      </c>
      <c r="AW1966" s="15" t="s">
        <v>32</v>
      </c>
      <c r="AX1966" s="15" t="s">
        <v>77</v>
      </c>
      <c r="AY1966" s="283" t="s">
        <v>171</v>
      </c>
    </row>
    <row r="1967" s="15" customFormat="1">
      <c r="A1967" s="15"/>
      <c r="B1967" s="274"/>
      <c r="C1967" s="275"/>
      <c r="D1967" s="241" t="s">
        <v>294</v>
      </c>
      <c r="E1967" s="276" t="s">
        <v>1</v>
      </c>
      <c r="F1967" s="277" t="s">
        <v>414</v>
      </c>
      <c r="G1967" s="275"/>
      <c r="H1967" s="276" t="s">
        <v>1</v>
      </c>
      <c r="I1967" s="278"/>
      <c r="J1967" s="275"/>
      <c r="K1967" s="275"/>
      <c r="L1967" s="279"/>
      <c r="M1967" s="280"/>
      <c r="N1967" s="281"/>
      <c r="O1967" s="281"/>
      <c r="P1967" s="281"/>
      <c r="Q1967" s="281"/>
      <c r="R1967" s="281"/>
      <c r="S1967" s="281"/>
      <c r="T1967" s="282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83" t="s">
        <v>294</v>
      </c>
      <c r="AU1967" s="283" t="s">
        <v>86</v>
      </c>
      <c r="AV1967" s="15" t="s">
        <v>84</v>
      </c>
      <c r="AW1967" s="15" t="s">
        <v>32</v>
      </c>
      <c r="AX1967" s="15" t="s">
        <v>77</v>
      </c>
      <c r="AY1967" s="283" t="s">
        <v>171</v>
      </c>
    </row>
    <row r="1968" s="13" customFormat="1">
      <c r="A1968" s="13"/>
      <c r="B1968" s="252"/>
      <c r="C1968" s="253"/>
      <c r="D1968" s="241" t="s">
        <v>294</v>
      </c>
      <c r="E1968" s="254" t="s">
        <v>1</v>
      </c>
      <c r="F1968" s="255" t="s">
        <v>3467</v>
      </c>
      <c r="G1968" s="253"/>
      <c r="H1968" s="256">
        <v>284.94999999999999</v>
      </c>
      <c r="I1968" s="257"/>
      <c r="J1968" s="253"/>
      <c r="K1968" s="253"/>
      <c r="L1968" s="258"/>
      <c r="M1968" s="259"/>
      <c r="N1968" s="260"/>
      <c r="O1968" s="260"/>
      <c r="P1968" s="260"/>
      <c r="Q1968" s="260"/>
      <c r="R1968" s="260"/>
      <c r="S1968" s="260"/>
      <c r="T1968" s="261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62" t="s">
        <v>294</v>
      </c>
      <c r="AU1968" s="262" t="s">
        <v>86</v>
      </c>
      <c r="AV1968" s="13" t="s">
        <v>86</v>
      </c>
      <c r="AW1968" s="13" t="s">
        <v>32</v>
      </c>
      <c r="AX1968" s="13" t="s">
        <v>77</v>
      </c>
      <c r="AY1968" s="262" t="s">
        <v>171</v>
      </c>
    </row>
    <row r="1969" s="13" customFormat="1">
      <c r="A1969" s="13"/>
      <c r="B1969" s="252"/>
      <c r="C1969" s="253"/>
      <c r="D1969" s="241" t="s">
        <v>294</v>
      </c>
      <c r="E1969" s="254" t="s">
        <v>1</v>
      </c>
      <c r="F1969" s="255" t="s">
        <v>3468</v>
      </c>
      <c r="G1969" s="253"/>
      <c r="H1969" s="256">
        <v>24</v>
      </c>
      <c r="I1969" s="257"/>
      <c r="J1969" s="253"/>
      <c r="K1969" s="253"/>
      <c r="L1969" s="258"/>
      <c r="M1969" s="259"/>
      <c r="N1969" s="260"/>
      <c r="O1969" s="260"/>
      <c r="P1969" s="260"/>
      <c r="Q1969" s="260"/>
      <c r="R1969" s="260"/>
      <c r="S1969" s="260"/>
      <c r="T1969" s="26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2" t="s">
        <v>294</v>
      </c>
      <c r="AU1969" s="262" t="s">
        <v>86</v>
      </c>
      <c r="AV1969" s="13" t="s">
        <v>86</v>
      </c>
      <c r="AW1969" s="13" t="s">
        <v>32</v>
      </c>
      <c r="AX1969" s="13" t="s">
        <v>77</v>
      </c>
      <c r="AY1969" s="262" t="s">
        <v>171</v>
      </c>
    </row>
    <row r="1970" s="15" customFormat="1">
      <c r="A1970" s="15"/>
      <c r="B1970" s="274"/>
      <c r="C1970" s="275"/>
      <c r="D1970" s="241" t="s">
        <v>294</v>
      </c>
      <c r="E1970" s="276" t="s">
        <v>1</v>
      </c>
      <c r="F1970" s="277" t="s">
        <v>1048</v>
      </c>
      <c r="G1970" s="275"/>
      <c r="H1970" s="276" t="s">
        <v>1</v>
      </c>
      <c r="I1970" s="278"/>
      <c r="J1970" s="275"/>
      <c r="K1970" s="275"/>
      <c r="L1970" s="279"/>
      <c r="M1970" s="280"/>
      <c r="N1970" s="281"/>
      <c r="O1970" s="281"/>
      <c r="P1970" s="281"/>
      <c r="Q1970" s="281"/>
      <c r="R1970" s="281"/>
      <c r="S1970" s="281"/>
      <c r="T1970" s="282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83" t="s">
        <v>294</v>
      </c>
      <c r="AU1970" s="283" t="s">
        <v>86</v>
      </c>
      <c r="AV1970" s="15" t="s">
        <v>84</v>
      </c>
      <c r="AW1970" s="15" t="s">
        <v>32</v>
      </c>
      <c r="AX1970" s="15" t="s">
        <v>77</v>
      </c>
      <c r="AY1970" s="283" t="s">
        <v>171</v>
      </c>
    </row>
    <row r="1971" s="13" customFormat="1">
      <c r="A1971" s="13"/>
      <c r="B1971" s="252"/>
      <c r="C1971" s="253"/>
      <c r="D1971" s="241" t="s">
        <v>294</v>
      </c>
      <c r="E1971" s="254" t="s">
        <v>1</v>
      </c>
      <c r="F1971" s="255" t="s">
        <v>3469</v>
      </c>
      <c r="G1971" s="253"/>
      <c r="H1971" s="256">
        <v>220.5</v>
      </c>
      <c r="I1971" s="257"/>
      <c r="J1971" s="253"/>
      <c r="K1971" s="253"/>
      <c r="L1971" s="258"/>
      <c r="M1971" s="259"/>
      <c r="N1971" s="260"/>
      <c r="O1971" s="260"/>
      <c r="P1971" s="260"/>
      <c r="Q1971" s="260"/>
      <c r="R1971" s="260"/>
      <c r="S1971" s="260"/>
      <c r="T1971" s="26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2" t="s">
        <v>294</v>
      </c>
      <c r="AU1971" s="262" t="s">
        <v>86</v>
      </c>
      <c r="AV1971" s="13" t="s">
        <v>86</v>
      </c>
      <c r="AW1971" s="13" t="s">
        <v>32</v>
      </c>
      <c r="AX1971" s="13" t="s">
        <v>77</v>
      </c>
      <c r="AY1971" s="262" t="s">
        <v>171</v>
      </c>
    </row>
    <row r="1972" s="15" customFormat="1">
      <c r="A1972" s="15"/>
      <c r="B1972" s="274"/>
      <c r="C1972" s="275"/>
      <c r="D1972" s="241" t="s">
        <v>294</v>
      </c>
      <c r="E1972" s="276" t="s">
        <v>1</v>
      </c>
      <c r="F1972" s="277" t="s">
        <v>3470</v>
      </c>
      <c r="G1972" s="275"/>
      <c r="H1972" s="276" t="s">
        <v>1</v>
      </c>
      <c r="I1972" s="278"/>
      <c r="J1972" s="275"/>
      <c r="K1972" s="275"/>
      <c r="L1972" s="279"/>
      <c r="M1972" s="280"/>
      <c r="N1972" s="281"/>
      <c r="O1972" s="281"/>
      <c r="P1972" s="281"/>
      <c r="Q1972" s="281"/>
      <c r="R1972" s="281"/>
      <c r="S1972" s="281"/>
      <c r="T1972" s="282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83" t="s">
        <v>294</v>
      </c>
      <c r="AU1972" s="283" t="s">
        <v>86</v>
      </c>
      <c r="AV1972" s="15" t="s">
        <v>84</v>
      </c>
      <c r="AW1972" s="15" t="s">
        <v>32</v>
      </c>
      <c r="AX1972" s="15" t="s">
        <v>77</v>
      </c>
      <c r="AY1972" s="283" t="s">
        <v>171</v>
      </c>
    </row>
    <row r="1973" s="13" customFormat="1">
      <c r="A1973" s="13"/>
      <c r="B1973" s="252"/>
      <c r="C1973" s="253"/>
      <c r="D1973" s="241" t="s">
        <v>294</v>
      </c>
      <c r="E1973" s="254" t="s">
        <v>1</v>
      </c>
      <c r="F1973" s="255" t="s">
        <v>3471</v>
      </c>
      <c r="G1973" s="253"/>
      <c r="H1973" s="256">
        <v>33</v>
      </c>
      <c r="I1973" s="257"/>
      <c r="J1973" s="253"/>
      <c r="K1973" s="253"/>
      <c r="L1973" s="258"/>
      <c r="M1973" s="259"/>
      <c r="N1973" s="260"/>
      <c r="O1973" s="260"/>
      <c r="P1973" s="260"/>
      <c r="Q1973" s="260"/>
      <c r="R1973" s="260"/>
      <c r="S1973" s="260"/>
      <c r="T1973" s="26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2" t="s">
        <v>294</v>
      </c>
      <c r="AU1973" s="262" t="s">
        <v>86</v>
      </c>
      <c r="AV1973" s="13" t="s">
        <v>86</v>
      </c>
      <c r="AW1973" s="13" t="s">
        <v>32</v>
      </c>
      <c r="AX1973" s="13" t="s">
        <v>77</v>
      </c>
      <c r="AY1973" s="262" t="s">
        <v>171</v>
      </c>
    </row>
    <row r="1974" s="13" customFormat="1">
      <c r="A1974" s="13"/>
      <c r="B1974" s="252"/>
      <c r="C1974" s="253"/>
      <c r="D1974" s="241" t="s">
        <v>294</v>
      </c>
      <c r="E1974" s="254" t="s">
        <v>1</v>
      </c>
      <c r="F1974" s="255" t="s">
        <v>3472</v>
      </c>
      <c r="G1974" s="253"/>
      <c r="H1974" s="256">
        <v>250</v>
      </c>
      <c r="I1974" s="257"/>
      <c r="J1974" s="253"/>
      <c r="K1974" s="253"/>
      <c r="L1974" s="258"/>
      <c r="M1974" s="259"/>
      <c r="N1974" s="260"/>
      <c r="O1974" s="260"/>
      <c r="P1974" s="260"/>
      <c r="Q1974" s="260"/>
      <c r="R1974" s="260"/>
      <c r="S1974" s="260"/>
      <c r="T1974" s="26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2" t="s">
        <v>294</v>
      </c>
      <c r="AU1974" s="262" t="s">
        <v>86</v>
      </c>
      <c r="AV1974" s="13" t="s">
        <v>86</v>
      </c>
      <c r="AW1974" s="13" t="s">
        <v>32</v>
      </c>
      <c r="AX1974" s="13" t="s">
        <v>77</v>
      </c>
      <c r="AY1974" s="262" t="s">
        <v>171</v>
      </c>
    </row>
    <row r="1975" s="16" customFormat="1">
      <c r="A1975" s="16"/>
      <c r="B1975" s="287"/>
      <c r="C1975" s="288"/>
      <c r="D1975" s="241" t="s">
        <v>294</v>
      </c>
      <c r="E1975" s="289" t="s">
        <v>871</v>
      </c>
      <c r="F1975" s="290" t="s">
        <v>1112</v>
      </c>
      <c r="G1975" s="288"/>
      <c r="H1975" s="291">
        <v>812.45000000000005</v>
      </c>
      <c r="I1975" s="292"/>
      <c r="J1975" s="288"/>
      <c r="K1975" s="288"/>
      <c r="L1975" s="293"/>
      <c r="M1975" s="294"/>
      <c r="N1975" s="295"/>
      <c r="O1975" s="295"/>
      <c r="P1975" s="295"/>
      <c r="Q1975" s="295"/>
      <c r="R1975" s="295"/>
      <c r="S1975" s="295"/>
      <c r="T1975" s="29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97" t="s">
        <v>294</v>
      </c>
      <c r="AU1975" s="297" t="s">
        <v>86</v>
      </c>
      <c r="AV1975" s="16" t="s">
        <v>106</v>
      </c>
      <c r="AW1975" s="16" t="s">
        <v>32</v>
      </c>
      <c r="AX1975" s="16" t="s">
        <v>77</v>
      </c>
      <c r="AY1975" s="297" t="s">
        <v>171</v>
      </c>
    </row>
    <row r="1976" s="15" customFormat="1">
      <c r="A1976" s="15"/>
      <c r="B1976" s="274"/>
      <c r="C1976" s="275"/>
      <c r="D1976" s="241" t="s">
        <v>294</v>
      </c>
      <c r="E1976" s="276" t="s">
        <v>1</v>
      </c>
      <c r="F1976" s="277" t="s">
        <v>3473</v>
      </c>
      <c r="G1976" s="275"/>
      <c r="H1976" s="276" t="s">
        <v>1</v>
      </c>
      <c r="I1976" s="278"/>
      <c r="J1976" s="275"/>
      <c r="K1976" s="275"/>
      <c r="L1976" s="279"/>
      <c r="M1976" s="280"/>
      <c r="N1976" s="281"/>
      <c r="O1976" s="281"/>
      <c r="P1976" s="281"/>
      <c r="Q1976" s="281"/>
      <c r="R1976" s="281"/>
      <c r="S1976" s="281"/>
      <c r="T1976" s="282"/>
      <c r="U1976" s="15"/>
      <c r="V1976" s="15"/>
      <c r="W1976" s="15"/>
      <c r="X1976" s="15"/>
      <c r="Y1976" s="15"/>
      <c r="Z1976" s="15"/>
      <c r="AA1976" s="15"/>
      <c r="AB1976" s="15"/>
      <c r="AC1976" s="15"/>
      <c r="AD1976" s="15"/>
      <c r="AE1976" s="15"/>
      <c r="AT1976" s="283" t="s">
        <v>294</v>
      </c>
      <c r="AU1976" s="283" t="s">
        <v>86</v>
      </c>
      <c r="AV1976" s="15" t="s">
        <v>84</v>
      </c>
      <c r="AW1976" s="15" t="s">
        <v>32</v>
      </c>
      <c r="AX1976" s="15" t="s">
        <v>77</v>
      </c>
      <c r="AY1976" s="283" t="s">
        <v>171</v>
      </c>
    </row>
    <row r="1977" s="13" customFormat="1">
      <c r="A1977" s="13"/>
      <c r="B1977" s="252"/>
      <c r="C1977" s="253"/>
      <c r="D1977" s="241" t="s">
        <v>294</v>
      </c>
      <c r="E1977" s="254" t="s">
        <v>1</v>
      </c>
      <c r="F1977" s="255" t="s">
        <v>3474</v>
      </c>
      <c r="G1977" s="253"/>
      <c r="H1977" s="256">
        <v>7.0069999999999997</v>
      </c>
      <c r="I1977" s="257"/>
      <c r="J1977" s="253"/>
      <c r="K1977" s="253"/>
      <c r="L1977" s="258"/>
      <c r="M1977" s="259"/>
      <c r="N1977" s="260"/>
      <c r="O1977" s="260"/>
      <c r="P1977" s="260"/>
      <c r="Q1977" s="260"/>
      <c r="R1977" s="260"/>
      <c r="S1977" s="260"/>
      <c r="T1977" s="261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62" t="s">
        <v>294</v>
      </c>
      <c r="AU1977" s="262" t="s">
        <v>86</v>
      </c>
      <c r="AV1977" s="13" t="s">
        <v>86</v>
      </c>
      <c r="AW1977" s="13" t="s">
        <v>32</v>
      </c>
      <c r="AX1977" s="13" t="s">
        <v>77</v>
      </c>
      <c r="AY1977" s="262" t="s">
        <v>171</v>
      </c>
    </row>
    <row r="1978" s="13" customFormat="1">
      <c r="A1978" s="13"/>
      <c r="B1978" s="252"/>
      <c r="C1978" s="253"/>
      <c r="D1978" s="241" t="s">
        <v>294</v>
      </c>
      <c r="E1978" s="254" t="s">
        <v>1</v>
      </c>
      <c r="F1978" s="255" t="s">
        <v>3475</v>
      </c>
      <c r="G1978" s="253"/>
      <c r="H1978" s="256">
        <v>14.449999999999999</v>
      </c>
      <c r="I1978" s="257"/>
      <c r="J1978" s="253"/>
      <c r="K1978" s="253"/>
      <c r="L1978" s="258"/>
      <c r="M1978" s="259"/>
      <c r="N1978" s="260"/>
      <c r="O1978" s="260"/>
      <c r="P1978" s="260"/>
      <c r="Q1978" s="260"/>
      <c r="R1978" s="260"/>
      <c r="S1978" s="260"/>
      <c r="T1978" s="26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2" t="s">
        <v>294</v>
      </c>
      <c r="AU1978" s="262" t="s">
        <v>86</v>
      </c>
      <c r="AV1978" s="13" t="s">
        <v>86</v>
      </c>
      <c r="AW1978" s="13" t="s">
        <v>32</v>
      </c>
      <c r="AX1978" s="13" t="s">
        <v>77</v>
      </c>
      <c r="AY1978" s="262" t="s">
        <v>171</v>
      </c>
    </row>
    <row r="1979" s="13" customFormat="1">
      <c r="A1979" s="13"/>
      <c r="B1979" s="252"/>
      <c r="C1979" s="253"/>
      <c r="D1979" s="241" t="s">
        <v>294</v>
      </c>
      <c r="E1979" s="254" t="s">
        <v>1</v>
      </c>
      <c r="F1979" s="255" t="s">
        <v>86</v>
      </c>
      <c r="G1979" s="253"/>
      <c r="H1979" s="256">
        <v>2</v>
      </c>
      <c r="I1979" s="257"/>
      <c r="J1979" s="253"/>
      <c r="K1979" s="253"/>
      <c r="L1979" s="258"/>
      <c r="M1979" s="259"/>
      <c r="N1979" s="260"/>
      <c r="O1979" s="260"/>
      <c r="P1979" s="260"/>
      <c r="Q1979" s="260"/>
      <c r="R1979" s="260"/>
      <c r="S1979" s="260"/>
      <c r="T1979" s="26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2" t="s">
        <v>294</v>
      </c>
      <c r="AU1979" s="262" t="s">
        <v>86</v>
      </c>
      <c r="AV1979" s="13" t="s">
        <v>86</v>
      </c>
      <c r="AW1979" s="13" t="s">
        <v>32</v>
      </c>
      <c r="AX1979" s="13" t="s">
        <v>77</v>
      </c>
      <c r="AY1979" s="262" t="s">
        <v>171</v>
      </c>
    </row>
    <row r="1980" s="16" customFormat="1">
      <c r="A1980" s="16"/>
      <c r="B1980" s="287"/>
      <c r="C1980" s="288"/>
      <c r="D1980" s="241" t="s">
        <v>294</v>
      </c>
      <c r="E1980" s="289" t="s">
        <v>869</v>
      </c>
      <c r="F1980" s="290" t="s">
        <v>1112</v>
      </c>
      <c r="G1980" s="288"/>
      <c r="H1980" s="291">
        <v>23.457000000000001</v>
      </c>
      <c r="I1980" s="292"/>
      <c r="J1980" s="288"/>
      <c r="K1980" s="288"/>
      <c r="L1980" s="293"/>
      <c r="M1980" s="294"/>
      <c r="N1980" s="295"/>
      <c r="O1980" s="295"/>
      <c r="P1980" s="295"/>
      <c r="Q1980" s="295"/>
      <c r="R1980" s="295"/>
      <c r="S1980" s="295"/>
      <c r="T1980" s="29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T1980" s="297" t="s">
        <v>294</v>
      </c>
      <c r="AU1980" s="297" t="s">
        <v>86</v>
      </c>
      <c r="AV1980" s="16" t="s">
        <v>106</v>
      </c>
      <c r="AW1980" s="16" t="s">
        <v>32</v>
      </c>
      <c r="AX1980" s="16" t="s">
        <v>77</v>
      </c>
      <c r="AY1980" s="297" t="s">
        <v>171</v>
      </c>
    </row>
    <row r="1981" s="14" customFormat="1">
      <c r="A1981" s="14"/>
      <c r="B1981" s="263"/>
      <c r="C1981" s="264"/>
      <c r="D1981" s="241" t="s">
        <v>294</v>
      </c>
      <c r="E1981" s="265" t="s">
        <v>1</v>
      </c>
      <c r="F1981" s="266" t="s">
        <v>298</v>
      </c>
      <c r="G1981" s="264"/>
      <c r="H1981" s="267">
        <v>835.90700000000004</v>
      </c>
      <c r="I1981" s="268"/>
      <c r="J1981" s="264"/>
      <c r="K1981" s="264"/>
      <c r="L1981" s="269"/>
      <c r="M1981" s="270"/>
      <c r="N1981" s="271"/>
      <c r="O1981" s="271"/>
      <c r="P1981" s="271"/>
      <c r="Q1981" s="271"/>
      <c r="R1981" s="271"/>
      <c r="S1981" s="271"/>
      <c r="T1981" s="272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73" t="s">
        <v>294</v>
      </c>
      <c r="AU1981" s="273" t="s">
        <v>86</v>
      </c>
      <c r="AV1981" s="14" t="s">
        <v>192</v>
      </c>
      <c r="AW1981" s="14" t="s">
        <v>32</v>
      </c>
      <c r="AX1981" s="14" t="s">
        <v>84</v>
      </c>
      <c r="AY1981" s="273" t="s">
        <v>171</v>
      </c>
    </row>
    <row r="1982" s="2" customFormat="1" ht="33" customHeight="1">
      <c r="A1982" s="39"/>
      <c r="B1982" s="40"/>
      <c r="C1982" s="228" t="s">
        <v>3476</v>
      </c>
      <c r="D1982" s="228" t="s">
        <v>174</v>
      </c>
      <c r="E1982" s="229" t="s">
        <v>3477</v>
      </c>
      <c r="F1982" s="230" t="s">
        <v>3478</v>
      </c>
      <c r="G1982" s="231" t="s">
        <v>206</v>
      </c>
      <c r="H1982" s="232">
        <v>812.45000000000005</v>
      </c>
      <c r="I1982" s="233"/>
      <c r="J1982" s="234">
        <f>ROUND(I1982*H1982,2)</f>
        <v>0</v>
      </c>
      <c r="K1982" s="230" t="s">
        <v>178</v>
      </c>
      <c r="L1982" s="45"/>
      <c r="M1982" s="235" t="s">
        <v>1</v>
      </c>
      <c r="N1982" s="236" t="s">
        <v>42</v>
      </c>
      <c r="O1982" s="92"/>
      <c r="P1982" s="237">
        <f>O1982*H1982</f>
        <v>0</v>
      </c>
      <c r="Q1982" s="237">
        <v>0</v>
      </c>
      <c r="R1982" s="237">
        <f>Q1982*H1982</f>
        <v>0</v>
      </c>
      <c r="S1982" s="237">
        <v>0</v>
      </c>
      <c r="T1982" s="238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39" t="s">
        <v>440</v>
      </c>
      <c r="AT1982" s="239" t="s">
        <v>174</v>
      </c>
      <c r="AU1982" s="239" t="s">
        <v>86</v>
      </c>
      <c r="AY1982" s="18" t="s">
        <v>171</v>
      </c>
      <c r="BE1982" s="240">
        <f>IF(N1982="základní",J1982,0)</f>
        <v>0</v>
      </c>
      <c r="BF1982" s="240">
        <f>IF(N1982="snížená",J1982,0)</f>
        <v>0</v>
      </c>
      <c r="BG1982" s="240">
        <f>IF(N1982="zákl. přenesená",J1982,0)</f>
        <v>0</v>
      </c>
      <c r="BH1982" s="240">
        <f>IF(N1982="sníž. přenesená",J1982,0)</f>
        <v>0</v>
      </c>
      <c r="BI1982" s="240">
        <f>IF(N1982="nulová",J1982,0)</f>
        <v>0</v>
      </c>
      <c r="BJ1982" s="18" t="s">
        <v>84</v>
      </c>
      <c r="BK1982" s="240">
        <f>ROUND(I1982*H1982,2)</f>
        <v>0</v>
      </c>
      <c r="BL1982" s="18" t="s">
        <v>440</v>
      </c>
      <c r="BM1982" s="239" t="s">
        <v>3479</v>
      </c>
    </row>
    <row r="1983" s="13" customFormat="1">
      <c r="A1983" s="13"/>
      <c r="B1983" s="252"/>
      <c r="C1983" s="253"/>
      <c r="D1983" s="241" t="s">
        <v>294</v>
      </c>
      <c r="E1983" s="254" t="s">
        <v>1</v>
      </c>
      <c r="F1983" s="255" t="s">
        <v>871</v>
      </c>
      <c r="G1983" s="253"/>
      <c r="H1983" s="256">
        <v>812.45000000000005</v>
      </c>
      <c r="I1983" s="257"/>
      <c r="J1983" s="253"/>
      <c r="K1983" s="253"/>
      <c r="L1983" s="258"/>
      <c r="M1983" s="259"/>
      <c r="N1983" s="260"/>
      <c r="O1983" s="260"/>
      <c r="P1983" s="260"/>
      <c r="Q1983" s="260"/>
      <c r="R1983" s="260"/>
      <c r="S1983" s="260"/>
      <c r="T1983" s="26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2" t="s">
        <v>294</v>
      </c>
      <c r="AU1983" s="262" t="s">
        <v>86</v>
      </c>
      <c r="AV1983" s="13" t="s">
        <v>86</v>
      </c>
      <c r="AW1983" s="13" t="s">
        <v>32</v>
      </c>
      <c r="AX1983" s="13" t="s">
        <v>84</v>
      </c>
      <c r="AY1983" s="262" t="s">
        <v>171</v>
      </c>
    </row>
    <row r="1984" s="2" customFormat="1" ht="24.15" customHeight="1">
      <c r="A1984" s="39"/>
      <c r="B1984" s="40"/>
      <c r="C1984" s="228" t="s">
        <v>3480</v>
      </c>
      <c r="D1984" s="228" t="s">
        <v>174</v>
      </c>
      <c r="E1984" s="229" t="s">
        <v>3481</v>
      </c>
      <c r="F1984" s="230" t="s">
        <v>3482</v>
      </c>
      <c r="G1984" s="231" t="s">
        <v>206</v>
      </c>
      <c r="H1984" s="232">
        <v>1542.1679999999999</v>
      </c>
      <c r="I1984" s="233"/>
      <c r="J1984" s="234">
        <f>ROUND(I1984*H1984,2)</f>
        <v>0</v>
      </c>
      <c r="K1984" s="230" t="s">
        <v>178</v>
      </c>
      <c r="L1984" s="45"/>
      <c r="M1984" s="235" t="s">
        <v>1</v>
      </c>
      <c r="N1984" s="236" t="s">
        <v>42</v>
      </c>
      <c r="O1984" s="92"/>
      <c r="P1984" s="237">
        <f>O1984*H1984</f>
        <v>0</v>
      </c>
      <c r="Q1984" s="237">
        <v>0.00013999999999999999</v>
      </c>
      <c r="R1984" s="237">
        <f>Q1984*H1984</f>
        <v>0.21590351999999996</v>
      </c>
      <c r="S1984" s="237">
        <v>0</v>
      </c>
      <c r="T1984" s="238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39" t="s">
        <v>440</v>
      </c>
      <c r="AT1984" s="239" t="s">
        <v>174</v>
      </c>
      <c r="AU1984" s="239" t="s">
        <v>86</v>
      </c>
      <c r="AY1984" s="18" t="s">
        <v>171</v>
      </c>
      <c r="BE1984" s="240">
        <f>IF(N1984="základní",J1984,0)</f>
        <v>0</v>
      </c>
      <c r="BF1984" s="240">
        <f>IF(N1984="snížená",J1984,0)</f>
        <v>0</v>
      </c>
      <c r="BG1984" s="240">
        <f>IF(N1984="zákl. přenesená",J1984,0)</f>
        <v>0</v>
      </c>
      <c r="BH1984" s="240">
        <f>IF(N1984="sníž. přenesená",J1984,0)</f>
        <v>0</v>
      </c>
      <c r="BI1984" s="240">
        <f>IF(N1984="nulová",J1984,0)</f>
        <v>0</v>
      </c>
      <c r="BJ1984" s="18" t="s">
        <v>84</v>
      </c>
      <c r="BK1984" s="240">
        <f>ROUND(I1984*H1984,2)</f>
        <v>0</v>
      </c>
      <c r="BL1984" s="18" t="s">
        <v>440</v>
      </c>
      <c r="BM1984" s="239" t="s">
        <v>3483</v>
      </c>
    </row>
    <row r="1985" s="13" customFormat="1">
      <c r="A1985" s="13"/>
      <c r="B1985" s="252"/>
      <c r="C1985" s="253"/>
      <c r="D1985" s="241" t="s">
        <v>294</v>
      </c>
      <c r="E1985" s="254" t="s">
        <v>1</v>
      </c>
      <c r="F1985" s="255" t="s">
        <v>877</v>
      </c>
      <c r="G1985" s="253"/>
      <c r="H1985" s="256">
        <v>1542.1679999999999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62" t="s">
        <v>294</v>
      </c>
      <c r="AU1985" s="262" t="s">
        <v>86</v>
      </c>
      <c r="AV1985" s="13" t="s">
        <v>86</v>
      </c>
      <c r="AW1985" s="13" t="s">
        <v>32</v>
      </c>
      <c r="AX1985" s="13" t="s">
        <v>84</v>
      </c>
      <c r="AY1985" s="262" t="s">
        <v>171</v>
      </c>
    </row>
    <row r="1986" s="2" customFormat="1" ht="24.15" customHeight="1">
      <c r="A1986" s="39"/>
      <c r="B1986" s="40"/>
      <c r="C1986" s="228" t="s">
        <v>3484</v>
      </c>
      <c r="D1986" s="228" t="s">
        <v>174</v>
      </c>
      <c r="E1986" s="229" t="s">
        <v>3485</v>
      </c>
      <c r="F1986" s="230" t="s">
        <v>3486</v>
      </c>
      <c r="G1986" s="231" t="s">
        <v>206</v>
      </c>
      <c r="H1986" s="232">
        <v>1542.1679999999999</v>
      </c>
      <c r="I1986" s="233"/>
      <c r="J1986" s="234">
        <f>ROUND(I1986*H1986,2)</f>
        <v>0</v>
      </c>
      <c r="K1986" s="230" t="s">
        <v>1</v>
      </c>
      <c r="L1986" s="45"/>
      <c r="M1986" s="235" t="s">
        <v>1</v>
      </c>
      <c r="N1986" s="236" t="s">
        <v>42</v>
      </c>
      <c r="O1986" s="92"/>
      <c r="P1986" s="237">
        <f>O1986*H1986</f>
        <v>0</v>
      </c>
      <c r="Q1986" s="237">
        <v>0.00080000000000000004</v>
      </c>
      <c r="R1986" s="237">
        <f>Q1986*H1986</f>
        <v>1.2337343999999999</v>
      </c>
      <c r="S1986" s="237">
        <v>0</v>
      </c>
      <c r="T1986" s="238">
        <f>S1986*H1986</f>
        <v>0</v>
      </c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R1986" s="239" t="s">
        <v>440</v>
      </c>
      <c r="AT1986" s="239" t="s">
        <v>174</v>
      </c>
      <c r="AU1986" s="239" t="s">
        <v>86</v>
      </c>
      <c r="AY1986" s="18" t="s">
        <v>171</v>
      </c>
      <c r="BE1986" s="240">
        <f>IF(N1986="základní",J1986,0)</f>
        <v>0</v>
      </c>
      <c r="BF1986" s="240">
        <f>IF(N1986="snížená",J1986,0)</f>
        <v>0</v>
      </c>
      <c r="BG1986" s="240">
        <f>IF(N1986="zákl. přenesená",J1986,0)</f>
        <v>0</v>
      </c>
      <c r="BH1986" s="240">
        <f>IF(N1986="sníž. přenesená",J1986,0)</f>
        <v>0</v>
      </c>
      <c r="BI1986" s="240">
        <f>IF(N1986="nulová",J1986,0)</f>
        <v>0</v>
      </c>
      <c r="BJ1986" s="18" t="s">
        <v>84</v>
      </c>
      <c r="BK1986" s="240">
        <f>ROUND(I1986*H1986,2)</f>
        <v>0</v>
      </c>
      <c r="BL1986" s="18" t="s">
        <v>440</v>
      </c>
      <c r="BM1986" s="239" t="s">
        <v>3487</v>
      </c>
    </row>
    <row r="1987" s="2" customFormat="1">
      <c r="A1987" s="39"/>
      <c r="B1987" s="40"/>
      <c r="C1987" s="41"/>
      <c r="D1987" s="241" t="s">
        <v>181</v>
      </c>
      <c r="E1987" s="41"/>
      <c r="F1987" s="242" t="s">
        <v>3488</v>
      </c>
      <c r="G1987" s="41"/>
      <c r="H1987" s="41"/>
      <c r="I1987" s="243"/>
      <c r="J1987" s="41"/>
      <c r="K1987" s="41"/>
      <c r="L1987" s="45"/>
      <c r="M1987" s="244"/>
      <c r="N1987" s="245"/>
      <c r="O1987" s="92"/>
      <c r="P1987" s="92"/>
      <c r="Q1987" s="92"/>
      <c r="R1987" s="92"/>
      <c r="S1987" s="92"/>
      <c r="T1987" s="93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T1987" s="18" t="s">
        <v>181</v>
      </c>
      <c r="AU1987" s="18" t="s">
        <v>86</v>
      </c>
    </row>
    <row r="1988" s="15" customFormat="1">
      <c r="A1988" s="15"/>
      <c r="B1988" s="274"/>
      <c r="C1988" s="275"/>
      <c r="D1988" s="241" t="s">
        <v>294</v>
      </c>
      <c r="E1988" s="276" t="s">
        <v>1</v>
      </c>
      <c r="F1988" s="277" t="s">
        <v>3489</v>
      </c>
      <c r="G1988" s="275"/>
      <c r="H1988" s="276" t="s">
        <v>1</v>
      </c>
      <c r="I1988" s="278"/>
      <c r="J1988" s="275"/>
      <c r="K1988" s="275"/>
      <c r="L1988" s="279"/>
      <c r="M1988" s="280"/>
      <c r="N1988" s="281"/>
      <c r="O1988" s="281"/>
      <c r="P1988" s="281"/>
      <c r="Q1988" s="281"/>
      <c r="R1988" s="281"/>
      <c r="S1988" s="281"/>
      <c r="T1988" s="282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83" t="s">
        <v>294</v>
      </c>
      <c r="AU1988" s="283" t="s">
        <v>86</v>
      </c>
      <c r="AV1988" s="15" t="s">
        <v>84</v>
      </c>
      <c r="AW1988" s="15" t="s">
        <v>32</v>
      </c>
      <c r="AX1988" s="15" t="s">
        <v>77</v>
      </c>
      <c r="AY1988" s="283" t="s">
        <v>171</v>
      </c>
    </row>
    <row r="1989" s="13" customFormat="1">
      <c r="A1989" s="13"/>
      <c r="B1989" s="252"/>
      <c r="C1989" s="253"/>
      <c r="D1989" s="241" t="s">
        <v>294</v>
      </c>
      <c r="E1989" s="254" t="s">
        <v>1</v>
      </c>
      <c r="F1989" s="255" t="s">
        <v>3490</v>
      </c>
      <c r="G1989" s="253"/>
      <c r="H1989" s="256">
        <v>245</v>
      </c>
      <c r="I1989" s="257"/>
      <c r="J1989" s="253"/>
      <c r="K1989" s="253"/>
      <c r="L1989" s="258"/>
      <c r="M1989" s="259"/>
      <c r="N1989" s="260"/>
      <c r="O1989" s="260"/>
      <c r="P1989" s="260"/>
      <c r="Q1989" s="260"/>
      <c r="R1989" s="260"/>
      <c r="S1989" s="260"/>
      <c r="T1989" s="26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2" t="s">
        <v>294</v>
      </c>
      <c r="AU1989" s="262" t="s">
        <v>86</v>
      </c>
      <c r="AV1989" s="13" t="s">
        <v>86</v>
      </c>
      <c r="AW1989" s="13" t="s">
        <v>32</v>
      </c>
      <c r="AX1989" s="13" t="s">
        <v>77</v>
      </c>
      <c r="AY1989" s="262" t="s">
        <v>171</v>
      </c>
    </row>
    <row r="1990" s="13" customFormat="1">
      <c r="A1990" s="13"/>
      <c r="B1990" s="252"/>
      <c r="C1990" s="253"/>
      <c r="D1990" s="241" t="s">
        <v>294</v>
      </c>
      <c r="E1990" s="254" t="s">
        <v>1</v>
      </c>
      <c r="F1990" s="255" t="s">
        <v>3491</v>
      </c>
      <c r="G1990" s="253"/>
      <c r="H1990" s="256">
        <v>29.399999999999999</v>
      </c>
      <c r="I1990" s="257"/>
      <c r="J1990" s="253"/>
      <c r="K1990" s="253"/>
      <c r="L1990" s="258"/>
      <c r="M1990" s="259"/>
      <c r="N1990" s="260"/>
      <c r="O1990" s="260"/>
      <c r="P1990" s="260"/>
      <c r="Q1990" s="260"/>
      <c r="R1990" s="260"/>
      <c r="S1990" s="260"/>
      <c r="T1990" s="26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2" t="s">
        <v>294</v>
      </c>
      <c r="AU1990" s="262" t="s">
        <v>86</v>
      </c>
      <c r="AV1990" s="13" t="s">
        <v>86</v>
      </c>
      <c r="AW1990" s="13" t="s">
        <v>32</v>
      </c>
      <c r="AX1990" s="13" t="s">
        <v>77</v>
      </c>
      <c r="AY1990" s="262" t="s">
        <v>171</v>
      </c>
    </row>
    <row r="1991" s="13" customFormat="1">
      <c r="A1991" s="13"/>
      <c r="B1991" s="252"/>
      <c r="C1991" s="253"/>
      <c r="D1991" s="241" t="s">
        <v>294</v>
      </c>
      <c r="E1991" s="254" t="s">
        <v>1</v>
      </c>
      <c r="F1991" s="255" t="s">
        <v>3492</v>
      </c>
      <c r="G1991" s="253"/>
      <c r="H1991" s="256">
        <v>-48.090000000000003</v>
      </c>
      <c r="I1991" s="257"/>
      <c r="J1991" s="253"/>
      <c r="K1991" s="253"/>
      <c r="L1991" s="258"/>
      <c r="M1991" s="259"/>
      <c r="N1991" s="260"/>
      <c r="O1991" s="260"/>
      <c r="P1991" s="260"/>
      <c r="Q1991" s="260"/>
      <c r="R1991" s="260"/>
      <c r="S1991" s="260"/>
      <c r="T1991" s="26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2" t="s">
        <v>294</v>
      </c>
      <c r="AU1991" s="262" t="s">
        <v>86</v>
      </c>
      <c r="AV1991" s="13" t="s">
        <v>86</v>
      </c>
      <c r="AW1991" s="13" t="s">
        <v>32</v>
      </c>
      <c r="AX1991" s="13" t="s">
        <v>77</v>
      </c>
      <c r="AY1991" s="262" t="s">
        <v>171</v>
      </c>
    </row>
    <row r="1992" s="13" customFormat="1">
      <c r="A1992" s="13"/>
      <c r="B1992" s="252"/>
      <c r="C1992" s="253"/>
      <c r="D1992" s="241" t="s">
        <v>294</v>
      </c>
      <c r="E1992" s="254" t="s">
        <v>1</v>
      </c>
      <c r="F1992" s="255" t="s">
        <v>3493</v>
      </c>
      <c r="G1992" s="253"/>
      <c r="H1992" s="256">
        <v>16.379999999999999</v>
      </c>
      <c r="I1992" s="257"/>
      <c r="J1992" s="253"/>
      <c r="K1992" s="253"/>
      <c r="L1992" s="258"/>
      <c r="M1992" s="259"/>
      <c r="N1992" s="260"/>
      <c r="O1992" s="260"/>
      <c r="P1992" s="260"/>
      <c r="Q1992" s="260"/>
      <c r="R1992" s="260"/>
      <c r="S1992" s="260"/>
      <c r="T1992" s="261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2" t="s">
        <v>294</v>
      </c>
      <c r="AU1992" s="262" t="s">
        <v>86</v>
      </c>
      <c r="AV1992" s="13" t="s">
        <v>86</v>
      </c>
      <c r="AW1992" s="13" t="s">
        <v>32</v>
      </c>
      <c r="AX1992" s="13" t="s">
        <v>77</v>
      </c>
      <c r="AY1992" s="262" t="s">
        <v>171</v>
      </c>
    </row>
    <row r="1993" s="13" customFormat="1">
      <c r="A1993" s="13"/>
      <c r="B1993" s="252"/>
      <c r="C1993" s="253"/>
      <c r="D1993" s="241" t="s">
        <v>294</v>
      </c>
      <c r="E1993" s="254" t="s">
        <v>1</v>
      </c>
      <c r="F1993" s="255" t="s">
        <v>3494</v>
      </c>
      <c r="G1993" s="253"/>
      <c r="H1993" s="256">
        <v>4.4630000000000001</v>
      </c>
      <c r="I1993" s="257"/>
      <c r="J1993" s="253"/>
      <c r="K1993" s="253"/>
      <c r="L1993" s="258"/>
      <c r="M1993" s="259"/>
      <c r="N1993" s="260"/>
      <c r="O1993" s="260"/>
      <c r="P1993" s="260"/>
      <c r="Q1993" s="260"/>
      <c r="R1993" s="260"/>
      <c r="S1993" s="260"/>
      <c r="T1993" s="26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2" t="s">
        <v>294</v>
      </c>
      <c r="AU1993" s="262" t="s">
        <v>86</v>
      </c>
      <c r="AV1993" s="13" t="s">
        <v>86</v>
      </c>
      <c r="AW1993" s="13" t="s">
        <v>32</v>
      </c>
      <c r="AX1993" s="13" t="s">
        <v>77</v>
      </c>
      <c r="AY1993" s="262" t="s">
        <v>171</v>
      </c>
    </row>
    <row r="1994" s="13" customFormat="1">
      <c r="A1994" s="13"/>
      <c r="B1994" s="252"/>
      <c r="C1994" s="253"/>
      <c r="D1994" s="241" t="s">
        <v>294</v>
      </c>
      <c r="E1994" s="254" t="s">
        <v>1</v>
      </c>
      <c r="F1994" s="255" t="s">
        <v>3495</v>
      </c>
      <c r="G1994" s="253"/>
      <c r="H1994" s="256">
        <v>1.2749999999999999</v>
      </c>
      <c r="I1994" s="257"/>
      <c r="J1994" s="253"/>
      <c r="K1994" s="253"/>
      <c r="L1994" s="258"/>
      <c r="M1994" s="259"/>
      <c r="N1994" s="260"/>
      <c r="O1994" s="260"/>
      <c r="P1994" s="260"/>
      <c r="Q1994" s="260"/>
      <c r="R1994" s="260"/>
      <c r="S1994" s="260"/>
      <c r="T1994" s="26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2" t="s">
        <v>294</v>
      </c>
      <c r="AU1994" s="262" t="s">
        <v>86</v>
      </c>
      <c r="AV1994" s="13" t="s">
        <v>86</v>
      </c>
      <c r="AW1994" s="13" t="s">
        <v>32</v>
      </c>
      <c r="AX1994" s="13" t="s">
        <v>77</v>
      </c>
      <c r="AY1994" s="262" t="s">
        <v>171</v>
      </c>
    </row>
    <row r="1995" s="15" customFormat="1">
      <c r="A1995" s="15"/>
      <c r="B1995" s="274"/>
      <c r="C1995" s="275"/>
      <c r="D1995" s="241" t="s">
        <v>294</v>
      </c>
      <c r="E1995" s="276" t="s">
        <v>1</v>
      </c>
      <c r="F1995" s="277" t="s">
        <v>3496</v>
      </c>
      <c r="G1995" s="275"/>
      <c r="H1995" s="276" t="s">
        <v>1</v>
      </c>
      <c r="I1995" s="278"/>
      <c r="J1995" s="275"/>
      <c r="K1995" s="275"/>
      <c r="L1995" s="279"/>
      <c r="M1995" s="280"/>
      <c r="N1995" s="281"/>
      <c r="O1995" s="281"/>
      <c r="P1995" s="281"/>
      <c r="Q1995" s="281"/>
      <c r="R1995" s="281"/>
      <c r="S1995" s="281"/>
      <c r="T1995" s="282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83" t="s">
        <v>294</v>
      </c>
      <c r="AU1995" s="283" t="s">
        <v>86</v>
      </c>
      <c r="AV1995" s="15" t="s">
        <v>84</v>
      </c>
      <c r="AW1995" s="15" t="s">
        <v>32</v>
      </c>
      <c r="AX1995" s="15" t="s">
        <v>77</v>
      </c>
      <c r="AY1995" s="283" t="s">
        <v>171</v>
      </c>
    </row>
    <row r="1996" s="13" customFormat="1">
      <c r="A1996" s="13"/>
      <c r="B1996" s="252"/>
      <c r="C1996" s="253"/>
      <c r="D1996" s="241" t="s">
        <v>294</v>
      </c>
      <c r="E1996" s="254" t="s">
        <v>1</v>
      </c>
      <c r="F1996" s="255" t="s">
        <v>3497</v>
      </c>
      <c r="G1996" s="253"/>
      <c r="H1996" s="256">
        <v>282.89999999999998</v>
      </c>
      <c r="I1996" s="257"/>
      <c r="J1996" s="253"/>
      <c r="K1996" s="253"/>
      <c r="L1996" s="258"/>
      <c r="M1996" s="259"/>
      <c r="N1996" s="260"/>
      <c r="O1996" s="260"/>
      <c r="P1996" s="260"/>
      <c r="Q1996" s="260"/>
      <c r="R1996" s="260"/>
      <c r="S1996" s="260"/>
      <c r="T1996" s="26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62" t="s">
        <v>294</v>
      </c>
      <c r="AU1996" s="262" t="s">
        <v>86</v>
      </c>
      <c r="AV1996" s="13" t="s">
        <v>86</v>
      </c>
      <c r="AW1996" s="13" t="s">
        <v>32</v>
      </c>
      <c r="AX1996" s="13" t="s">
        <v>77</v>
      </c>
      <c r="AY1996" s="262" t="s">
        <v>171</v>
      </c>
    </row>
    <row r="1997" s="13" customFormat="1">
      <c r="A1997" s="13"/>
      <c r="B1997" s="252"/>
      <c r="C1997" s="253"/>
      <c r="D1997" s="241" t="s">
        <v>294</v>
      </c>
      <c r="E1997" s="254" t="s">
        <v>1</v>
      </c>
      <c r="F1997" s="255" t="s">
        <v>3498</v>
      </c>
      <c r="G1997" s="253"/>
      <c r="H1997" s="256">
        <v>22.632000000000001</v>
      </c>
      <c r="I1997" s="257"/>
      <c r="J1997" s="253"/>
      <c r="K1997" s="253"/>
      <c r="L1997" s="258"/>
      <c r="M1997" s="259"/>
      <c r="N1997" s="260"/>
      <c r="O1997" s="260"/>
      <c r="P1997" s="260"/>
      <c r="Q1997" s="260"/>
      <c r="R1997" s="260"/>
      <c r="S1997" s="260"/>
      <c r="T1997" s="26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2" t="s">
        <v>294</v>
      </c>
      <c r="AU1997" s="262" t="s">
        <v>86</v>
      </c>
      <c r="AV1997" s="13" t="s">
        <v>86</v>
      </c>
      <c r="AW1997" s="13" t="s">
        <v>32</v>
      </c>
      <c r="AX1997" s="13" t="s">
        <v>77</v>
      </c>
      <c r="AY1997" s="262" t="s">
        <v>171</v>
      </c>
    </row>
    <row r="1998" s="13" customFormat="1">
      <c r="A1998" s="13"/>
      <c r="B1998" s="252"/>
      <c r="C1998" s="253"/>
      <c r="D1998" s="241" t="s">
        <v>294</v>
      </c>
      <c r="E1998" s="254" t="s">
        <v>1</v>
      </c>
      <c r="F1998" s="255" t="s">
        <v>3499</v>
      </c>
      <c r="G1998" s="253"/>
      <c r="H1998" s="256">
        <v>-62.223999999999997</v>
      </c>
      <c r="I1998" s="257"/>
      <c r="J1998" s="253"/>
      <c r="K1998" s="253"/>
      <c r="L1998" s="258"/>
      <c r="M1998" s="259"/>
      <c r="N1998" s="260"/>
      <c r="O1998" s="260"/>
      <c r="P1998" s="260"/>
      <c r="Q1998" s="260"/>
      <c r="R1998" s="260"/>
      <c r="S1998" s="260"/>
      <c r="T1998" s="26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2" t="s">
        <v>294</v>
      </c>
      <c r="AU1998" s="262" t="s">
        <v>86</v>
      </c>
      <c r="AV1998" s="13" t="s">
        <v>86</v>
      </c>
      <c r="AW1998" s="13" t="s">
        <v>32</v>
      </c>
      <c r="AX1998" s="13" t="s">
        <v>77</v>
      </c>
      <c r="AY1998" s="262" t="s">
        <v>171</v>
      </c>
    </row>
    <row r="1999" s="13" customFormat="1">
      <c r="A1999" s="13"/>
      <c r="B1999" s="252"/>
      <c r="C1999" s="253"/>
      <c r="D1999" s="241" t="s">
        <v>294</v>
      </c>
      <c r="E1999" s="254" t="s">
        <v>1</v>
      </c>
      <c r="F1999" s="255" t="s">
        <v>3500</v>
      </c>
      <c r="G1999" s="253"/>
      <c r="H1999" s="256">
        <v>2.8399999999999999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2" t="s">
        <v>294</v>
      </c>
      <c r="AU1999" s="262" t="s">
        <v>86</v>
      </c>
      <c r="AV1999" s="13" t="s">
        <v>86</v>
      </c>
      <c r="AW1999" s="13" t="s">
        <v>32</v>
      </c>
      <c r="AX1999" s="13" t="s">
        <v>77</v>
      </c>
      <c r="AY1999" s="262" t="s">
        <v>171</v>
      </c>
    </row>
    <row r="2000" s="13" customFormat="1">
      <c r="A2000" s="13"/>
      <c r="B2000" s="252"/>
      <c r="C2000" s="253"/>
      <c r="D2000" s="241" t="s">
        <v>294</v>
      </c>
      <c r="E2000" s="254" t="s">
        <v>1</v>
      </c>
      <c r="F2000" s="255" t="s">
        <v>3501</v>
      </c>
      <c r="G2000" s="253"/>
      <c r="H2000" s="256">
        <v>1.5449999999999999</v>
      </c>
      <c r="I2000" s="257"/>
      <c r="J2000" s="253"/>
      <c r="K2000" s="253"/>
      <c r="L2000" s="258"/>
      <c r="M2000" s="259"/>
      <c r="N2000" s="260"/>
      <c r="O2000" s="260"/>
      <c r="P2000" s="260"/>
      <c r="Q2000" s="260"/>
      <c r="R2000" s="260"/>
      <c r="S2000" s="260"/>
      <c r="T2000" s="26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2" t="s">
        <v>294</v>
      </c>
      <c r="AU2000" s="262" t="s">
        <v>86</v>
      </c>
      <c r="AV2000" s="13" t="s">
        <v>86</v>
      </c>
      <c r="AW2000" s="13" t="s">
        <v>32</v>
      </c>
      <c r="AX2000" s="13" t="s">
        <v>77</v>
      </c>
      <c r="AY2000" s="262" t="s">
        <v>171</v>
      </c>
    </row>
    <row r="2001" s="13" customFormat="1">
      <c r="A2001" s="13"/>
      <c r="B2001" s="252"/>
      <c r="C2001" s="253"/>
      <c r="D2001" s="241" t="s">
        <v>294</v>
      </c>
      <c r="E2001" s="254" t="s">
        <v>1</v>
      </c>
      <c r="F2001" s="255" t="s">
        <v>3502</v>
      </c>
      <c r="G2001" s="253"/>
      <c r="H2001" s="256">
        <v>2.5499999999999998</v>
      </c>
      <c r="I2001" s="257"/>
      <c r="J2001" s="253"/>
      <c r="K2001" s="253"/>
      <c r="L2001" s="258"/>
      <c r="M2001" s="259"/>
      <c r="N2001" s="260"/>
      <c r="O2001" s="260"/>
      <c r="P2001" s="260"/>
      <c r="Q2001" s="260"/>
      <c r="R2001" s="260"/>
      <c r="S2001" s="260"/>
      <c r="T2001" s="26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2" t="s">
        <v>294</v>
      </c>
      <c r="AU2001" s="262" t="s">
        <v>86</v>
      </c>
      <c r="AV2001" s="13" t="s">
        <v>86</v>
      </c>
      <c r="AW2001" s="13" t="s">
        <v>32</v>
      </c>
      <c r="AX2001" s="13" t="s">
        <v>77</v>
      </c>
      <c r="AY2001" s="262" t="s">
        <v>171</v>
      </c>
    </row>
    <row r="2002" s="13" customFormat="1">
      <c r="A2002" s="13"/>
      <c r="B2002" s="252"/>
      <c r="C2002" s="253"/>
      <c r="D2002" s="241" t="s">
        <v>294</v>
      </c>
      <c r="E2002" s="254" t="s">
        <v>1</v>
      </c>
      <c r="F2002" s="255" t="s">
        <v>3503</v>
      </c>
      <c r="G2002" s="253"/>
      <c r="H2002" s="256">
        <v>5</v>
      </c>
      <c r="I2002" s="257"/>
      <c r="J2002" s="253"/>
      <c r="K2002" s="253"/>
      <c r="L2002" s="258"/>
      <c r="M2002" s="259"/>
      <c r="N2002" s="260"/>
      <c r="O2002" s="260"/>
      <c r="P2002" s="260"/>
      <c r="Q2002" s="260"/>
      <c r="R2002" s="260"/>
      <c r="S2002" s="260"/>
      <c r="T2002" s="26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2" t="s">
        <v>294</v>
      </c>
      <c r="AU2002" s="262" t="s">
        <v>86</v>
      </c>
      <c r="AV2002" s="13" t="s">
        <v>86</v>
      </c>
      <c r="AW2002" s="13" t="s">
        <v>32</v>
      </c>
      <c r="AX2002" s="13" t="s">
        <v>77</v>
      </c>
      <c r="AY2002" s="262" t="s">
        <v>171</v>
      </c>
    </row>
    <row r="2003" s="13" customFormat="1">
      <c r="A2003" s="13"/>
      <c r="B2003" s="252"/>
      <c r="C2003" s="253"/>
      <c r="D2003" s="241" t="s">
        <v>294</v>
      </c>
      <c r="E2003" s="254" t="s">
        <v>1</v>
      </c>
      <c r="F2003" s="255" t="s">
        <v>3504</v>
      </c>
      <c r="G2003" s="253"/>
      <c r="H2003" s="256">
        <v>13.65</v>
      </c>
      <c r="I2003" s="257"/>
      <c r="J2003" s="253"/>
      <c r="K2003" s="253"/>
      <c r="L2003" s="258"/>
      <c r="M2003" s="259"/>
      <c r="N2003" s="260"/>
      <c r="O2003" s="260"/>
      <c r="P2003" s="260"/>
      <c r="Q2003" s="260"/>
      <c r="R2003" s="260"/>
      <c r="S2003" s="260"/>
      <c r="T2003" s="26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2" t="s">
        <v>294</v>
      </c>
      <c r="AU2003" s="262" t="s">
        <v>86</v>
      </c>
      <c r="AV2003" s="13" t="s">
        <v>86</v>
      </c>
      <c r="AW2003" s="13" t="s">
        <v>32</v>
      </c>
      <c r="AX2003" s="13" t="s">
        <v>77</v>
      </c>
      <c r="AY2003" s="262" t="s">
        <v>171</v>
      </c>
    </row>
    <row r="2004" s="13" customFormat="1">
      <c r="A2004" s="13"/>
      <c r="B2004" s="252"/>
      <c r="C2004" s="253"/>
      <c r="D2004" s="241" t="s">
        <v>294</v>
      </c>
      <c r="E2004" s="254" t="s">
        <v>1</v>
      </c>
      <c r="F2004" s="255" t="s">
        <v>3505</v>
      </c>
      <c r="G2004" s="253"/>
      <c r="H2004" s="256">
        <v>8.1999999999999993</v>
      </c>
      <c r="I2004" s="257"/>
      <c r="J2004" s="253"/>
      <c r="K2004" s="253"/>
      <c r="L2004" s="258"/>
      <c r="M2004" s="259"/>
      <c r="N2004" s="260"/>
      <c r="O2004" s="260"/>
      <c r="P2004" s="260"/>
      <c r="Q2004" s="260"/>
      <c r="R2004" s="260"/>
      <c r="S2004" s="260"/>
      <c r="T2004" s="26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2" t="s">
        <v>294</v>
      </c>
      <c r="AU2004" s="262" t="s">
        <v>86</v>
      </c>
      <c r="AV2004" s="13" t="s">
        <v>86</v>
      </c>
      <c r="AW2004" s="13" t="s">
        <v>32</v>
      </c>
      <c r="AX2004" s="13" t="s">
        <v>77</v>
      </c>
      <c r="AY2004" s="262" t="s">
        <v>171</v>
      </c>
    </row>
    <row r="2005" s="15" customFormat="1">
      <c r="A2005" s="15"/>
      <c r="B2005" s="274"/>
      <c r="C2005" s="275"/>
      <c r="D2005" s="241" t="s">
        <v>294</v>
      </c>
      <c r="E2005" s="276" t="s">
        <v>1</v>
      </c>
      <c r="F2005" s="277" t="s">
        <v>3506</v>
      </c>
      <c r="G2005" s="275"/>
      <c r="H2005" s="276" t="s">
        <v>1</v>
      </c>
      <c r="I2005" s="278"/>
      <c r="J2005" s="275"/>
      <c r="K2005" s="275"/>
      <c r="L2005" s="279"/>
      <c r="M2005" s="280"/>
      <c r="N2005" s="281"/>
      <c r="O2005" s="281"/>
      <c r="P2005" s="281"/>
      <c r="Q2005" s="281"/>
      <c r="R2005" s="281"/>
      <c r="S2005" s="281"/>
      <c r="T2005" s="282"/>
      <c r="U2005" s="15"/>
      <c r="V2005" s="15"/>
      <c r="W2005" s="15"/>
      <c r="X2005" s="15"/>
      <c r="Y2005" s="15"/>
      <c r="Z2005" s="15"/>
      <c r="AA2005" s="15"/>
      <c r="AB2005" s="15"/>
      <c r="AC2005" s="15"/>
      <c r="AD2005" s="15"/>
      <c r="AE2005" s="15"/>
      <c r="AT2005" s="283" t="s">
        <v>294</v>
      </c>
      <c r="AU2005" s="283" t="s">
        <v>86</v>
      </c>
      <c r="AV2005" s="15" t="s">
        <v>84</v>
      </c>
      <c r="AW2005" s="15" t="s">
        <v>32</v>
      </c>
      <c r="AX2005" s="15" t="s">
        <v>77</v>
      </c>
      <c r="AY2005" s="283" t="s">
        <v>171</v>
      </c>
    </row>
    <row r="2006" s="13" customFormat="1">
      <c r="A2006" s="13"/>
      <c r="B2006" s="252"/>
      <c r="C2006" s="253"/>
      <c r="D2006" s="241" t="s">
        <v>294</v>
      </c>
      <c r="E2006" s="254" t="s">
        <v>1</v>
      </c>
      <c r="F2006" s="255" t="s">
        <v>3507</v>
      </c>
      <c r="G2006" s="253"/>
      <c r="H2006" s="256">
        <v>25.620000000000001</v>
      </c>
      <c r="I2006" s="257"/>
      <c r="J2006" s="253"/>
      <c r="K2006" s="253"/>
      <c r="L2006" s="258"/>
      <c r="M2006" s="259"/>
      <c r="N2006" s="260"/>
      <c r="O2006" s="260"/>
      <c r="P2006" s="260"/>
      <c r="Q2006" s="260"/>
      <c r="R2006" s="260"/>
      <c r="S2006" s="260"/>
      <c r="T2006" s="261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2" t="s">
        <v>294</v>
      </c>
      <c r="AU2006" s="262" t="s">
        <v>86</v>
      </c>
      <c r="AV2006" s="13" t="s">
        <v>86</v>
      </c>
      <c r="AW2006" s="13" t="s">
        <v>32</v>
      </c>
      <c r="AX2006" s="13" t="s">
        <v>77</v>
      </c>
      <c r="AY2006" s="262" t="s">
        <v>171</v>
      </c>
    </row>
    <row r="2007" s="13" customFormat="1">
      <c r="A2007" s="13"/>
      <c r="B2007" s="252"/>
      <c r="C2007" s="253"/>
      <c r="D2007" s="241" t="s">
        <v>294</v>
      </c>
      <c r="E2007" s="254" t="s">
        <v>1</v>
      </c>
      <c r="F2007" s="255" t="s">
        <v>3508</v>
      </c>
      <c r="G2007" s="253"/>
      <c r="H2007" s="256">
        <v>-4.8419999999999996</v>
      </c>
      <c r="I2007" s="257"/>
      <c r="J2007" s="253"/>
      <c r="K2007" s="253"/>
      <c r="L2007" s="258"/>
      <c r="M2007" s="259"/>
      <c r="N2007" s="260"/>
      <c r="O2007" s="260"/>
      <c r="P2007" s="260"/>
      <c r="Q2007" s="260"/>
      <c r="R2007" s="260"/>
      <c r="S2007" s="260"/>
      <c r="T2007" s="26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2" t="s">
        <v>294</v>
      </c>
      <c r="AU2007" s="262" t="s">
        <v>86</v>
      </c>
      <c r="AV2007" s="13" t="s">
        <v>86</v>
      </c>
      <c r="AW2007" s="13" t="s">
        <v>32</v>
      </c>
      <c r="AX2007" s="13" t="s">
        <v>77</v>
      </c>
      <c r="AY2007" s="262" t="s">
        <v>171</v>
      </c>
    </row>
    <row r="2008" s="13" customFormat="1">
      <c r="A2008" s="13"/>
      <c r="B2008" s="252"/>
      <c r="C2008" s="253"/>
      <c r="D2008" s="241" t="s">
        <v>294</v>
      </c>
      <c r="E2008" s="254" t="s">
        <v>1</v>
      </c>
      <c r="F2008" s="255" t="s">
        <v>3509</v>
      </c>
      <c r="G2008" s="253"/>
      <c r="H2008" s="256">
        <v>1.323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2" t="s">
        <v>294</v>
      </c>
      <c r="AU2008" s="262" t="s">
        <v>86</v>
      </c>
      <c r="AV2008" s="13" t="s">
        <v>86</v>
      </c>
      <c r="AW2008" s="13" t="s">
        <v>32</v>
      </c>
      <c r="AX2008" s="13" t="s">
        <v>77</v>
      </c>
      <c r="AY2008" s="262" t="s">
        <v>171</v>
      </c>
    </row>
    <row r="2009" s="13" customFormat="1">
      <c r="A2009" s="13"/>
      <c r="B2009" s="252"/>
      <c r="C2009" s="253"/>
      <c r="D2009" s="241" t="s">
        <v>294</v>
      </c>
      <c r="E2009" s="254" t="s">
        <v>1</v>
      </c>
      <c r="F2009" s="255" t="s">
        <v>3510</v>
      </c>
      <c r="G2009" s="253"/>
      <c r="H2009" s="256">
        <v>1.2250000000000001</v>
      </c>
      <c r="I2009" s="257"/>
      <c r="J2009" s="253"/>
      <c r="K2009" s="253"/>
      <c r="L2009" s="258"/>
      <c r="M2009" s="259"/>
      <c r="N2009" s="260"/>
      <c r="O2009" s="260"/>
      <c r="P2009" s="260"/>
      <c r="Q2009" s="260"/>
      <c r="R2009" s="260"/>
      <c r="S2009" s="260"/>
      <c r="T2009" s="26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2" t="s">
        <v>294</v>
      </c>
      <c r="AU2009" s="262" t="s">
        <v>86</v>
      </c>
      <c r="AV2009" s="13" t="s">
        <v>86</v>
      </c>
      <c r="AW2009" s="13" t="s">
        <v>32</v>
      </c>
      <c r="AX2009" s="13" t="s">
        <v>77</v>
      </c>
      <c r="AY2009" s="262" t="s">
        <v>171</v>
      </c>
    </row>
    <row r="2010" s="15" customFormat="1">
      <c r="A2010" s="15"/>
      <c r="B2010" s="274"/>
      <c r="C2010" s="275"/>
      <c r="D2010" s="241" t="s">
        <v>294</v>
      </c>
      <c r="E2010" s="276" t="s">
        <v>1</v>
      </c>
      <c r="F2010" s="277" t="s">
        <v>3511</v>
      </c>
      <c r="G2010" s="275"/>
      <c r="H2010" s="276" t="s">
        <v>1</v>
      </c>
      <c r="I2010" s="278"/>
      <c r="J2010" s="275"/>
      <c r="K2010" s="275"/>
      <c r="L2010" s="279"/>
      <c r="M2010" s="280"/>
      <c r="N2010" s="281"/>
      <c r="O2010" s="281"/>
      <c r="P2010" s="281"/>
      <c r="Q2010" s="281"/>
      <c r="R2010" s="281"/>
      <c r="S2010" s="281"/>
      <c r="T2010" s="282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83" t="s">
        <v>294</v>
      </c>
      <c r="AU2010" s="283" t="s">
        <v>86</v>
      </c>
      <c r="AV2010" s="15" t="s">
        <v>84</v>
      </c>
      <c r="AW2010" s="15" t="s">
        <v>32</v>
      </c>
      <c r="AX2010" s="15" t="s">
        <v>77</v>
      </c>
      <c r="AY2010" s="283" t="s">
        <v>171</v>
      </c>
    </row>
    <row r="2011" s="15" customFormat="1">
      <c r="A2011" s="15"/>
      <c r="B2011" s="274"/>
      <c r="C2011" s="275"/>
      <c r="D2011" s="241" t="s">
        <v>294</v>
      </c>
      <c r="E2011" s="276" t="s">
        <v>1</v>
      </c>
      <c r="F2011" s="277" t="s">
        <v>3506</v>
      </c>
      <c r="G2011" s="275"/>
      <c r="H2011" s="276" t="s">
        <v>1</v>
      </c>
      <c r="I2011" s="278"/>
      <c r="J2011" s="275"/>
      <c r="K2011" s="275"/>
      <c r="L2011" s="279"/>
      <c r="M2011" s="280"/>
      <c r="N2011" s="281"/>
      <c r="O2011" s="281"/>
      <c r="P2011" s="281"/>
      <c r="Q2011" s="281"/>
      <c r="R2011" s="281"/>
      <c r="S2011" s="281"/>
      <c r="T2011" s="282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83" t="s">
        <v>294</v>
      </c>
      <c r="AU2011" s="283" t="s">
        <v>86</v>
      </c>
      <c r="AV2011" s="15" t="s">
        <v>84</v>
      </c>
      <c r="AW2011" s="15" t="s">
        <v>32</v>
      </c>
      <c r="AX2011" s="15" t="s">
        <v>77</v>
      </c>
      <c r="AY2011" s="283" t="s">
        <v>171</v>
      </c>
    </row>
    <row r="2012" s="13" customFormat="1">
      <c r="A2012" s="13"/>
      <c r="B2012" s="252"/>
      <c r="C2012" s="253"/>
      <c r="D2012" s="241" t="s">
        <v>294</v>
      </c>
      <c r="E2012" s="254" t="s">
        <v>1</v>
      </c>
      <c r="F2012" s="255" t="s">
        <v>3512</v>
      </c>
      <c r="G2012" s="253"/>
      <c r="H2012" s="256">
        <v>16.399999999999999</v>
      </c>
      <c r="I2012" s="257"/>
      <c r="J2012" s="253"/>
      <c r="K2012" s="253"/>
      <c r="L2012" s="258"/>
      <c r="M2012" s="259"/>
      <c r="N2012" s="260"/>
      <c r="O2012" s="260"/>
      <c r="P2012" s="260"/>
      <c r="Q2012" s="260"/>
      <c r="R2012" s="260"/>
      <c r="S2012" s="260"/>
      <c r="T2012" s="261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62" t="s">
        <v>294</v>
      </c>
      <c r="AU2012" s="262" t="s">
        <v>86</v>
      </c>
      <c r="AV2012" s="13" t="s">
        <v>86</v>
      </c>
      <c r="AW2012" s="13" t="s">
        <v>32</v>
      </c>
      <c r="AX2012" s="13" t="s">
        <v>77</v>
      </c>
      <c r="AY2012" s="262" t="s">
        <v>171</v>
      </c>
    </row>
    <row r="2013" s="13" customFormat="1">
      <c r="A2013" s="13"/>
      <c r="B2013" s="252"/>
      <c r="C2013" s="253"/>
      <c r="D2013" s="241" t="s">
        <v>294</v>
      </c>
      <c r="E2013" s="254" t="s">
        <v>1</v>
      </c>
      <c r="F2013" s="255" t="s">
        <v>3513</v>
      </c>
      <c r="G2013" s="253"/>
      <c r="H2013" s="256">
        <v>9.8399999999999999</v>
      </c>
      <c r="I2013" s="257"/>
      <c r="J2013" s="253"/>
      <c r="K2013" s="253"/>
      <c r="L2013" s="258"/>
      <c r="M2013" s="259"/>
      <c r="N2013" s="260"/>
      <c r="O2013" s="260"/>
      <c r="P2013" s="260"/>
      <c r="Q2013" s="260"/>
      <c r="R2013" s="260"/>
      <c r="S2013" s="260"/>
      <c r="T2013" s="26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2" t="s">
        <v>294</v>
      </c>
      <c r="AU2013" s="262" t="s">
        <v>86</v>
      </c>
      <c r="AV2013" s="13" t="s">
        <v>86</v>
      </c>
      <c r="AW2013" s="13" t="s">
        <v>32</v>
      </c>
      <c r="AX2013" s="13" t="s">
        <v>77</v>
      </c>
      <c r="AY2013" s="262" t="s">
        <v>171</v>
      </c>
    </row>
    <row r="2014" s="13" customFormat="1">
      <c r="A2014" s="13"/>
      <c r="B2014" s="252"/>
      <c r="C2014" s="253"/>
      <c r="D2014" s="241" t="s">
        <v>294</v>
      </c>
      <c r="E2014" s="254" t="s">
        <v>1</v>
      </c>
      <c r="F2014" s="255" t="s">
        <v>3514</v>
      </c>
      <c r="G2014" s="253"/>
      <c r="H2014" s="256">
        <v>28.16</v>
      </c>
      <c r="I2014" s="257"/>
      <c r="J2014" s="253"/>
      <c r="K2014" s="253"/>
      <c r="L2014" s="258"/>
      <c r="M2014" s="259"/>
      <c r="N2014" s="260"/>
      <c r="O2014" s="260"/>
      <c r="P2014" s="260"/>
      <c r="Q2014" s="260"/>
      <c r="R2014" s="260"/>
      <c r="S2014" s="260"/>
      <c r="T2014" s="26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2" t="s">
        <v>294</v>
      </c>
      <c r="AU2014" s="262" t="s">
        <v>86</v>
      </c>
      <c r="AV2014" s="13" t="s">
        <v>86</v>
      </c>
      <c r="AW2014" s="13" t="s">
        <v>32</v>
      </c>
      <c r="AX2014" s="13" t="s">
        <v>77</v>
      </c>
      <c r="AY2014" s="262" t="s">
        <v>171</v>
      </c>
    </row>
    <row r="2015" s="13" customFormat="1">
      <c r="A2015" s="13"/>
      <c r="B2015" s="252"/>
      <c r="C2015" s="253"/>
      <c r="D2015" s="241" t="s">
        <v>294</v>
      </c>
      <c r="E2015" s="254" t="s">
        <v>1</v>
      </c>
      <c r="F2015" s="255" t="s">
        <v>3515</v>
      </c>
      <c r="G2015" s="253"/>
      <c r="H2015" s="256">
        <v>-8.8000000000000007</v>
      </c>
      <c r="I2015" s="257"/>
      <c r="J2015" s="253"/>
      <c r="K2015" s="253"/>
      <c r="L2015" s="258"/>
      <c r="M2015" s="259"/>
      <c r="N2015" s="260"/>
      <c r="O2015" s="260"/>
      <c r="P2015" s="260"/>
      <c r="Q2015" s="260"/>
      <c r="R2015" s="260"/>
      <c r="S2015" s="260"/>
      <c r="T2015" s="26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2" t="s">
        <v>294</v>
      </c>
      <c r="AU2015" s="262" t="s">
        <v>86</v>
      </c>
      <c r="AV2015" s="13" t="s">
        <v>86</v>
      </c>
      <c r="AW2015" s="13" t="s">
        <v>32</v>
      </c>
      <c r="AX2015" s="13" t="s">
        <v>77</v>
      </c>
      <c r="AY2015" s="262" t="s">
        <v>171</v>
      </c>
    </row>
    <row r="2016" s="13" customFormat="1">
      <c r="A2016" s="13"/>
      <c r="B2016" s="252"/>
      <c r="C2016" s="253"/>
      <c r="D2016" s="241" t="s">
        <v>294</v>
      </c>
      <c r="E2016" s="254" t="s">
        <v>1</v>
      </c>
      <c r="F2016" s="255" t="s">
        <v>3516</v>
      </c>
      <c r="G2016" s="253"/>
      <c r="H2016" s="256">
        <v>1.175</v>
      </c>
      <c r="I2016" s="257"/>
      <c r="J2016" s="253"/>
      <c r="K2016" s="253"/>
      <c r="L2016" s="258"/>
      <c r="M2016" s="259"/>
      <c r="N2016" s="260"/>
      <c r="O2016" s="260"/>
      <c r="P2016" s="260"/>
      <c r="Q2016" s="260"/>
      <c r="R2016" s="260"/>
      <c r="S2016" s="260"/>
      <c r="T2016" s="26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2" t="s">
        <v>294</v>
      </c>
      <c r="AU2016" s="262" t="s">
        <v>86</v>
      </c>
      <c r="AV2016" s="13" t="s">
        <v>86</v>
      </c>
      <c r="AW2016" s="13" t="s">
        <v>32</v>
      </c>
      <c r="AX2016" s="13" t="s">
        <v>77</v>
      </c>
      <c r="AY2016" s="262" t="s">
        <v>171</v>
      </c>
    </row>
    <row r="2017" s="13" customFormat="1">
      <c r="A2017" s="13"/>
      <c r="B2017" s="252"/>
      <c r="C2017" s="253"/>
      <c r="D2017" s="241" t="s">
        <v>294</v>
      </c>
      <c r="E2017" s="254" t="s">
        <v>1</v>
      </c>
      <c r="F2017" s="255" t="s">
        <v>3517</v>
      </c>
      <c r="G2017" s="253"/>
      <c r="H2017" s="256">
        <v>1.8</v>
      </c>
      <c r="I2017" s="257"/>
      <c r="J2017" s="253"/>
      <c r="K2017" s="253"/>
      <c r="L2017" s="258"/>
      <c r="M2017" s="259"/>
      <c r="N2017" s="260"/>
      <c r="O2017" s="260"/>
      <c r="P2017" s="260"/>
      <c r="Q2017" s="260"/>
      <c r="R2017" s="260"/>
      <c r="S2017" s="260"/>
      <c r="T2017" s="26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2" t="s">
        <v>294</v>
      </c>
      <c r="AU2017" s="262" t="s">
        <v>86</v>
      </c>
      <c r="AV2017" s="13" t="s">
        <v>86</v>
      </c>
      <c r="AW2017" s="13" t="s">
        <v>32</v>
      </c>
      <c r="AX2017" s="13" t="s">
        <v>77</v>
      </c>
      <c r="AY2017" s="262" t="s">
        <v>171</v>
      </c>
    </row>
    <row r="2018" s="15" customFormat="1">
      <c r="A2018" s="15"/>
      <c r="B2018" s="274"/>
      <c r="C2018" s="275"/>
      <c r="D2018" s="241" t="s">
        <v>294</v>
      </c>
      <c r="E2018" s="276" t="s">
        <v>1</v>
      </c>
      <c r="F2018" s="277" t="s">
        <v>3518</v>
      </c>
      <c r="G2018" s="275"/>
      <c r="H2018" s="276" t="s">
        <v>1</v>
      </c>
      <c r="I2018" s="278"/>
      <c r="J2018" s="275"/>
      <c r="K2018" s="275"/>
      <c r="L2018" s="279"/>
      <c r="M2018" s="280"/>
      <c r="N2018" s="281"/>
      <c r="O2018" s="281"/>
      <c r="P2018" s="281"/>
      <c r="Q2018" s="281"/>
      <c r="R2018" s="281"/>
      <c r="S2018" s="281"/>
      <c r="T2018" s="282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83" t="s">
        <v>294</v>
      </c>
      <c r="AU2018" s="283" t="s">
        <v>86</v>
      </c>
      <c r="AV2018" s="15" t="s">
        <v>84</v>
      </c>
      <c r="AW2018" s="15" t="s">
        <v>32</v>
      </c>
      <c r="AX2018" s="15" t="s">
        <v>77</v>
      </c>
      <c r="AY2018" s="283" t="s">
        <v>171</v>
      </c>
    </row>
    <row r="2019" s="13" customFormat="1">
      <c r="A2019" s="13"/>
      <c r="B2019" s="252"/>
      <c r="C2019" s="253"/>
      <c r="D2019" s="241" t="s">
        <v>294</v>
      </c>
      <c r="E2019" s="254" t="s">
        <v>1</v>
      </c>
      <c r="F2019" s="255" t="s">
        <v>3519</v>
      </c>
      <c r="G2019" s="253"/>
      <c r="H2019" s="256">
        <v>145.25</v>
      </c>
      <c r="I2019" s="257"/>
      <c r="J2019" s="253"/>
      <c r="K2019" s="253"/>
      <c r="L2019" s="258"/>
      <c r="M2019" s="259"/>
      <c r="N2019" s="260"/>
      <c r="O2019" s="260"/>
      <c r="P2019" s="260"/>
      <c r="Q2019" s="260"/>
      <c r="R2019" s="260"/>
      <c r="S2019" s="260"/>
      <c r="T2019" s="26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2" t="s">
        <v>294</v>
      </c>
      <c r="AU2019" s="262" t="s">
        <v>86</v>
      </c>
      <c r="AV2019" s="13" t="s">
        <v>86</v>
      </c>
      <c r="AW2019" s="13" t="s">
        <v>32</v>
      </c>
      <c r="AX2019" s="13" t="s">
        <v>77</v>
      </c>
      <c r="AY2019" s="262" t="s">
        <v>171</v>
      </c>
    </row>
    <row r="2020" s="13" customFormat="1">
      <c r="A2020" s="13"/>
      <c r="B2020" s="252"/>
      <c r="C2020" s="253"/>
      <c r="D2020" s="241" t="s">
        <v>294</v>
      </c>
      <c r="E2020" s="254" t="s">
        <v>1</v>
      </c>
      <c r="F2020" s="255" t="s">
        <v>3520</v>
      </c>
      <c r="G2020" s="253"/>
      <c r="H2020" s="256">
        <v>-5.1479999999999997</v>
      </c>
      <c r="I2020" s="257"/>
      <c r="J2020" s="253"/>
      <c r="K2020" s="253"/>
      <c r="L2020" s="258"/>
      <c r="M2020" s="259"/>
      <c r="N2020" s="260"/>
      <c r="O2020" s="260"/>
      <c r="P2020" s="260"/>
      <c r="Q2020" s="260"/>
      <c r="R2020" s="260"/>
      <c r="S2020" s="260"/>
      <c r="T2020" s="26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2" t="s">
        <v>294</v>
      </c>
      <c r="AU2020" s="262" t="s">
        <v>86</v>
      </c>
      <c r="AV2020" s="13" t="s">
        <v>86</v>
      </c>
      <c r="AW2020" s="13" t="s">
        <v>32</v>
      </c>
      <c r="AX2020" s="13" t="s">
        <v>77</v>
      </c>
      <c r="AY2020" s="262" t="s">
        <v>171</v>
      </c>
    </row>
    <row r="2021" s="13" customFormat="1">
      <c r="A2021" s="13"/>
      <c r="B2021" s="252"/>
      <c r="C2021" s="253"/>
      <c r="D2021" s="241" t="s">
        <v>294</v>
      </c>
      <c r="E2021" s="254" t="s">
        <v>1</v>
      </c>
      <c r="F2021" s="255" t="s">
        <v>3521</v>
      </c>
      <c r="G2021" s="253"/>
      <c r="H2021" s="256">
        <v>6.3799999999999999</v>
      </c>
      <c r="I2021" s="257"/>
      <c r="J2021" s="253"/>
      <c r="K2021" s="253"/>
      <c r="L2021" s="258"/>
      <c r="M2021" s="259"/>
      <c r="N2021" s="260"/>
      <c r="O2021" s="260"/>
      <c r="P2021" s="260"/>
      <c r="Q2021" s="260"/>
      <c r="R2021" s="260"/>
      <c r="S2021" s="260"/>
      <c r="T2021" s="26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2" t="s">
        <v>294</v>
      </c>
      <c r="AU2021" s="262" t="s">
        <v>86</v>
      </c>
      <c r="AV2021" s="13" t="s">
        <v>86</v>
      </c>
      <c r="AW2021" s="13" t="s">
        <v>32</v>
      </c>
      <c r="AX2021" s="13" t="s">
        <v>77</v>
      </c>
      <c r="AY2021" s="262" t="s">
        <v>171</v>
      </c>
    </row>
    <row r="2022" s="15" customFormat="1">
      <c r="A2022" s="15"/>
      <c r="B2022" s="274"/>
      <c r="C2022" s="275"/>
      <c r="D2022" s="241" t="s">
        <v>294</v>
      </c>
      <c r="E2022" s="276" t="s">
        <v>1</v>
      </c>
      <c r="F2022" s="277" t="s">
        <v>3522</v>
      </c>
      <c r="G2022" s="275"/>
      <c r="H2022" s="276" t="s">
        <v>1</v>
      </c>
      <c r="I2022" s="278"/>
      <c r="J2022" s="275"/>
      <c r="K2022" s="275"/>
      <c r="L2022" s="279"/>
      <c r="M2022" s="280"/>
      <c r="N2022" s="281"/>
      <c r="O2022" s="281"/>
      <c r="P2022" s="281"/>
      <c r="Q2022" s="281"/>
      <c r="R2022" s="281"/>
      <c r="S2022" s="281"/>
      <c r="T2022" s="282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83" t="s">
        <v>294</v>
      </c>
      <c r="AU2022" s="283" t="s">
        <v>86</v>
      </c>
      <c r="AV2022" s="15" t="s">
        <v>84</v>
      </c>
      <c r="AW2022" s="15" t="s">
        <v>32</v>
      </c>
      <c r="AX2022" s="15" t="s">
        <v>77</v>
      </c>
      <c r="AY2022" s="283" t="s">
        <v>171</v>
      </c>
    </row>
    <row r="2023" s="15" customFormat="1">
      <c r="A2023" s="15"/>
      <c r="B2023" s="274"/>
      <c r="C2023" s="275"/>
      <c r="D2023" s="241" t="s">
        <v>294</v>
      </c>
      <c r="E2023" s="276" t="s">
        <v>1</v>
      </c>
      <c r="F2023" s="277" t="s">
        <v>3523</v>
      </c>
      <c r="G2023" s="275"/>
      <c r="H2023" s="276" t="s">
        <v>1</v>
      </c>
      <c r="I2023" s="278"/>
      <c r="J2023" s="275"/>
      <c r="K2023" s="275"/>
      <c r="L2023" s="279"/>
      <c r="M2023" s="280"/>
      <c r="N2023" s="281"/>
      <c r="O2023" s="281"/>
      <c r="P2023" s="281"/>
      <c r="Q2023" s="281"/>
      <c r="R2023" s="281"/>
      <c r="S2023" s="281"/>
      <c r="T2023" s="282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83" t="s">
        <v>294</v>
      </c>
      <c r="AU2023" s="283" t="s">
        <v>86</v>
      </c>
      <c r="AV2023" s="15" t="s">
        <v>84</v>
      </c>
      <c r="AW2023" s="15" t="s">
        <v>32</v>
      </c>
      <c r="AX2023" s="15" t="s">
        <v>77</v>
      </c>
      <c r="AY2023" s="283" t="s">
        <v>171</v>
      </c>
    </row>
    <row r="2024" s="13" customFormat="1">
      <c r="A2024" s="13"/>
      <c r="B2024" s="252"/>
      <c r="C2024" s="253"/>
      <c r="D2024" s="241" t="s">
        <v>294</v>
      </c>
      <c r="E2024" s="254" t="s">
        <v>1</v>
      </c>
      <c r="F2024" s="255" t="s">
        <v>3524</v>
      </c>
      <c r="G2024" s="253"/>
      <c r="H2024" s="256">
        <v>47.950000000000003</v>
      </c>
      <c r="I2024" s="257"/>
      <c r="J2024" s="253"/>
      <c r="K2024" s="253"/>
      <c r="L2024" s="258"/>
      <c r="M2024" s="259"/>
      <c r="N2024" s="260"/>
      <c r="O2024" s="260"/>
      <c r="P2024" s="260"/>
      <c r="Q2024" s="260"/>
      <c r="R2024" s="260"/>
      <c r="S2024" s="260"/>
      <c r="T2024" s="261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2" t="s">
        <v>294</v>
      </c>
      <c r="AU2024" s="262" t="s">
        <v>86</v>
      </c>
      <c r="AV2024" s="13" t="s">
        <v>86</v>
      </c>
      <c r="AW2024" s="13" t="s">
        <v>32</v>
      </c>
      <c r="AX2024" s="13" t="s">
        <v>77</v>
      </c>
      <c r="AY2024" s="262" t="s">
        <v>171</v>
      </c>
    </row>
    <row r="2025" s="13" customFormat="1">
      <c r="A2025" s="13"/>
      <c r="B2025" s="252"/>
      <c r="C2025" s="253"/>
      <c r="D2025" s="241" t="s">
        <v>294</v>
      </c>
      <c r="E2025" s="254" t="s">
        <v>1</v>
      </c>
      <c r="F2025" s="255" t="s">
        <v>3525</v>
      </c>
      <c r="G2025" s="253"/>
      <c r="H2025" s="256">
        <v>-5.7000000000000002</v>
      </c>
      <c r="I2025" s="257"/>
      <c r="J2025" s="253"/>
      <c r="K2025" s="253"/>
      <c r="L2025" s="258"/>
      <c r="M2025" s="259"/>
      <c r="N2025" s="260"/>
      <c r="O2025" s="260"/>
      <c r="P2025" s="260"/>
      <c r="Q2025" s="260"/>
      <c r="R2025" s="260"/>
      <c r="S2025" s="260"/>
      <c r="T2025" s="26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2" t="s">
        <v>294</v>
      </c>
      <c r="AU2025" s="262" t="s">
        <v>86</v>
      </c>
      <c r="AV2025" s="13" t="s">
        <v>86</v>
      </c>
      <c r="AW2025" s="13" t="s">
        <v>32</v>
      </c>
      <c r="AX2025" s="13" t="s">
        <v>77</v>
      </c>
      <c r="AY2025" s="262" t="s">
        <v>171</v>
      </c>
    </row>
    <row r="2026" s="13" customFormat="1">
      <c r="A2026" s="13"/>
      <c r="B2026" s="252"/>
      <c r="C2026" s="253"/>
      <c r="D2026" s="241" t="s">
        <v>294</v>
      </c>
      <c r="E2026" s="254" t="s">
        <v>1</v>
      </c>
      <c r="F2026" s="255" t="s">
        <v>3526</v>
      </c>
      <c r="G2026" s="253"/>
      <c r="H2026" s="256">
        <v>1.3500000000000001</v>
      </c>
      <c r="I2026" s="257"/>
      <c r="J2026" s="253"/>
      <c r="K2026" s="253"/>
      <c r="L2026" s="258"/>
      <c r="M2026" s="259"/>
      <c r="N2026" s="260"/>
      <c r="O2026" s="260"/>
      <c r="P2026" s="260"/>
      <c r="Q2026" s="260"/>
      <c r="R2026" s="260"/>
      <c r="S2026" s="260"/>
      <c r="T2026" s="26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2" t="s">
        <v>294</v>
      </c>
      <c r="AU2026" s="262" t="s">
        <v>86</v>
      </c>
      <c r="AV2026" s="13" t="s">
        <v>86</v>
      </c>
      <c r="AW2026" s="13" t="s">
        <v>32</v>
      </c>
      <c r="AX2026" s="13" t="s">
        <v>77</v>
      </c>
      <c r="AY2026" s="262" t="s">
        <v>171</v>
      </c>
    </row>
    <row r="2027" s="13" customFormat="1">
      <c r="A2027" s="13"/>
      <c r="B2027" s="252"/>
      <c r="C2027" s="253"/>
      <c r="D2027" s="241" t="s">
        <v>294</v>
      </c>
      <c r="E2027" s="254" t="s">
        <v>1</v>
      </c>
      <c r="F2027" s="255" t="s">
        <v>3527</v>
      </c>
      <c r="G2027" s="253"/>
      <c r="H2027" s="256">
        <v>1.7250000000000001</v>
      </c>
      <c r="I2027" s="257"/>
      <c r="J2027" s="253"/>
      <c r="K2027" s="253"/>
      <c r="L2027" s="258"/>
      <c r="M2027" s="259"/>
      <c r="N2027" s="260"/>
      <c r="O2027" s="260"/>
      <c r="P2027" s="260"/>
      <c r="Q2027" s="260"/>
      <c r="R2027" s="260"/>
      <c r="S2027" s="260"/>
      <c r="T2027" s="26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2" t="s">
        <v>294</v>
      </c>
      <c r="AU2027" s="262" t="s">
        <v>86</v>
      </c>
      <c r="AV2027" s="13" t="s">
        <v>86</v>
      </c>
      <c r="AW2027" s="13" t="s">
        <v>32</v>
      </c>
      <c r="AX2027" s="13" t="s">
        <v>77</v>
      </c>
      <c r="AY2027" s="262" t="s">
        <v>171</v>
      </c>
    </row>
    <row r="2028" s="15" customFormat="1">
      <c r="A2028" s="15"/>
      <c r="B2028" s="274"/>
      <c r="C2028" s="275"/>
      <c r="D2028" s="241" t="s">
        <v>294</v>
      </c>
      <c r="E2028" s="276" t="s">
        <v>1</v>
      </c>
      <c r="F2028" s="277" t="s">
        <v>3518</v>
      </c>
      <c r="G2028" s="275"/>
      <c r="H2028" s="276" t="s">
        <v>1</v>
      </c>
      <c r="I2028" s="278"/>
      <c r="J2028" s="275"/>
      <c r="K2028" s="275"/>
      <c r="L2028" s="279"/>
      <c r="M2028" s="280"/>
      <c r="N2028" s="281"/>
      <c r="O2028" s="281"/>
      <c r="P2028" s="281"/>
      <c r="Q2028" s="281"/>
      <c r="R2028" s="281"/>
      <c r="S2028" s="281"/>
      <c r="T2028" s="282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83" t="s">
        <v>294</v>
      </c>
      <c r="AU2028" s="283" t="s">
        <v>86</v>
      </c>
      <c r="AV2028" s="15" t="s">
        <v>84</v>
      </c>
      <c r="AW2028" s="15" t="s">
        <v>32</v>
      </c>
      <c r="AX2028" s="15" t="s">
        <v>77</v>
      </c>
      <c r="AY2028" s="283" t="s">
        <v>171</v>
      </c>
    </row>
    <row r="2029" s="13" customFormat="1">
      <c r="A2029" s="13"/>
      <c r="B2029" s="252"/>
      <c r="C2029" s="253"/>
      <c r="D2029" s="241" t="s">
        <v>294</v>
      </c>
      <c r="E2029" s="254" t="s">
        <v>1</v>
      </c>
      <c r="F2029" s="255" t="s">
        <v>3528</v>
      </c>
      <c r="G2029" s="253"/>
      <c r="H2029" s="256">
        <v>84</v>
      </c>
      <c r="I2029" s="257"/>
      <c r="J2029" s="253"/>
      <c r="K2029" s="253"/>
      <c r="L2029" s="258"/>
      <c r="M2029" s="259"/>
      <c r="N2029" s="260"/>
      <c r="O2029" s="260"/>
      <c r="P2029" s="260"/>
      <c r="Q2029" s="260"/>
      <c r="R2029" s="260"/>
      <c r="S2029" s="260"/>
      <c r="T2029" s="261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62" t="s">
        <v>294</v>
      </c>
      <c r="AU2029" s="262" t="s">
        <v>86</v>
      </c>
      <c r="AV2029" s="13" t="s">
        <v>86</v>
      </c>
      <c r="AW2029" s="13" t="s">
        <v>32</v>
      </c>
      <c r="AX2029" s="13" t="s">
        <v>77</v>
      </c>
      <c r="AY2029" s="262" t="s">
        <v>171</v>
      </c>
    </row>
    <row r="2030" s="13" customFormat="1">
      <c r="A2030" s="13"/>
      <c r="B2030" s="252"/>
      <c r="C2030" s="253"/>
      <c r="D2030" s="241" t="s">
        <v>294</v>
      </c>
      <c r="E2030" s="254" t="s">
        <v>1</v>
      </c>
      <c r="F2030" s="255" t="s">
        <v>3529</v>
      </c>
      <c r="G2030" s="253"/>
      <c r="H2030" s="256">
        <v>-9.2400000000000002</v>
      </c>
      <c r="I2030" s="257"/>
      <c r="J2030" s="253"/>
      <c r="K2030" s="253"/>
      <c r="L2030" s="258"/>
      <c r="M2030" s="259"/>
      <c r="N2030" s="260"/>
      <c r="O2030" s="260"/>
      <c r="P2030" s="260"/>
      <c r="Q2030" s="260"/>
      <c r="R2030" s="260"/>
      <c r="S2030" s="260"/>
      <c r="T2030" s="26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2" t="s">
        <v>294</v>
      </c>
      <c r="AU2030" s="262" t="s">
        <v>86</v>
      </c>
      <c r="AV2030" s="13" t="s">
        <v>86</v>
      </c>
      <c r="AW2030" s="13" t="s">
        <v>32</v>
      </c>
      <c r="AX2030" s="13" t="s">
        <v>77</v>
      </c>
      <c r="AY2030" s="262" t="s">
        <v>171</v>
      </c>
    </row>
    <row r="2031" s="13" customFormat="1">
      <c r="A2031" s="13"/>
      <c r="B2031" s="252"/>
      <c r="C2031" s="253"/>
      <c r="D2031" s="241" t="s">
        <v>294</v>
      </c>
      <c r="E2031" s="254" t="s">
        <v>1</v>
      </c>
      <c r="F2031" s="255" t="s">
        <v>3530</v>
      </c>
      <c r="G2031" s="253"/>
      <c r="H2031" s="256">
        <v>4.3499999999999996</v>
      </c>
      <c r="I2031" s="257"/>
      <c r="J2031" s="253"/>
      <c r="K2031" s="253"/>
      <c r="L2031" s="258"/>
      <c r="M2031" s="259"/>
      <c r="N2031" s="260"/>
      <c r="O2031" s="260"/>
      <c r="P2031" s="260"/>
      <c r="Q2031" s="260"/>
      <c r="R2031" s="260"/>
      <c r="S2031" s="260"/>
      <c r="T2031" s="26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2" t="s">
        <v>294</v>
      </c>
      <c r="AU2031" s="262" t="s">
        <v>86</v>
      </c>
      <c r="AV2031" s="13" t="s">
        <v>86</v>
      </c>
      <c r="AW2031" s="13" t="s">
        <v>32</v>
      </c>
      <c r="AX2031" s="13" t="s">
        <v>77</v>
      </c>
      <c r="AY2031" s="262" t="s">
        <v>171</v>
      </c>
    </row>
    <row r="2032" s="13" customFormat="1">
      <c r="A2032" s="13"/>
      <c r="B2032" s="252"/>
      <c r="C2032" s="253"/>
      <c r="D2032" s="241" t="s">
        <v>294</v>
      </c>
      <c r="E2032" s="254" t="s">
        <v>1</v>
      </c>
      <c r="F2032" s="255" t="s">
        <v>3531</v>
      </c>
      <c r="G2032" s="253"/>
      <c r="H2032" s="256">
        <v>226.16999999999999</v>
      </c>
      <c r="I2032" s="257"/>
      <c r="J2032" s="253"/>
      <c r="K2032" s="253"/>
      <c r="L2032" s="258"/>
      <c r="M2032" s="259"/>
      <c r="N2032" s="260"/>
      <c r="O2032" s="260"/>
      <c r="P2032" s="260"/>
      <c r="Q2032" s="260"/>
      <c r="R2032" s="260"/>
      <c r="S2032" s="260"/>
      <c r="T2032" s="26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2" t="s">
        <v>294</v>
      </c>
      <c r="AU2032" s="262" t="s">
        <v>86</v>
      </c>
      <c r="AV2032" s="13" t="s">
        <v>86</v>
      </c>
      <c r="AW2032" s="13" t="s">
        <v>32</v>
      </c>
      <c r="AX2032" s="13" t="s">
        <v>77</v>
      </c>
      <c r="AY2032" s="262" t="s">
        <v>171</v>
      </c>
    </row>
    <row r="2033" s="13" customFormat="1">
      <c r="A2033" s="13"/>
      <c r="B2033" s="252"/>
      <c r="C2033" s="253"/>
      <c r="D2033" s="241" t="s">
        <v>294</v>
      </c>
      <c r="E2033" s="254" t="s">
        <v>1</v>
      </c>
      <c r="F2033" s="255" t="s">
        <v>3532</v>
      </c>
      <c r="G2033" s="253"/>
      <c r="H2033" s="256">
        <v>-29.922000000000001</v>
      </c>
      <c r="I2033" s="257"/>
      <c r="J2033" s="253"/>
      <c r="K2033" s="253"/>
      <c r="L2033" s="258"/>
      <c r="M2033" s="259"/>
      <c r="N2033" s="260"/>
      <c r="O2033" s="260"/>
      <c r="P2033" s="260"/>
      <c r="Q2033" s="260"/>
      <c r="R2033" s="260"/>
      <c r="S2033" s="260"/>
      <c r="T2033" s="26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2" t="s">
        <v>294</v>
      </c>
      <c r="AU2033" s="262" t="s">
        <v>86</v>
      </c>
      <c r="AV2033" s="13" t="s">
        <v>86</v>
      </c>
      <c r="AW2033" s="13" t="s">
        <v>32</v>
      </c>
      <c r="AX2033" s="13" t="s">
        <v>77</v>
      </c>
      <c r="AY2033" s="262" t="s">
        <v>171</v>
      </c>
    </row>
    <row r="2034" s="13" customFormat="1">
      <c r="A2034" s="13"/>
      <c r="B2034" s="252"/>
      <c r="C2034" s="253"/>
      <c r="D2034" s="241" t="s">
        <v>294</v>
      </c>
      <c r="E2034" s="254" t="s">
        <v>1</v>
      </c>
      <c r="F2034" s="255" t="s">
        <v>3533</v>
      </c>
      <c r="G2034" s="253"/>
      <c r="H2034" s="256">
        <v>1.1699999999999999</v>
      </c>
      <c r="I2034" s="257"/>
      <c r="J2034" s="253"/>
      <c r="K2034" s="253"/>
      <c r="L2034" s="258"/>
      <c r="M2034" s="259"/>
      <c r="N2034" s="260"/>
      <c r="O2034" s="260"/>
      <c r="P2034" s="260"/>
      <c r="Q2034" s="260"/>
      <c r="R2034" s="260"/>
      <c r="S2034" s="260"/>
      <c r="T2034" s="26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2" t="s">
        <v>294</v>
      </c>
      <c r="AU2034" s="262" t="s">
        <v>86</v>
      </c>
      <c r="AV2034" s="13" t="s">
        <v>86</v>
      </c>
      <c r="AW2034" s="13" t="s">
        <v>32</v>
      </c>
      <c r="AX2034" s="13" t="s">
        <v>77</v>
      </c>
      <c r="AY2034" s="262" t="s">
        <v>171</v>
      </c>
    </row>
    <row r="2035" s="13" customFormat="1">
      <c r="A2035" s="13"/>
      <c r="B2035" s="252"/>
      <c r="C2035" s="253"/>
      <c r="D2035" s="241" t="s">
        <v>294</v>
      </c>
      <c r="E2035" s="254" t="s">
        <v>1</v>
      </c>
      <c r="F2035" s="255" t="s">
        <v>3534</v>
      </c>
      <c r="G2035" s="253"/>
      <c r="H2035" s="256">
        <v>2.9249999999999998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2" t="s">
        <v>294</v>
      </c>
      <c r="AU2035" s="262" t="s">
        <v>86</v>
      </c>
      <c r="AV2035" s="13" t="s">
        <v>86</v>
      </c>
      <c r="AW2035" s="13" t="s">
        <v>32</v>
      </c>
      <c r="AX2035" s="13" t="s">
        <v>77</v>
      </c>
      <c r="AY2035" s="262" t="s">
        <v>171</v>
      </c>
    </row>
    <row r="2036" s="13" customFormat="1">
      <c r="A2036" s="13"/>
      <c r="B2036" s="252"/>
      <c r="C2036" s="253"/>
      <c r="D2036" s="241" t="s">
        <v>294</v>
      </c>
      <c r="E2036" s="254" t="s">
        <v>1</v>
      </c>
      <c r="F2036" s="255" t="s">
        <v>3535</v>
      </c>
      <c r="G2036" s="253"/>
      <c r="H2036" s="256">
        <v>2.3500000000000001</v>
      </c>
      <c r="I2036" s="257"/>
      <c r="J2036" s="253"/>
      <c r="K2036" s="253"/>
      <c r="L2036" s="258"/>
      <c r="M2036" s="259"/>
      <c r="N2036" s="260"/>
      <c r="O2036" s="260"/>
      <c r="P2036" s="260"/>
      <c r="Q2036" s="260"/>
      <c r="R2036" s="260"/>
      <c r="S2036" s="260"/>
      <c r="T2036" s="26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2" t="s">
        <v>294</v>
      </c>
      <c r="AU2036" s="262" t="s">
        <v>86</v>
      </c>
      <c r="AV2036" s="13" t="s">
        <v>86</v>
      </c>
      <c r="AW2036" s="13" t="s">
        <v>32</v>
      </c>
      <c r="AX2036" s="13" t="s">
        <v>77</v>
      </c>
      <c r="AY2036" s="262" t="s">
        <v>171</v>
      </c>
    </row>
    <row r="2037" s="13" customFormat="1">
      <c r="A2037" s="13"/>
      <c r="B2037" s="252"/>
      <c r="C2037" s="253"/>
      <c r="D2037" s="241" t="s">
        <v>294</v>
      </c>
      <c r="E2037" s="254" t="s">
        <v>1</v>
      </c>
      <c r="F2037" s="255" t="s">
        <v>3536</v>
      </c>
      <c r="G2037" s="253"/>
      <c r="H2037" s="256">
        <v>13.199999999999999</v>
      </c>
      <c r="I2037" s="257"/>
      <c r="J2037" s="253"/>
      <c r="K2037" s="253"/>
      <c r="L2037" s="258"/>
      <c r="M2037" s="259"/>
      <c r="N2037" s="260"/>
      <c r="O2037" s="260"/>
      <c r="P2037" s="260"/>
      <c r="Q2037" s="260"/>
      <c r="R2037" s="260"/>
      <c r="S2037" s="260"/>
      <c r="T2037" s="26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2" t="s">
        <v>294</v>
      </c>
      <c r="AU2037" s="262" t="s">
        <v>86</v>
      </c>
      <c r="AV2037" s="13" t="s">
        <v>86</v>
      </c>
      <c r="AW2037" s="13" t="s">
        <v>32</v>
      </c>
      <c r="AX2037" s="13" t="s">
        <v>77</v>
      </c>
      <c r="AY2037" s="262" t="s">
        <v>171</v>
      </c>
    </row>
    <row r="2038" s="13" customFormat="1">
      <c r="A2038" s="13"/>
      <c r="B2038" s="252"/>
      <c r="C2038" s="253"/>
      <c r="D2038" s="241" t="s">
        <v>294</v>
      </c>
      <c r="E2038" s="254" t="s">
        <v>1</v>
      </c>
      <c r="F2038" s="255" t="s">
        <v>3537</v>
      </c>
      <c r="G2038" s="253"/>
      <c r="H2038" s="256">
        <v>-1.6000000000000001</v>
      </c>
      <c r="I2038" s="257"/>
      <c r="J2038" s="253"/>
      <c r="K2038" s="253"/>
      <c r="L2038" s="258"/>
      <c r="M2038" s="259"/>
      <c r="N2038" s="260"/>
      <c r="O2038" s="260"/>
      <c r="P2038" s="260"/>
      <c r="Q2038" s="260"/>
      <c r="R2038" s="260"/>
      <c r="S2038" s="260"/>
      <c r="T2038" s="26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62" t="s">
        <v>294</v>
      </c>
      <c r="AU2038" s="262" t="s">
        <v>86</v>
      </c>
      <c r="AV2038" s="13" t="s">
        <v>86</v>
      </c>
      <c r="AW2038" s="13" t="s">
        <v>32</v>
      </c>
      <c r="AX2038" s="13" t="s">
        <v>77</v>
      </c>
      <c r="AY2038" s="262" t="s">
        <v>171</v>
      </c>
    </row>
    <row r="2039" s="13" customFormat="1">
      <c r="A2039" s="13"/>
      <c r="B2039" s="252"/>
      <c r="C2039" s="253"/>
      <c r="D2039" s="241" t="s">
        <v>294</v>
      </c>
      <c r="E2039" s="254" t="s">
        <v>1</v>
      </c>
      <c r="F2039" s="255" t="s">
        <v>3538</v>
      </c>
      <c r="G2039" s="253"/>
      <c r="H2039" s="256">
        <v>1.2</v>
      </c>
      <c r="I2039" s="257"/>
      <c r="J2039" s="253"/>
      <c r="K2039" s="253"/>
      <c r="L2039" s="258"/>
      <c r="M2039" s="259"/>
      <c r="N2039" s="260"/>
      <c r="O2039" s="260"/>
      <c r="P2039" s="260"/>
      <c r="Q2039" s="260"/>
      <c r="R2039" s="260"/>
      <c r="S2039" s="260"/>
      <c r="T2039" s="26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2" t="s">
        <v>294</v>
      </c>
      <c r="AU2039" s="262" t="s">
        <v>86</v>
      </c>
      <c r="AV2039" s="13" t="s">
        <v>86</v>
      </c>
      <c r="AW2039" s="13" t="s">
        <v>32</v>
      </c>
      <c r="AX2039" s="13" t="s">
        <v>77</v>
      </c>
      <c r="AY2039" s="262" t="s">
        <v>171</v>
      </c>
    </row>
    <row r="2040" s="15" customFormat="1">
      <c r="A2040" s="15"/>
      <c r="B2040" s="274"/>
      <c r="C2040" s="275"/>
      <c r="D2040" s="241" t="s">
        <v>294</v>
      </c>
      <c r="E2040" s="276" t="s">
        <v>1</v>
      </c>
      <c r="F2040" s="277" t="s">
        <v>3539</v>
      </c>
      <c r="G2040" s="275"/>
      <c r="H2040" s="276" t="s">
        <v>1</v>
      </c>
      <c r="I2040" s="278"/>
      <c r="J2040" s="275"/>
      <c r="K2040" s="275"/>
      <c r="L2040" s="279"/>
      <c r="M2040" s="280"/>
      <c r="N2040" s="281"/>
      <c r="O2040" s="281"/>
      <c r="P2040" s="281"/>
      <c r="Q2040" s="281"/>
      <c r="R2040" s="281"/>
      <c r="S2040" s="281"/>
      <c r="T2040" s="282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83" t="s">
        <v>294</v>
      </c>
      <c r="AU2040" s="283" t="s">
        <v>86</v>
      </c>
      <c r="AV2040" s="15" t="s">
        <v>84</v>
      </c>
      <c r="AW2040" s="15" t="s">
        <v>32</v>
      </c>
      <c r="AX2040" s="15" t="s">
        <v>77</v>
      </c>
      <c r="AY2040" s="283" t="s">
        <v>171</v>
      </c>
    </row>
    <row r="2041" s="13" customFormat="1">
      <c r="A2041" s="13"/>
      <c r="B2041" s="252"/>
      <c r="C2041" s="253"/>
      <c r="D2041" s="241" t="s">
        <v>294</v>
      </c>
      <c r="E2041" s="254" t="s">
        <v>1</v>
      </c>
      <c r="F2041" s="255" t="s">
        <v>3540</v>
      </c>
      <c r="G2041" s="253"/>
      <c r="H2041" s="256">
        <v>166.5</v>
      </c>
      <c r="I2041" s="257"/>
      <c r="J2041" s="253"/>
      <c r="K2041" s="253"/>
      <c r="L2041" s="258"/>
      <c r="M2041" s="259"/>
      <c r="N2041" s="260"/>
      <c r="O2041" s="260"/>
      <c r="P2041" s="260"/>
      <c r="Q2041" s="260"/>
      <c r="R2041" s="260"/>
      <c r="S2041" s="260"/>
      <c r="T2041" s="26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62" t="s">
        <v>294</v>
      </c>
      <c r="AU2041" s="262" t="s">
        <v>86</v>
      </c>
      <c r="AV2041" s="13" t="s">
        <v>86</v>
      </c>
      <c r="AW2041" s="13" t="s">
        <v>32</v>
      </c>
      <c r="AX2041" s="13" t="s">
        <v>77</v>
      </c>
      <c r="AY2041" s="262" t="s">
        <v>171</v>
      </c>
    </row>
    <row r="2042" s="13" customFormat="1">
      <c r="A2042" s="13"/>
      <c r="B2042" s="252"/>
      <c r="C2042" s="253"/>
      <c r="D2042" s="241" t="s">
        <v>294</v>
      </c>
      <c r="E2042" s="254" t="s">
        <v>1</v>
      </c>
      <c r="F2042" s="255" t="s">
        <v>3541</v>
      </c>
      <c r="G2042" s="253"/>
      <c r="H2042" s="256">
        <v>-22.457999999999998</v>
      </c>
      <c r="I2042" s="257"/>
      <c r="J2042" s="253"/>
      <c r="K2042" s="253"/>
      <c r="L2042" s="258"/>
      <c r="M2042" s="259"/>
      <c r="N2042" s="260"/>
      <c r="O2042" s="260"/>
      <c r="P2042" s="260"/>
      <c r="Q2042" s="260"/>
      <c r="R2042" s="260"/>
      <c r="S2042" s="260"/>
      <c r="T2042" s="26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2" t="s">
        <v>294</v>
      </c>
      <c r="AU2042" s="262" t="s">
        <v>86</v>
      </c>
      <c r="AV2042" s="13" t="s">
        <v>86</v>
      </c>
      <c r="AW2042" s="13" t="s">
        <v>32</v>
      </c>
      <c r="AX2042" s="13" t="s">
        <v>77</v>
      </c>
      <c r="AY2042" s="262" t="s">
        <v>171</v>
      </c>
    </row>
    <row r="2043" s="13" customFormat="1">
      <c r="A2043" s="13"/>
      <c r="B2043" s="252"/>
      <c r="C2043" s="253"/>
      <c r="D2043" s="241" t="s">
        <v>294</v>
      </c>
      <c r="E2043" s="254" t="s">
        <v>1</v>
      </c>
      <c r="F2043" s="255" t="s">
        <v>3542</v>
      </c>
      <c r="G2043" s="253"/>
      <c r="H2043" s="256">
        <v>2.46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2" t="s">
        <v>294</v>
      </c>
      <c r="AU2043" s="262" t="s">
        <v>86</v>
      </c>
      <c r="AV2043" s="13" t="s">
        <v>86</v>
      </c>
      <c r="AW2043" s="13" t="s">
        <v>32</v>
      </c>
      <c r="AX2043" s="13" t="s">
        <v>77</v>
      </c>
      <c r="AY2043" s="262" t="s">
        <v>171</v>
      </c>
    </row>
    <row r="2044" s="13" customFormat="1">
      <c r="A2044" s="13"/>
      <c r="B2044" s="252"/>
      <c r="C2044" s="253"/>
      <c r="D2044" s="241" t="s">
        <v>294</v>
      </c>
      <c r="E2044" s="254" t="s">
        <v>1</v>
      </c>
      <c r="F2044" s="255" t="s">
        <v>3543</v>
      </c>
      <c r="G2044" s="253"/>
      <c r="H2044" s="256">
        <v>1.5980000000000001</v>
      </c>
      <c r="I2044" s="257"/>
      <c r="J2044" s="253"/>
      <c r="K2044" s="253"/>
      <c r="L2044" s="258"/>
      <c r="M2044" s="259"/>
      <c r="N2044" s="260"/>
      <c r="O2044" s="260"/>
      <c r="P2044" s="260"/>
      <c r="Q2044" s="260"/>
      <c r="R2044" s="260"/>
      <c r="S2044" s="260"/>
      <c r="T2044" s="26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62" t="s">
        <v>294</v>
      </c>
      <c r="AU2044" s="262" t="s">
        <v>86</v>
      </c>
      <c r="AV2044" s="13" t="s">
        <v>86</v>
      </c>
      <c r="AW2044" s="13" t="s">
        <v>32</v>
      </c>
      <c r="AX2044" s="13" t="s">
        <v>77</v>
      </c>
      <c r="AY2044" s="262" t="s">
        <v>171</v>
      </c>
    </row>
    <row r="2045" s="13" customFormat="1">
      <c r="A2045" s="13"/>
      <c r="B2045" s="252"/>
      <c r="C2045" s="253"/>
      <c r="D2045" s="241" t="s">
        <v>294</v>
      </c>
      <c r="E2045" s="254" t="s">
        <v>1</v>
      </c>
      <c r="F2045" s="255" t="s">
        <v>3544</v>
      </c>
      <c r="G2045" s="253"/>
      <c r="H2045" s="256">
        <v>2</v>
      </c>
      <c r="I2045" s="257"/>
      <c r="J2045" s="253"/>
      <c r="K2045" s="253"/>
      <c r="L2045" s="258"/>
      <c r="M2045" s="259"/>
      <c r="N2045" s="260"/>
      <c r="O2045" s="260"/>
      <c r="P2045" s="260"/>
      <c r="Q2045" s="260"/>
      <c r="R2045" s="260"/>
      <c r="S2045" s="260"/>
      <c r="T2045" s="26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2" t="s">
        <v>294</v>
      </c>
      <c r="AU2045" s="262" t="s">
        <v>86</v>
      </c>
      <c r="AV2045" s="13" t="s">
        <v>86</v>
      </c>
      <c r="AW2045" s="13" t="s">
        <v>32</v>
      </c>
      <c r="AX2045" s="13" t="s">
        <v>77</v>
      </c>
      <c r="AY2045" s="262" t="s">
        <v>171</v>
      </c>
    </row>
    <row r="2046" s="13" customFormat="1">
      <c r="A2046" s="13"/>
      <c r="B2046" s="252"/>
      <c r="C2046" s="253"/>
      <c r="D2046" s="241" t="s">
        <v>294</v>
      </c>
      <c r="E2046" s="254" t="s">
        <v>1</v>
      </c>
      <c r="F2046" s="255" t="s">
        <v>3545</v>
      </c>
      <c r="G2046" s="253"/>
      <c r="H2046" s="256">
        <v>0.93799999999999994</v>
      </c>
      <c r="I2046" s="257"/>
      <c r="J2046" s="253"/>
      <c r="K2046" s="253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2" t="s">
        <v>294</v>
      </c>
      <c r="AU2046" s="262" t="s">
        <v>86</v>
      </c>
      <c r="AV2046" s="13" t="s">
        <v>86</v>
      </c>
      <c r="AW2046" s="13" t="s">
        <v>32</v>
      </c>
      <c r="AX2046" s="13" t="s">
        <v>77</v>
      </c>
      <c r="AY2046" s="262" t="s">
        <v>171</v>
      </c>
    </row>
    <row r="2047" s="13" customFormat="1">
      <c r="A2047" s="13"/>
      <c r="B2047" s="252"/>
      <c r="C2047" s="253"/>
      <c r="D2047" s="241" t="s">
        <v>294</v>
      </c>
      <c r="E2047" s="254" t="s">
        <v>1</v>
      </c>
      <c r="F2047" s="255" t="s">
        <v>3546</v>
      </c>
      <c r="G2047" s="253"/>
      <c r="H2047" s="256">
        <v>0.97499999999999998</v>
      </c>
      <c r="I2047" s="257"/>
      <c r="J2047" s="253"/>
      <c r="K2047" s="253"/>
      <c r="L2047" s="258"/>
      <c r="M2047" s="259"/>
      <c r="N2047" s="260"/>
      <c r="O2047" s="260"/>
      <c r="P2047" s="260"/>
      <c r="Q2047" s="260"/>
      <c r="R2047" s="260"/>
      <c r="S2047" s="260"/>
      <c r="T2047" s="26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2" t="s">
        <v>294</v>
      </c>
      <c r="AU2047" s="262" t="s">
        <v>86</v>
      </c>
      <c r="AV2047" s="13" t="s">
        <v>86</v>
      </c>
      <c r="AW2047" s="13" t="s">
        <v>32</v>
      </c>
      <c r="AX2047" s="13" t="s">
        <v>77</v>
      </c>
      <c r="AY2047" s="262" t="s">
        <v>171</v>
      </c>
    </row>
    <row r="2048" s="13" customFormat="1">
      <c r="A2048" s="13"/>
      <c r="B2048" s="252"/>
      <c r="C2048" s="253"/>
      <c r="D2048" s="241" t="s">
        <v>294</v>
      </c>
      <c r="E2048" s="254" t="s">
        <v>1</v>
      </c>
      <c r="F2048" s="255" t="s">
        <v>3547</v>
      </c>
      <c r="G2048" s="253"/>
      <c r="H2048" s="256">
        <v>1.075</v>
      </c>
      <c r="I2048" s="257"/>
      <c r="J2048" s="253"/>
      <c r="K2048" s="253"/>
      <c r="L2048" s="258"/>
      <c r="M2048" s="259"/>
      <c r="N2048" s="260"/>
      <c r="O2048" s="260"/>
      <c r="P2048" s="260"/>
      <c r="Q2048" s="260"/>
      <c r="R2048" s="260"/>
      <c r="S2048" s="260"/>
      <c r="T2048" s="26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2" t="s">
        <v>294</v>
      </c>
      <c r="AU2048" s="262" t="s">
        <v>86</v>
      </c>
      <c r="AV2048" s="13" t="s">
        <v>86</v>
      </c>
      <c r="AW2048" s="13" t="s">
        <v>32</v>
      </c>
      <c r="AX2048" s="13" t="s">
        <v>77</v>
      </c>
      <c r="AY2048" s="262" t="s">
        <v>171</v>
      </c>
    </row>
    <row r="2049" s="13" customFormat="1">
      <c r="A2049" s="13"/>
      <c r="B2049" s="252"/>
      <c r="C2049" s="253"/>
      <c r="D2049" s="241" t="s">
        <v>294</v>
      </c>
      <c r="E2049" s="254" t="s">
        <v>1</v>
      </c>
      <c r="F2049" s="255" t="s">
        <v>3548</v>
      </c>
      <c r="G2049" s="253"/>
      <c r="H2049" s="256">
        <v>1.1499999999999999</v>
      </c>
      <c r="I2049" s="257"/>
      <c r="J2049" s="253"/>
      <c r="K2049" s="253"/>
      <c r="L2049" s="258"/>
      <c r="M2049" s="259"/>
      <c r="N2049" s="260"/>
      <c r="O2049" s="260"/>
      <c r="P2049" s="260"/>
      <c r="Q2049" s="260"/>
      <c r="R2049" s="260"/>
      <c r="S2049" s="260"/>
      <c r="T2049" s="26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2" t="s">
        <v>294</v>
      </c>
      <c r="AU2049" s="262" t="s">
        <v>86</v>
      </c>
      <c r="AV2049" s="13" t="s">
        <v>86</v>
      </c>
      <c r="AW2049" s="13" t="s">
        <v>32</v>
      </c>
      <c r="AX2049" s="13" t="s">
        <v>77</v>
      </c>
      <c r="AY2049" s="262" t="s">
        <v>171</v>
      </c>
    </row>
    <row r="2050" s="15" customFormat="1">
      <c r="A2050" s="15"/>
      <c r="B2050" s="274"/>
      <c r="C2050" s="275"/>
      <c r="D2050" s="241" t="s">
        <v>294</v>
      </c>
      <c r="E2050" s="276" t="s">
        <v>1</v>
      </c>
      <c r="F2050" s="277" t="s">
        <v>1048</v>
      </c>
      <c r="G2050" s="275"/>
      <c r="H2050" s="276" t="s">
        <v>1</v>
      </c>
      <c r="I2050" s="278"/>
      <c r="J2050" s="275"/>
      <c r="K2050" s="275"/>
      <c r="L2050" s="279"/>
      <c r="M2050" s="280"/>
      <c r="N2050" s="281"/>
      <c r="O2050" s="281"/>
      <c r="P2050" s="281"/>
      <c r="Q2050" s="281"/>
      <c r="R2050" s="281"/>
      <c r="S2050" s="281"/>
      <c r="T2050" s="282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83" t="s">
        <v>294</v>
      </c>
      <c r="AU2050" s="283" t="s">
        <v>86</v>
      </c>
      <c r="AV2050" s="15" t="s">
        <v>84</v>
      </c>
      <c r="AW2050" s="15" t="s">
        <v>32</v>
      </c>
      <c r="AX2050" s="15" t="s">
        <v>77</v>
      </c>
      <c r="AY2050" s="283" t="s">
        <v>171</v>
      </c>
    </row>
    <row r="2051" s="13" customFormat="1">
      <c r="A2051" s="13"/>
      <c r="B2051" s="252"/>
      <c r="C2051" s="253"/>
      <c r="D2051" s="241" t="s">
        <v>294</v>
      </c>
      <c r="E2051" s="254" t="s">
        <v>1</v>
      </c>
      <c r="F2051" s="255" t="s">
        <v>3549</v>
      </c>
      <c r="G2051" s="253"/>
      <c r="H2051" s="256">
        <v>24.57</v>
      </c>
      <c r="I2051" s="257"/>
      <c r="J2051" s="253"/>
      <c r="K2051" s="253"/>
      <c r="L2051" s="258"/>
      <c r="M2051" s="259"/>
      <c r="N2051" s="260"/>
      <c r="O2051" s="260"/>
      <c r="P2051" s="260"/>
      <c r="Q2051" s="260"/>
      <c r="R2051" s="260"/>
      <c r="S2051" s="260"/>
      <c r="T2051" s="261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62" t="s">
        <v>294</v>
      </c>
      <c r="AU2051" s="262" t="s">
        <v>86</v>
      </c>
      <c r="AV2051" s="13" t="s">
        <v>86</v>
      </c>
      <c r="AW2051" s="13" t="s">
        <v>32</v>
      </c>
      <c r="AX2051" s="13" t="s">
        <v>77</v>
      </c>
      <c r="AY2051" s="262" t="s">
        <v>171</v>
      </c>
    </row>
    <row r="2052" s="13" customFormat="1">
      <c r="A2052" s="13"/>
      <c r="B2052" s="252"/>
      <c r="C2052" s="253"/>
      <c r="D2052" s="241" t="s">
        <v>294</v>
      </c>
      <c r="E2052" s="254" t="s">
        <v>1</v>
      </c>
      <c r="F2052" s="255" t="s">
        <v>3550</v>
      </c>
      <c r="G2052" s="253"/>
      <c r="H2052" s="256">
        <v>56.210000000000001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62" t="s">
        <v>294</v>
      </c>
      <c r="AU2052" s="262" t="s">
        <v>86</v>
      </c>
      <c r="AV2052" s="13" t="s">
        <v>86</v>
      </c>
      <c r="AW2052" s="13" t="s">
        <v>32</v>
      </c>
      <c r="AX2052" s="13" t="s">
        <v>77</v>
      </c>
      <c r="AY2052" s="262" t="s">
        <v>171</v>
      </c>
    </row>
    <row r="2053" s="13" customFormat="1">
      <c r="A2053" s="13"/>
      <c r="B2053" s="252"/>
      <c r="C2053" s="253"/>
      <c r="D2053" s="241" t="s">
        <v>294</v>
      </c>
      <c r="E2053" s="254" t="s">
        <v>1</v>
      </c>
      <c r="F2053" s="255" t="s">
        <v>3551</v>
      </c>
      <c r="G2053" s="253"/>
      <c r="H2053" s="256">
        <v>-10.472</v>
      </c>
      <c r="I2053" s="257"/>
      <c r="J2053" s="253"/>
      <c r="K2053" s="253"/>
      <c r="L2053" s="258"/>
      <c r="M2053" s="259"/>
      <c r="N2053" s="260"/>
      <c r="O2053" s="260"/>
      <c r="P2053" s="260"/>
      <c r="Q2053" s="260"/>
      <c r="R2053" s="260"/>
      <c r="S2053" s="260"/>
      <c r="T2053" s="26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2" t="s">
        <v>294</v>
      </c>
      <c r="AU2053" s="262" t="s">
        <v>86</v>
      </c>
      <c r="AV2053" s="13" t="s">
        <v>86</v>
      </c>
      <c r="AW2053" s="13" t="s">
        <v>32</v>
      </c>
      <c r="AX2053" s="13" t="s">
        <v>77</v>
      </c>
      <c r="AY2053" s="262" t="s">
        <v>171</v>
      </c>
    </row>
    <row r="2054" s="13" customFormat="1">
      <c r="A2054" s="13"/>
      <c r="B2054" s="252"/>
      <c r="C2054" s="253"/>
      <c r="D2054" s="241" t="s">
        <v>294</v>
      </c>
      <c r="E2054" s="254" t="s">
        <v>1</v>
      </c>
      <c r="F2054" s="255" t="s">
        <v>3552</v>
      </c>
      <c r="G2054" s="253"/>
      <c r="H2054" s="256">
        <v>4.9400000000000004</v>
      </c>
      <c r="I2054" s="257"/>
      <c r="J2054" s="253"/>
      <c r="K2054" s="253"/>
      <c r="L2054" s="258"/>
      <c r="M2054" s="259"/>
      <c r="N2054" s="260"/>
      <c r="O2054" s="260"/>
      <c r="P2054" s="260"/>
      <c r="Q2054" s="260"/>
      <c r="R2054" s="260"/>
      <c r="S2054" s="260"/>
      <c r="T2054" s="26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2" t="s">
        <v>294</v>
      </c>
      <c r="AU2054" s="262" t="s">
        <v>86</v>
      </c>
      <c r="AV2054" s="13" t="s">
        <v>86</v>
      </c>
      <c r="AW2054" s="13" t="s">
        <v>32</v>
      </c>
      <c r="AX2054" s="13" t="s">
        <v>77</v>
      </c>
      <c r="AY2054" s="262" t="s">
        <v>171</v>
      </c>
    </row>
    <row r="2055" s="15" customFormat="1">
      <c r="A2055" s="15"/>
      <c r="B2055" s="274"/>
      <c r="C2055" s="275"/>
      <c r="D2055" s="241" t="s">
        <v>294</v>
      </c>
      <c r="E2055" s="276" t="s">
        <v>1</v>
      </c>
      <c r="F2055" s="277" t="s">
        <v>414</v>
      </c>
      <c r="G2055" s="275"/>
      <c r="H2055" s="276" t="s">
        <v>1</v>
      </c>
      <c r="I2055" s="278"/>
      <c r="J2055" s="275"/>
      <c r="K2055" s="275"/>
      <c r="L2055" s="279"/>
      <c r="M2055" s="280"/>
      <c r="N2055" s="281"/>
      <c r="O2055" s="281"/>
      <c r="P2055" s="281"/>
      <c r="Q2055" s="281"/>
      <c r="R2055" s="281"/>
      <c r="S2055" s="281"/>
      <c r="T2055" s="282"/>
      <c r="U2055" s="15"/>
      <c r="V2055" s="15"/>
      <c r="W2055" s="15"/>
      <c r="X2055" s="15"/>
      <c r="Y2055" s="15"/>
      <c r="Z2055" s="15"/>
      <c r="AA2055" s="15"/>
      <c r="AB2055" s="15"/>
      <c r="AC2055" s="15"/>
      <c r="AD2055" s="15"/>
      <c r="AE2055" s="15"/>
      <c r="AT2055" s="283" t="s">
        <v>294</v>
      </c>
      <c r="AU2055" s="283" t="s">
        <v>86</v>
      </c>
      <c r="AV2055" s="15" t="s">
        <v>84</v>
      </c>
      <c r="AW2055" s="15" t="s">
        <v>32</v>
      </c>
      <c r="AX2055" s="15" t="s">
        <v>77</v>
      </c>
      <c r="AY2055" s="283" t="s">
        <v>171</v>
      </c>
    </row>
    <row r="2056" s="13" customFormat="1">
      <c r="A2056" s="13"/>
      <c r="B2056" s="252"/>
      <c r="C2056" s="253"/>
      <c r="D2056" s="241" t="s">
        <v>294</v>
      </c>
      <c r="E2056" s="254" t="s">
        <v>1</v>
      </c>
      <c r="F2056" s="255" t="s">
        <v>3553</v>
      </c>
      <c r="G2056" s="253"/>
      <c r="H2056" s="256">
        <v>88.849999999999994</v>
      </c>
      <c r="I2056" s="257"/>
      <c r="J2056" s="253"/>
      <c r="K2056" s="253"/>
      <c r="L2056" s="258"/>
      <c r="M2056" s="259"/>
      <c r="N2056" s="260"/>
      <c r="O2056" s="260"/>
      <c r="P2056" s="260"/>
      <c r="Q2056" s="260"/>
      <c r="R2056" s="260"/>
      <c r="S2056" s="260"/>
      <c r="T2056" s="261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62" t="s">
        <v>294</v>
      </c>
      <c r="AU2056" s="262" t="s">
        <v>86</v>
      </c>
      <c r="AV2056" s="13" t="s">
        <v>86</v>
      </c>
      <c r="AW2056" s="13" t="s">
        <v>32</v>
      </c>
      <c r="AX2056" s="13" t="s">
        <v>77</v>
      </c>
      <c r="AY2056" s="262" t="s">
        <v>171</v>
      </c>
    </row>
    <row r="2057" s="13" customFormat="1">
      <c r="A2057" s="13"/>
      <c r="B2057" s="252"/>
      <c r="C2057" s="253"/>
      <c r="D2057" s="241" t="s">
        <v>294</v>
      </c>
      <c r="E2057" s="254" t="s">
        <v>1</v>
      </c>
      <c r="F2057" s="255" t="s">
        <v>1907</v>
      </c>
      <c r="G2057" s="253"/>
      <c r="H2057" s="256">
        <v>140</v>
      </c>
      <c r="I2057" s="257"/>
      <c r="J2057" s="253"/>
      <c r="K2057" s="253"/>
      <c r="L2057" s="258"/>
      <c r="M2057" s="259"/>
      <c r="N2057" s="260"/>
      <c r="O2057" s="260"/>
      <c r="P2057" s="260"/>
      <c r="Q2057" s="260"/>
      <c r="R2057" s="260"/>
      <c r="S2057" s="260"/>
      <c r="T2057" s="261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2" t="s">
        <v>294</v>
      </c>
      <c r="AU2057" s="262" t="s">
        <v>86</v>
      </c>
      <c r="AV2057" s="13" t="s">
        <v>86</v>
      </c>
      <c r="AW2057" s="13" t="s">
        <v>32</v>
      </c>
      <c r="AX2057" s="13" t="s">
        <v>77</v>
      </c>
      <c r="AY2057" s="262" t="s">
        <v>171</v>
      </c>
    </row>
    <row r="2058" s="14" customFormat="1">
      <c r="A2058" s="14"/>
      <c r="B2058" s="263"/>
      <c r="C2058" s="264"/>
      <c r="D2058" s="241" t="s">
        <v>294</v>
      </c>
      <c r="E2058" s="265" t="s">
        <v>877</v>
      </c>
      <c r="F2058" s="266" t="s">
        <v>298</v>
      </c>
      <c r="G2058" s="264"/>
      <c r="H2058" s="267">
        <v>1542.1679999999999</v>
      </c>
      <c r="I2058" s="268"/>
      <c r="J2058" s="264"/>
      <c r="K2058" s="264"/>
      <c r="L2058" s="269"/>
      <c r="M2058" s="270"/>
      <c r="N2058" s="271"/>
      <c r="O2058" s="271"/>
      <c r="P2058" s="271"/>
      <c r="Q2058" s="271"/>
      <c r="R2058" s="271"/>
      <c r="S2058" s="271"/>
      <c r="T2058" s="27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73" t="s">
        <v>294</v>
      </c>
      <c r="AU2058" s="273" t="s">
        <v>86</v>
      </c>
      <c r="AV2058" s="14" t="s">
        <v>192</v>
      </c>
      <c r="AW2058" s="14" t="s">
        <v>32</v>
      </c>
      <c r="AX2058" s="14" t="s">
        <v>84</v>
      </c>
      <c r="AY2058" s="273" t="s">
        <v>171</v>
      </c>
    </row>
    <row r="2059" s="2" customFormat="1" ht="24.15" customHeight="1">
      <c r="A2059" s="39"/>
      <c r="B2059" s="40"/>
      <c r="C2059" s="228" t="s">
        <v>3554</v>
      </c>
      <c r="D2059" s="228" t="s">
        <v>174</v>
      </c>
      <c r="E2059" s="229" t="s">
        <v>3555</v>
      </c>
      <c r="F2059" s="230" t="s">
        <v>3556</v>
      </c>
      <c r="G2059" s="231" t="s">
        <v>206</v>
      </c>
      <c r="H2059" s="232">
        <v>1542.1679999999999</v>
      </c>
      <c r="I2059" s="233"/>
      <c r="J2059" s="234">
        <f>ROUND(I2059*H2059,2)</f>
        <v>0</v>
      </c>
      <c r="K2059" s="230" t="s">
        <v>178</v>
      </c>
      <c r="L2059" s="45"/>
      <c r="M2059" s="235" t="s">
        <v>1</v>
      </c>
      <c r="N2059" s="236" t="s">
        <v>42</v>
      </c>
      <c r="O2059" s="92"/>
      <c r="P2059" s="237">
        <f>O2059*H2059</f>
        <v>0</v>
      </c>
      <c r="Q2059" s="237">
        <v>0</v>
      </c>
      <c r="R2059" s="237">
        <f>Q2059*H2059</f>
        <v>0</v>
      </c>
      <c r="S2059" s="237">
        <v>0</v>
      </c>
      <c r="T2059" s="238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39" t="s">
        <v>440</v>
      </c>
      <c r="AT2059" s="239" t="s">
        <v>174</v>
      </c>
      <c r="AU2059" s="239" t="s">
        <v>86</v>
      </c>
      <c r="AY2059" s="18" t="s">
        <v>171</v>
      </c>
      <c r="BE2059" s="240">
        <f>IF(N2059="základní",J2059,0)</f>
        <v>0</v>
      </c>
      <c r="BF2059" s="240">
        <f>IF(N2059="snížená",J2059,0)</f>
        <v>0</v>
      </c>
      <c r="BG2059" s="240">
        <f>IF(N2059="zákl. přenesená",J2059,0)</f>
        <v>0</v>
      </c>
      <c r="BH2059" s="240">
        <f>IF(N2059="sníž. přenesená",J2059,0)</f>
        <v>0</v>
      </c>
      <c r="BI2059" s="240">
        <f>IF(N2059="nulová",J2059,0)</f>
        <v>0</v>
      </c>
      <c r="BJ2059" s="18" t="s">
        <v>84</v>
      </c>
      <c r="BK2059" s="240">
        <f>ROUND(I2059*H2059,2)</f>
        <v>0</v>
      </c>
      <c r="BL2059" s="18" t="s">
        <v>440</v>
      </c>
      <c r="BM2059" s="239" t="s">
        <v>3557</v>
      </c>
    </row>
    <row r="2060" s="13" customFormat="1">
      <c r="A2060" s="13"/>
      <c r="B2060" s="252"/>
      <c r="C2060" s="253"/>
      <c r="D2060" s="241" t="s">
        <v>294</v>
      </c>
      <c r="E2060" s="254" t="s">
        <v>1</v>
      </c>
      <c r="F2060" s="255" t="s">
        <v>877</v>
      </c>
      <c r="G2060" s="253"/>
      <c r="H2060" s="256">
        <v>1542.1679999999999</v>
      </c>
      <c r="I2060" s="257"/>
      <c r="J2060" s="253"/>
      <c r="K2060" s="253"/>
      <c r="L2060" s="258"/>
      <c r="M2060" s="259"/>
      <c r="N2060" s="260"/>
      <c r="O2060" s="260"/>
      <c r="P2060" s="260"/>
      <c r="Q2060" s="260"/>
      <c r="R2060" s="260"/>
      <c r="S2060" s="260"/>
      <c r="T2060" s="261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62" t="s">
        <v>294</v>
      </c>
      <c r="AU2060" s="262" t="s">
        <v>86</v>
      </c>
      <c r="AV2060" s="13" t="s">
        <v>86</v>
      </c>
      <c r="AW2060" s="13" t="s">
        <v>32</v>
      </c>
      <c r="AX2060" s="13" t="s">
        <v>84</v>
      </c>
      <c r="AY2060" s="262" t="s">
        <v>171</v>
      </c>
    </row>
    <row r="2061" s="2" customFormat="1" ht="24.15" customHeight="1">
      <c r="A2061" s="39"/>
      <c r="B2061" s="40"/>
      <c r="C2061" s="228" t="s">
        <v>3558</v>
      </c>
      <c r="D2061" s="228" t="s">
        <v>174</v>
      </c>
      <c r="E2061" s="229" t="s">
        <v>3559</v>
      </c>
      <c r="F2061" s="230" t="s">
        <v>3560</v>
      </c>
      <c r="G2061" s="231" t="s">
        <v>206</v>
      </c>
      <c r="H2061" s="232">
        <v>1269.685</v>
      </c>
      <c r="I2061" s="233"/>
      <c r="J2061" s="234">
        <f>ROUND(I2061*H2061,2)</f>
        <v>0</v>
      </c>
      <c r="K2061" s="230" t="s">
        <v>178</v>
      </c>
      <c r="L2061" s="45"/>
      <c r="M2061" s="235" t="s">
        <v>1</v>
      </c>
      <c r="N2061" s="236" t="s">
        <v>42</v>
      </c>
      <c r="O2061" s="92"/>
      <c r="P2061" s="237">
        <f>O2061*H2061</f>
        <v>0</v>
      </c>
      <c r="Q2061" s="237">
        <v>1.0000000000000001E-05</v>
      </c>
      <c r="R2061" s="237">
        <f>Q2061*H2061</f>
        <v>0.012696850000000001</v>
      </c>
      <c r="S2061" s="237">
        <v>0</v>
      </c>
      <c r="T2061" s="238">
        <f>S2061*H2061</f>
        <v>0</v>
      </c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R2061" s="239" t="s">
        <v>440</v>
      </c>
      <c r="AT2061" s="239" t="s">
        <v>174</v>
      </c>
      <c r="AU2061" s="239" t="s">
        <v>86</v>
      </c>
      <c r="AY2061" s="18" t="s">
        <v>171</v>
      </c>
      <c r="BE2061" s="240">
        <f>IF(N2061="základní",J2061,0)</f>
        <v>0</v>
      </c>
      <c r="BF2061" s="240">
        <f>IF(N2061="snížená",J2061,0)</f>
        <v>0</v>
      </c>
      <c r="BG2061" s="240">
        <f>IF(N2061="zákl. přenesená",J2061,0)</f>
        <v>0</v>
      </c>
      <c r="BH2061" s="240">
        <f>IF(N2061="sníž. přenesená",J2061,0)</f>
        <v>0</v>
      </c>
      <c r="BI2061" s="240">
        <f>IF(N2061="nulová",J2061,0)</f>
        <v>0</v>
      </c>
      <c r="BJ2061" s="18" t="s">
        <v>84</v>
      </c>
      <c r="BK2061" s="240">
        <f>ROUND(I2061*H2061,2)</f>
        <v>0</v>
      </c>
      <c r="BL2061" s="18" t="s">
        <v>440</v>
      </c>
      <c r="BM2061" s="239" t="s">
        <v>3561</v>
      </c>
    </row>
    <row r="2062" s="15" customFormat="1">
      <c r="A2062" s="15"/>
      <c r="B2062" s="274"/>
      <c r="C2062" s="275"/>
      <c r="D2062" s="241" t="s">
        <v>294</v>
      </c>
      <c r="E2062" s="276" t="s">
        <v>1</v>
      </c>
      <c r="F2062" s="277" t="s">
        <v>3562</v>
      </c>
      <c r="G2062" s="275"/>
      <c r="H2062" s="276" t="s">
        <v>1</v>
      </c>
      <c r="I2062" s="278"/>
      <c r="J2062" s="275"/>
      <c r="K2062" s="275"/>
      <c r="L2062" s="279"/>
      <c r="M2062" s="280"/>
      <c r="N2062" s="281"/>
      <c r="O2062" s="281"/>
      <c r="P2062" s="281"/>
      <c r="Q2062" s="281"/>
      <c r="R2062" s="281"/>
      <c r="S2062" s="281"/>
      <c r="T2062" s="282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83" t="s">
        <v>294</v>
      </c>
      <c r="AU2062" s="283" t="s">
        <v>86</v>
      </c>
      <c r="AV2062" s="15" t="s">
        <v>84</v>
      </c>
      <c r="AW2062" s="15" t="s">
        <v>32</v>
      </c>
      <c r="AX2062" s="15" t="s">
        <v>77</v>
      </c>
      <c r="AY2062" s="283" t="s">
        <v>171</v>
      </c>
    </row>
    <row r="2063" s="13" customFormat="1">
      <c r="A2063" s="13"/>
      <c r="B2063" s="252"/>
      <c r="C2063" s="253"/>
      <c r="D2063" s="241" t="s">
        <v>294</v>
      </c>
      <c r="E2063" s="254" t="s">
        <v>1</v>
      </c>
      <c r="F2063" s="255" t="s">
        <v>3563</v>
      </c>
      <c r="G2063" s="253"/>
      <c r="H2063" s="256">
        <v>1269.685</v>
      </c>
      <c r="I2063" s="257"/>
      <c r="J2063" s="253"/>
      <c r="K2063" s="253"/>
      <c r="L2063" s="258"/>
      <c r="M2063" s="259"/>
      <c r="N2063" s="260"/>
      <c r="O2063" s="260"/>
      <c r="P2063" s="260"/>
      <c r="Q2063" s="260"/>
      <c r="R2063" s="260"/>
      <c r="S2063" s="260"/>
      <c r="T2063" s="261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62" t="s">
        <v>294</v>
      </c>
      <c r="AU2063" s="262" t="s">
        <v>86</v>
      </c>
      <c r="AV2063" s="13" t="s">
        <v>86</v>
      </c>
      <c r="AW2063" s="13" t="s">
        <v>32</v>
      </c>
      <c r="AX2063" s="13" t="s">
        <v>84</v>
      </c>
      <c r="AY2063" s="262" t="s">
        <v>171</v>
      </c>
    </row>
    <row r="2064" s="2" customFormat="1" ht="33" customHeight="1">
      <c r="A2064" s="39"/>
      <c r="B2064" s="40"/>
      <c r="C2064" s="228" t="s">
        <v>3564</v>
      </c>
      <c r="D2064" s="228" t="s">
        <v>174</v>
      </c>
      <c r="E2064" s="229" t="s">
        <v>3565</v>
      </c>
      <c r="F2064" s="230" t="s">
        <v>3566</v>
      </c>
      <c r="G2064" s="231" t="s">
        <v>206</v>
      </c>
      <c r="H2064" s="232">
        <v>272.483</v>
      </c>
      <c r="I2064" s="233"/>
      <c r="J2064" s="234">
        <f>ROUND(I2064*H2064,2)</f>
        <v>0</v>
      </c>
      <c r="K2064" s="230" t="s">
        <v>178</v>
      </c>
      <c r="L2064" s="45"/>
      <c r="M2064" s="235" t="s">
        <v>1</v>
      </c>
      <c r="N2064" s="236" t="s">
        <v>42</v>
      </c>
      <c r="O2064" s="92"/>
      <c r="P2064" s="237">
        <f>O2064*H2064</f>
        <v>0</v>
      </c>
      <c r="Q2064" s="237">
        <v>2.0000000000000002E-05</v>
      </c>
      <c r="R2064" s="237">
        <f>Q2064*H2064</f>
        <v>0.0054496600000000003</v>
      </c>
      <c r="S2064" s="237">
        <v>0</v>
      </c>
      <c r="T2064" s="238">
        <f>S2064*H2064</f>
        <v>0</v>
      </c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R2064" s="239" t="s">
        <v>440</v>
      </c>
      <c r="AT2064" s="239" t="s">
        <v>174</v>
      </c>
      <c r="AU2064" s="239" t="s">
        <v>86</v>
      </c>
      <c r="AY2064" s="18" t="s">
        <v>171</v>
      </c>
      <c r="BE2064" s="240">
        <f>IF(N2064="základní",J2064,0)</f>
        <v>0</v>
      </c>
      <c r="BF2064" s="240">
        <f>IF(N2064="snížená",J2064,0)</f>
        <v>0</v>
      </c>
      <c r="BG2064" s="240">
        <f>IF(N2064="zákl. přenesená",J2064,0)</f>
        <v>0</v>
      </c>
      <c r="BH2064" s="240">
        <f>IF(N2064="sníž. přenesená",J2064,0)</f>
        <v>0</v>
      </c>
      <c r="BI2064" s="240">
        <f>IF(N2064="nulová",J2064,0)</f>
        <v>0</v>
      </c>
      <c r="BJ2064" s="18" t="s">
        <v>84</v>
      </c>
      <c r="BK2064" s="240">
        <f>ROUND(I2064*H2064,2)</f>
        <v>0</v>
      </c>
      <c r="BL2064" s="18" t="s">
        <v>440</v>
      </c>
      <c r="BM2064" s="239" t="s">
        <v>3567</v>
      </c>
    </row>
    <row r="2065" s="15" customFormat="1">
      <c r="A2065" s="15"/>
      <c r="B2065" s="274"/>
      <c r="C2065" s="275"/>
      <c r="D2065" s="241" t="s">
        <v>294</v>
      </c>
      <c r="E2065" s="276" t="s">
        <v>1</v>
      </c>
      <c r="F2065" s="277" t="s">
        <v>3568</v>
      </c>
      <c r="G2065" s="275"/>
      <c r="H2065" s="276" t="s">
        <v>1</v>
      </c>
      <c r="I2065" s="278"/>
      <c r="J2065" s="275"/>
      <c r="K2065" s="275"/>
      <c r="L2065" s="279"/>
      <c r="M2065" s="280"/>
      <c r="N2065" s="281"/>
      <c r="O2065" s="281"/>
      <c r="P2065" s="281"/>
      <c r="Q2065" s="281"/>
      <c r="R2065" s="281"/>
      <c r="S2065" s="281"/>
      <c r="T2065" s="282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83" t="s">
        <v>294</v>
      </c>
      <c r="AU2065" s="283" t="s">
        <v>86</v>
      </c>
      <c r="AV2065" s="15" t="s">
        <v>84</v>
      </c>
      <c r="AW2065" s="15" t="s">
        <v>32</v>
      </c>
      <c r="AX2065" s="15" t="s">
        <v>77</v>
      </c>
      <c r="AY2065" s="283" t="s">
        <v>171</v>
      </c>
    </row>
    <row r="2066" s="15" customFormat="1">
      <c r="A2066" s="15"/>
      <c r="B2066" s="274"/>
      <c r="C2066" s="275"/>
      <c r="D2066" s="241" t="s">
        <v>294</v>
      </c>
      <c r="E2066" s="276" t="s">
        <v>1</v>
      </c>
      <c r="F2066" s="277" t="s">
        <v>3569</v>
      </c>
      <c r="G2066" s="275"/>
      <c r="H2066" s="276" t="s">
        <v>1</v>
      </c>
      <c r="I2066" s="278"/>
      <c r="J2066" s="275"/>
      <c r="K2066" s="275"/>
      <c r="L2066" s="279"/>
      <c r="M2066" s="280"/>
      <c r="N2066" s="281"/>
      <c r="O2066" s="281"/>
      <c r="P2066" s="281"/>
      <c r="Q2066" s="281"/>
      <c r="R2066" s="281"/>
      <c r="S2066" s="281"/>
      <c r="T2066" s="282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83" t="s">
        <v>294</v>
      </c>
      <c r="AU2066" s="283" t="s">
        <v>86</v>
      </c>
      <c r="AV2066" s="15" t="s">
        <v>84</v>
      </c>
      <c r="AW2066" s="15" t="s">
        <v>32</v>
      </c>
      <c r="AX2066" s="15" t="s">
        <v>77</v>
      </c>
      <c r="AY2066" s="283" t="s">
        <v>171</v>
      </c>
    </row>
    <row r="2067" s="13" customFormat="1">
      <c r="A2067" s="13"/>
      <c r="B2067" s="252"/>
      <c r="C2067" s="253"/>
      <c r="D2067" s="241" t="s">
        <v>294</v>
      </c>
      <c r="E2067" s="254" t="s">
        <v>1</v>
      </c>
      <c r="F2067" s="255" t="s">
        <v>3570</v>
      </c>
      <c r="G2067" s="253"/>
      <c r="H2067" s="256">
        <v>15.170999999999999</v>
      </c>
      <c r="I2067" s="257"/>
      <c r="J2067" s="253"/>
      <c r="K2067" s="253"/>
      <c r="L2067" s="258"/>
      <c r="M2067" s="259"/>
      <c r="N2067" s="260"/>
      <c r="O2067" s="260"/>
      <c r="P2067" s="260"/>
      <c r="Q2067" s="260"/>
      <c r="R2067" s="260"/>
      <c r="S2067" s="260"/>
      <c r="T2067" s="261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62" t="s">
        <v>294</v>
      </c>
      <c r="AU2067" s="262" t="s">
        <v>86</v>
      </c>
      <c r="AV2067" s="13" t="s">
        <v>86</v>
      </c>
      <c r="AW2067" s="13" t="s">
        <v>32</v>
      </c>
      <c r="AX2067" s="13" t="s">
        <v>77</v>
      </c>
      <c r="AY2067" s="262" t="s">
        <v>171</v>
      </c>
    </row>
    <row r="2068" s="13" customFormat="1">
      <c r="A2068" s="13"/>
      <c r="B2068" s="252"/>
      <c r="C2068" s="253"/>
      <c r="D2068" s="241" t="s">
        <v>294</v>
      </c>
      <c r="E2068" s="254" t="s">
        <v>1</v>
      </c>
      <c r="F2068" s="255" t="s">
        <v>3571</v>
      </c>
      <c r="G2068" s="253"/>
      <c r="H2068" s="256">
        <v>6.6150000000000002</v>
      </c>
      <c r="I2068" s="257"/>
      <c r="J2068" s="253"/>
      <c r="K2068" s="253"/>
      <c r="L2068" s="258"/>
      <c r="M2068" s="259"/>
      <c r="N2068" s="260"/>
      <c r="O2068" s="260"/>
      <c r="P2068" s="260"/>
      <c r="Q2068" s="260"/>
      <c r="R2068" s="260"/>
      <c r="S2068" s="260"/>
      <c r="T2068" s="26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62" t="s">
        <v>294</v>
      </c>
      <c r="AU2068" s="262" t="s">
        <v>86</v>
      </c>
      <c r="AV2068" s="13" t="s">
        <v>86</v>
      </c>
      <c r="AW2068" s="13" t="s">
        <v>32</v>
      </c>
      <c r="AX2068" s="13" t="s">
        <v>77</v>
      </c>
      <c r="AY2068" s="262" t="s">
        <v>171</v>
      </c>
    </row>
    <row r="2069" s="13" customFormat="1">
      <c r="A2069" s="13"/>
      <c r="B2069" s="252"/>
      <c r="C2069" s="253"/>
      <c r="D2069" s="241" t="s">
        <v>294</v>
      </c>
      <c r="E2069" s="254" t="s">
        <v>1</v>
      </c>
      <c r="F2069" s="255" t="s">
        <v>3572</v>
      </c>
      <c r="G2069" s="253"/>
      <c r="H2069" s="256">
        <v>0.78000000000000003</v>
      </c>
      <c r="I2069" s="257"/>
      <c r="J2069" s="253"/>
      <c r="K2069" s="253"/>
      <c r="L2069" s="258"/>
      <c r="M2069" s="259"/>
      <c r="N2069" s="260"/>
      <c r="O2069" s="260"/>
      <c r="P2069" s="260"/>
      <c r="Q2069" s="260"/>
      <c r="R2069" s="260"/>
      <c r="S2069" s="260"/>
      <c r="T2069" s="26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62" t="s">
        <v>294</v>
      </c>
      <c r="AU2069" s="262" t="s">
        <v>86</v>
      </c>
      <c r="AV2069" s="13" t="s">
        <v>86</v>
      </c>
      <c r="AW2069" s="13" t="s">
        <v>32</v>
      </c>
      <c r="AX2069" s="13" t="s">
        <v>77</v>
      </c>
      <c r="AY2069" s="262" t="s">
        <v>171</v>
      </c>
    </row>
    <row r="2070" s="15" customFormat="1">
      <c r="A2070" s="15"/>
      <c r="B2070" s="274"/>
      <c r="C2070" s="275"/>
      <c r="D2070" s="241" t="s">
        <v>294</v>
      </c>
      <c r="E2070" s="276" t="s">
        <v>1</v>
      </c>
      <c r="F2070" s="277" t="s">
        <v>3496</v>
      </c>
      <c r="G2070" s="275"/>
      <c r="H2070" s="276" t="s">
        <v>1</v>
      </c>
      <c r="I2070" s="278"/>
      <c r="J2070" s="275"/>
      <c r="K2070" s="275"/>
      <c r="L2070" s="279"/>
      <c r="M2070" s="280"/>
      <c r="N2070" s="281"/>
      <c r="O2070" s="281"/>
      <c r="P2070" s="281"/>
      <c r="Q2070" s="281"/>
      <c r="R2070" s="281"/>
      <c r="S2070" s="281"/>
      <c r="T2070" s="282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83" t="s">
        <v>294</v>
      </c>
      <c r="AU2070" s="283" t="s">
        <v>86</v>
      </c>
      <c r="AV2070" s="15" t="s">
        <v>84</v>
      </c>
      <c r="AW2070" s="15" t="s">
        <v>32</v>
      </c>
      <c r="AX2070" s="15" t="s">
        <v>77</v>
      </c>
      <c r="AY2070" s="283" t="s">
        <v>171</v>
      </c>
    </row>
    <row r="2071" s="13" customFormat="1">
      <c r="A2071" s="13"/>
      <c r="B2071" s="252"/>
      <c r="C2071" s="253"/>
      <c r="D2071" s="241" t="s">
        <v>294</v>
      </c>
      <c r="E2071" s="254" t="s">
        <v>1</v>
      </c>
      <c r="F2071" s="255" t="s">
        <v>3573</v>
      </c>
      <c r="G2071" s="253"/>
      <c r="H2071" s="256">
        <v>2.8079999999999998</v>
      </c>
      <c r="I2071" s="257"/>
      <c r="J2071" s="253"/>
      <c r="K2071" s="253"/>
      <c r="L2071" s="258"/>
      <c r="M2071" s="259"/>
      <c r="N2071" s="260"/>
      <c r="O2071" s="260"/>
      <c r="P2071" s="260"/>
      <c r="Q2071" s="260"/>
      <c r="R2071" s="260"/>
      <c r="S2071" s="260"/>
      <c r="T2071" s="26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62" t="s">
        <v>294</v>
      </c>
      <c r="AU2071" s="262" t="s">
        <v>86</v>
      </c>
      <c r="AV2071" s="13" t="s">
        <v>86</v>
      </c>
      <c r="AW2071" s="13" t="s">
        <v>32</v>
      </c>
      <c r="AX2071" s="13" t="s">
        <v>77</v>
      </c>
      <c r="AY2071" s="262" t="s">
        <v>171</v>
      </c>
    </row>
    <row r="2072" s="13" customFormat="1">
      <c r="A2072" s="13"/>
      <c r="B2072" s="252"/>
      <c r="C2072" s="253"/>
      <c r="D2072" s="241" t="s">
        <v>294</v>
      </c>
      <c r="E2072" s="254" t="s">
        <v>1</v>
      </c>
      <c r="F2072" s="255" t="s">
        <v>3574</v>
      </c>
      <c r="G2072" s="253"/>
      <c r="H2072" s="256">
        <v>1.4490000000000001</v>
      </c>
      <c r="I2072" s="257"/>
      <c r="J2072" s="253"/>
      <c r="K2072" s="253"/>
      <c r="L2072" s="258"/>
      <c r="M2072" s="259"/>
      <c r="N2072" s="260"/>
      <c r="O2072" s="260"/>
      <c r="P2072" s="260"/>
      <c r="Q2072" s="260"/>
      <c r="R2072" s="260"/>
      <c r="S2072" s="260"/>
      <c r="T2072" s="26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62" t="s">
        <v>294</v>
      </c>
      <c r="AU2072" s="262" t="s">
        <v>86</v>
      </c>
      <c r="AV2072" s="13" t="s">
        <v>86</v>
      </c>
      <c r="AW2072" s="13" t="s">
        <v>32</v>
      </c>
      <c r="AX2072" s="13" t="s">
        <v>77</v>
      </c>
      <c r="AY2072" s="262" t="s">
        <v>171</v>
      </c>
    </row>
    <row r="2073" s="13" customFormat="1">
      <c r="A2073" s="13"/>
      <c r="B2073" s="252"/>
      <c r="C2073" s="253"/>
      <c r="D2073" s="241" t="s">
        <v>294</v>
      </c>
      <c r="E2073" s="254" t="s">
        <v>1</v>
      </c>
      <c r="F2073" s="255" t="s">
        <v>3575</v>
      </c>
      <c r="G2073" s="253"/>
      <c r="H2073" s="256">
        <v>2.25</v>
      </c>
      <c r="I2073" s="257"/>
      <c r="J2073" s="253"/>
      <c r="K2073" s="253"/>
      <c r="L2073" s="258"/>
      <c r="M2073" s="259"/>
      <c r="N2073" s="260"/>
      <c r="O2073" s="260"/>
      <c r="P2073" s="260"/>
      <c r="Q2073" s="260"/>
      <c r="R2073" s="260"/>
      <c r="S2073" s="260"/>
      <c r="T2073" s="26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2" t="s">
        <v>294</v>
      </c>
      <c r="AU2073" s="262" t="s">
        <v>86</v>
      </c>
      <c r="AV2073" s="13" t="s">
        <v>86</v>
      </c>
      <c r="AW2073" s="13" t="s">
        <v>32</v>
      </c>
      <c r="AX2073" s="13" t="s">
        <v>77</v>
      </c>
      <c r="AY2073" s="262" t="s">
        <v>171</v>
      </c>
    </row>
    <row r="2074" s="13" customFormat="1">
      <c r="A2074" s="13"/>
      <c r="B2074" s="252"/>
      <c r="C2074" s="253"/>
      <c r="D2074" s="241" t="s">
        <v>294</v>
      </c>
      <c r="E2074" s="254" t="s">
        <v>1</v>
      </c>
      <c r="F2074" s="255" t="s">
        <v>3576</v>
      </c>
      <c r="G2074" s="253"/>
      <c r="H2074" s="256">
        <v>4.5599999999999996</v>
      </c>
      <c r="I2074" s="257"/>
      <c r="J2074" s="253"/>
      <c r="K2074" s="253"/>
      <c r="L2074" s="258"/>
      <c r="M2074" s="259"/>
      <c r="N2074" s="260"/>
      <c r="O2074" s="260"/>
      <c r="P2074" s="260"/>
      <c r="Q2074" s="260"/>
      <c r="R2074" s="260"/>
      <c r="S2074" s="260"/>
      <c r="T2074" s="26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2" t="s">
        <v>294</v>
      </c>
      <c r="AU2074" s="262" t="s">
        <v>86</v>
      </c>
      <c r="AV2074" s="13" t="s">
        <v>86</v>
      </c>
      <c r="AW2074" s="13" t="s">
        <v>32</v>
      </c>
      <c r="AX2074" s="13" t="s">
        <v>77</v>
      </c>
      <c r="AY2074" s="262" t="s">
        <v>171</v>
      </c>
    </row>
    <row r="2075" s="13" customFormat="1">
      <c r="A2075" s="13"/>
      <c r="B2075" s="252"/>
      <c r="C2075" s="253"/>
      <c r="D2075" s="241" t="s">
        <v>294</v>
      </c>
      <c r="E2075" s="254" t="s">
        <v>1</v>
      </c>
      <c r="F2075" s="255" t="s">
        <v>3577</v>
      </c>
      <c r="G2075" s="253"/>
      <c r="H2075" s="256">
        <v>1.95</v>
      </c>
      <c r="I2075" s="257"/>
      <c r="J2075" s="253"/>
      <c r="K2075" s="253"/>
      <c r="L2075" s="258"/>
      <c r="M2075" s="259"/>
      <c r="N2075" s="260"/>
      <c r="O2075" s="260"/>
      <c r="P2075" s="260"/>
      <c r="Q2075" s="260"/>
      <c r="R2075" s="260"/>
      <c r="S2075" s="260"/>
      <c r="T2075" s="26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2" t="s">
        <v>294</v>
      </c>
      <c r="AU2075" s="262" t="s">
        <v>86</v>
      </c>
      <c r="AV2075" s="13" t="s">
        <v>86</v>
      </c>
      <c r="AW2075" s="13" t="s">
        <v>32</v>
      </c>
      <c r="AX2075" s="13" t="s">
        <v>77</v>
      </c>
      <c r="AY2075" s="262" t="s">
        <v>171</v>
      </c>
    </row>
    <row r="2076" s="13" customFormat="1">
      <c r="A2076" s="13"/>
      <c r="B2076" s="252"/>
      <c r="C2076" s="253"/>
      <c r="D2076" s="241" t="s">
        <v>294</v>
      </c>
      <c r="E2076" s="254" t="s">
        <v>1</v>
      </c>
      <c r="F2076" s="255" t="s">
        <v>3578</v>
      </c>
      <c r="G2076" s="253"/>
      <c r="H2076" s="256">
        <v>66.881</v>
      </c>
      <c r="I2076" s="257"/>
      <c r="J2076" s="253"/>
      <c r="K2076" s="253"/>
      <c r="L2076" s="258"/>
      <c r="M2076" s="259"/>
      <c r="N2076" s="260"/>
      <c r="O2076" s="260"/>
      <c r="P2076" s="260"/>
      <c r="Q2076" s="260"/>
      <c r="R2076" s="260"/>
      <c r="S2076" s="260"/>
      <c r="T2076" s="26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2" t="s">
        <v>294</v>
      </c>
      <c r="AU2076" s="262" t="s">
        <v>86</v>
      </c>
      <c r="AV2076" s="13" t="s">
        <v>86</v>
      </c>
      <c r="AW2076" s="13" t="s">
        <v>32</v>
      </c>
      <c r="AX2076" s="13" t="s">
        <v>77</v>
      </c>
      <c r="AY2076" s="262" t="s">
        <v>171</v>
      </c>
    </row>
    <row r="2077" s="13" customFormat="1">
      <c r="A2077" s="13"/>
      <c r="B2077" s="252"/>
      <c r="C2077" s="253"/>
      <c r="D2077" s="241" t="s">
        <v>294</v>
      </c>
      <c r="E2077" s="254" t="s">
        <v>1</v>
      </c>
      <c r="F2077" s="255" t="s">
        <v>3579</v>
      </c>
      <c r="G2077" s="253"/>
      <c r="H2077" s="256">
        <v>17.131</v>
      </c>
      <c r="I2077" s="257"/>
      <c r="J2077" s="253"/>
      <c r="K2077" s="253"/>
      <c r="L2077" s="258"/>
      <c r="M2077" s="259"/>
      <c r="N2077" s="260"/>
      <c r="O2077" s="260"/>
      <c r="P2077" s="260"/>
      <c r="Q2077" s="260"/>
      <c r="R2077" s="260"/>
      <c r="S2077" s="260"/>
      <c r="T2077" s="26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2" t="s">
        <v>294</v>
      </c>
      <c r="AU2077" s="262" t="s">
        <v>86</v>
      </c>
      <c r="AV2077" s="13" t="s">
        <v>86</v>
      </c>
      <c r="AW2077" s="13" t="s">
        <v>32</v>
      </c>
      <c r="AX2077" s="13" t="s">
        <v>77</v>
      </c>
      <c r="AY2077" s="262" t="s">
        <v>171</v>
      </c>
    </row>
    <row r="2078" s="15" customFormat="1">
      <c r="A2078" s="15"/>
      <c r="B2078" s="274"/>
      <c r="C2078" s="275"/>
      <c r="D2078" s="241" t="s">
        <v>294</v>
      </c>
      <c r="E2078" s="276" t="s">
        <v>1</v>
      </c>
      <c r="F2078" s="277" t="s">
        <v>3506</v>
      </c>
      <c r="G2078" s="275"/>
      <c r="H2078" s="276" t="s">
        <v>1</v>
      </c>
      <c r="I2078" s="278"/>
      <c r="J2078" s="275"/>
      <c r="K2078" s="275"/>
      <c r="L2078" s="279"/>
      <c r="M2078" s="280"/>
      <c r="N2078" s="281"/>
      <c r="O2078" s="281"/>
      <c r="P2078" s="281"/>
      <c r="Q2078" s="281"/>
      <c r="R2078" s="281"/>
      <c r="S2078" s="281"/>
      <c r="T2078" s="282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83" t="s">
        <v>294</v>
      </c>
      <c r="AU2078" s="283" t="s">
        <v>86</v>
      </c>
      <c r="AV2078" s="15" t="s">
        <v>84</v>
      </c>
      <c r="AW2078" s="15" t="s">
        <v>32</v>
      </c>
      <c r="AX2078" s="15" t="s">
        <v>77</v>
      </c>
      <c r="AY2078" s="283" t="s">
        <v>171</v>
      </c>
    </row>
    <row r="2079" s="13" customFormat="1">
      <c r="A2079" s="13"/>
      <c r="B2079" s="252"/>
      <c r="C2079" s="253"/>
      <c r="D2079" s="241" t="s">
        <v>294</v>
      </c>
      <c r="E2079" s="254" t="s">
        <v>1</v>
      </c>
      <c r="F2079" s="255" t="s">
        <v>3580</v>
      </c>
      <c r="G2079" s="253"/>
      <c r="H2079" s="256">
        <v>2.8799999999999999</v>
      </c>
      <c r="I2079" s="257"/>
      <c r="J2079" s="253"/>
      <c r="K2079" s="253"/>
      <c r="L2079" s="258"/>
      <c r="M2079" s="259"/>
      <c r="N2079" s="260"/>
      <c r="O2079" s="260"/>
      <c r="P2079" s="260"/>
      <c r="Q2079" s="260"/>
      <c r="R2079" s="260"/>
      <c r="S2079" s="260"/>
      <c r="T2079" s="261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62" t="s">
        <v>294</v>
      </c>
      <c r="AU2079" s="262" t="s">
        <v>86</v>
      </c>
      <c r="AV2079" s="13" t="s">
        <v>86</v>
      </c>
      <c r="AW2079" s="13" t="s">
        <v>32</v>
      </c>
      <c r="AX2079" s="13" t="s">
        <v>77</v>
      </c>
      <c r="AY2079" s="262" t="s">
        <v>171</v>
      </c>
    </row>
    <row r="2080" s="13" customFormat="1">
      <c r="A2080" s="13"/>
      <c r="B2080" s="252"/>
      <c r="C2080" s="253"/>
      <c r="D2080" s="241" t="s">
        <v>294</v>
      </c>
      <c r="E2080" s="254" t="s">
        <v>1</v>
      </c>
      <c r="F2080" s="255" t="s">
        <v>3581</v>
      </c>
      <c r="G2080" s="253"/>
      <c r="H2080" s="256">
        <v>1.23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2" t="s">
        <v>294</v>
      </c>
      <c r="AU2080" s="262" t="s">
        <v>86</v>
      </c>
      <c r="AV2080" s="13" t="s">
        <v>86</v>
      </c>
      <c r="AW2080" s="13" t="s">
        <v>32</v>
      </c>
      <c r="AX2080" s="13" t="s">
        <v>77</v>
      </c>
      <c r="AY2080" s="262" t="s">
        <v>171</v>
      </c>
    </row>
    <row r="2081" s="15" customFormat="1">
      <c r="A2081" s="15"/>
      <c r="B2081" s="274"/>
      <c r="C2081" s="275"/>
      <c r="D2081" s="241" t="s">
        <v>294</v>
      </c>
      <c r="E2081" s="276" t="s">
        <v>1</v>
      </c>
      <c r="F2081" s="277" t="s">
        <v>3582</v>
      </c>
      <c r="G2081" s="275"/>
      <c r="H2081" s="276" t="s">
        <v>1</v>
      </c>
      <c r="I2081" s="278"/>
      <c r="J2081" s="275"/>
      <c r="K2081" s="275"/>
      <c r="L2081" s="279"/>
      <c r="M2081" s="280"/>
      <c r="N2081" s="281"/>
      <c r="O2081" s="281"/>
      <c r="P2081" s="281"/>
      <c r="Q2081" s="281"/>
      <c r="R2081" s="281"/>
      <c r="S2081" s="281"/>
      <c r="T2081" s="282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83" t="s">
        <v>294</v>
      </c>
      <c r="AU2081" s="283" t="s">
        <v>86</v>
      </c>
      <c r="AV2081" s="15" t="s">
        <v>84</v>
      </c>
      <c r="AW2081" s="15" t="s">
        <v>32</v>
      </c>
      <c r="AX2081" s="15" t="s">
        <v>77</v>
      </c>
      <c r="AY2081" s="283" t="s">
        <v>171</v>
      </c>
    </row>
    <row r="2082" s="13" customFormat="1">
      <c r="A2082" s="13"/>
      <c r="B2082" s="252"/>
      <c r="C2082" s="253"/>
      <c r="D2082" s="241" t="s">
        <v>294</v>
      </c>
      <c r="E2082" s="254" t="s">
        <v>1</v>
      </c>
      <c r="F2082" s="255" t="s">
        <v>3512</v>
      </c>
      <c r="G2082" s="253"/>
      <c r="H2082" s="256">
        <v>16.399999999999999</v>
      </c>
      <c r="I2082" s="257"/>
      <c r="J2082" s="253"/>
      <c r="K2082" s="253"/>
      <c r="L2082" s="258"/>
      <c r="M2082" s="259"/>
      <c r="N2082" s="260"/>
      <c r="O2082" s="260"/>
      <c r="P2082" s="260"/>
      <c r="Q2082" s="260"/>
      <c r="R2082" s="260"/>
      <c r="S2082" s="260"/>
      <c r="T2082" s="261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62" t="s">
        <v>294</v>
      </c>
      <c r="AU2082" s="262" t="s">
        <v>86</v>
      </c>
      <c r="AV2082" s="13" t="s">
        <v>86</v>
      </c>
      <c r="AW2082" s="13" t="s">
        <v>32</v>
      </c>
      <c r="AX2082" s="13" t="s">
        <v>77</v>
      </c>
      <c r="AY2082" s="262" t="s">
        <v>171</v>
      </c>
    </row>
    <row r="2083" s="13" customFormat="1">
      <c r="A2083" s="13"/>
      <c r="B2083" s="252"/>
      <c r="C2083" s="253"/>
      <c r="D2083" s="241" t="s">
        <v>294</v>
      </c>
      <c r="E2083" s="254" t="s">
        <v>1</v>
      </c>
      <c r="F2083" s="255" t="s">
        <v>3513</v>
      </c>
      <c r="G2083" s="253"/>
      <c r="H2083" s="256">
        <v>9.8399999999999999</v>
      </c>
      <c r="I2083" s="257"/>
      <c r="J2083" s="253"/>
      <c r="K2083" s="253"/>
      <c r="L2083" s="258"/>
      <c r="M2083" s="259"/>
      <c r="N2083" s="260"/>
      <c r="O2083" s="260"/>
      <c r="P2083" s="260"/>
      <c r="Q2083" s="260"/>
      <c r="R2083" s="260"/>
      <c r="S2083" s="260"/>
      <c r="T2083" s="26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2" t="s">
        <v>294</v>
      </c>
      <c r="AU2083" s="262" t="s">
        <v>86</v>
      </c>
      <c r="AV2083" s="13" t="s">
        <v>86</v>
      </c>
      <c r="AW2083" s="13" t="s">
        <v>32</v>
      </c>
      <c r="AX2083" s="13" t="s">
        <v>77</v>
      </c>
      <c r="AY2083" s="262" t="s">
        <v>171</v>
      </c>
    </row>
    <row r="2084" s="13" customFormat="1">
      <c r="A2084" s="13"/>
      <c r="B2084" s="252"/>
      <c r="C2084" s="253"/>
      <c r="D2084" s="241" t="s">
        <v>294</v>
      </c>
      <c r="E2084" s="254" t="s">
        <v>1</v>
      </c>
      <c r="F2084" s="255" t="s">
        <v>3583</v>
      </c>
      <c r="G2084" s="253"/>
      <c r="H2084" s="256">
        <v>1.1100000000000001</v>
      </c>
      <c r="I2084" s="257"/>
      <c r="J2084" s="253"/>
      <c r="K2084" s="253"/>
      <c r="L2084" s="258"/>
      <c r="M2084" s="259"/>
      <c r="N2084" s="260"/>
      <c r="O2084" s="260"/>
      <c r="P2084" s="260"/>
      <c r="Q2084" s="260"/>
      <c r="R2084" s="260"/>
      <c r="S2084" s="260"/>
      <c r="T2084" s="26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2" t="s">
        <v>294</v>
      </c>
      <c r="AU2084" s="262" t="s">
        <v>86</v>
      </c>
      <c r="AV2084" s="13" t="s">
        <v>86</v>
      </c>
      <c r="AW2084" s="13" t="s">
        <v>32</v>
      </c>
      <c r="AX2084" s="13" t="s">
        <v>77</v>
      </c>
      <c r="AY2084" s="262" t="s">
        <v>171</v>
      </c>
    </row>
    <row r="2085" s="13" customFormat="1">
      <c r="A2085" s="13"/>
      <c r="B2085" s="252"/>
      <c r="C2085" s="253"/>
      <c r="D2085" s="241" t="s">
        <v>294</v>
      </c>
      <c r="E2085" s="254" t="s">
        <v>1</v>
      </c>
      <c r="F2085" s="255" t="s">
        <v>3584</v>
      </c>
      <c r="G2085" s="253"/>
      <c r="H2085" s="256">
        <v>2.52</v>
      </c>
      <c r="I2085" s="257"/>
      <c r="J2085" s="253"/>
      <c r="K2085" s="253"/>
      <c r="L2085" s="258"/>
      <c r="M2085" s="259"/>
      <c r="N2085" s="260"/>
      <c r="O2085" s="260"/>
      <c r="P2085" s="260"/>
      <c r="Q2085" s="260"/>
      <c r="R2085" s="260"/>
      <c r="S2085" s="260"/>
      <c r="T2085" s="26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2" t="s">
        <v>294</v>
      </c>
      <c r="AU2085" s="262" t="s">
        <v>86</v>
      </c>
      <c r="AV2085" s="13" t="s">
        <v>86</v>
      </c>
      <c r="AW2085" s="13" t="s">
        <v>32</v>
      </c>
      <c r="AX2085" s="13" t="s">
        <v>77</v>
      </c>
      <c r="AY2085" s="262" t="s">
        <v>171</v>
      </c>
    </row>
    <row r="2086" s="15" customFormat="1">
      <c r="A2086" s="15"/>
      <c r="B2086" s="274"/>
      <c r="C2086" s="275"/>
      <c r="D2086" s="241" t="s">
        <v>294</v>
      </c>
      <c r="E2086" s="276" t="s">
        <v>1</v>
      </c>
      <c r="F2086" s="277" t="s">
        <v>3518</v>
      </c>
      <c r="G2086" s="275"/>
      <c r="H2086" s="276" t="s">
        <v>1</v>
      </c>
      <c r="I2086" s="278"/>
      <c r="J2086" s="275"/>
      <c r="K2086" s="275"/>
      <c r="L2086" s="279"/>
      <c r="M2086" s="280"/>
      <c r="N2086" s="281"/>
      <c r="O2086" s="281"/>
      <c r="P2086" s="281"/>
      <c r="Q2086" s="281"/>
      <c r="R2086" s="281"/>
      <c r="S2086" s="281"/>
      <c r="T2086" s="282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83" t="s">
        <v>294</v>
      </c>
      <c r="AU2086" s="283" t="s">
        <v>86</v>
      </c>
      <c r="AV2086" s="15" t="s">
        <v>84</v>
      </c>
      <c r="AW2086" s="15" t="s">
        <v>32</v>
      </c>
      <c r="AX2086" s="15" t="s">
        <v>77</v>
      </c>
      <c r="AY2086" s="283" t="s">
        <v>171</v>
      </c>
    </row>
    <row r="2087" s="13" customFormat="1">
      <c r="A2087" s="13"/>
      <c r="B2087" s="252"/>
      <c r="C2087" s="253"/>
      <c r="D2087" s="241" t="s">
        <v>294</v>
      </c>
      <c r="E2087" s="254" t="s">
        <v>1</v>
      </c>
      <c r="F2087" s="255" t="s">
        <v>3585</v>
      </c>
      <c r="G2087" s="253"/>
      <c r="H2087" s="256">
        <v>0.59999999999999998</v>
      </c>
      <c r="I2087" s="257"/>
      <c r="J2087" s="253"/>
      <c r="K2087" s="253"/>
      <c r="L2087" s="258"/>
      <c r="M2087" s="259"/>
      <c r="N2087" s="260"/>
      <c r="O2087" s="260"/>
      <c r="P2087" s="260"/>
      <c r="Q2087" s="260"/>
      <c r="R2087" s="260"/>
      <c r="S2087" s="260"/>
      <c r="T2087" s="26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62" t="s">
        <v>294</v>
      </c>
      <c r="AU2087" s="262" t="s">
        <v>86</v>
      </c>
      <c r="AV2087" s="13" t="s">
        <v>86</v>
      </c>
      <c r="AW2087" s="13" t="s">
        <v>32</v>
      </c>
      <c r="AX2087" s="13" t="s">
        <v>77</v>
      </c>
      <c r="AY2087" s="262" t="s">
        <v>171</v>
      </c>
    </row>
    <row r="2088" s="13" customFormat="1">
      <c r="A2088" s="13"/>
      <c r="B2088" s="252"/>
      <c r="C2088" s="253"/>
      <c r="D2088" s="241" t="s">
        <v>294</v>
      </c>
      <c r="E2088" s="254" t="s">
        <v>1</v>
      </c>
      <c r="F2088" s="255" t="s">
        <v>3586</v>
      </c>
      <c r="G2088" s="253"/>
      <c r="H2088" s="256">
        <v>11.699999999999999</v>
      </c>
      <c r="I2088" s="257"/>
      <c r="J2088" s="253"/>
      <c r="K2088" s="253"/>
      <c r="L2088" s="258"/>
      <c r="M2088" s="259"/>
      <c r="N2088" s="260"/>
      <c r="O2088" s="260"/>
      <c r="P2088" s="260"/>
      <c r="Q2088" s="260"/>
      <c r="R2088" s="260"/>
      <c r="S2088" s="260"/>
      <c r="T2088" s="26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2" t="s">
        <v>294</v>
      </c>
      <c r="AU2088" s="262" t="s">
        <v>86</v>
      </c>
      <c r="AV2088" s="13" t="s">
        <v>86</v>
      </c>
      <c r="AW2088" s="13" t="s">
        <v>32</v>
      </c>
      <c r="AX2088" s="13" t="s">
        <v>77</v>
      </c>
      <c r="AY2088" s="262" t="s">
        <v>171</v>
      </c>
    </row>
    <row r="2089" s="15" customFormat="1">
      <c r="A2089" s="15"/>
      <c r="B2089" s="274"/>
      <c r="C2089" s="275"/>
      <c r="D2089" s="241" t="s">
        <v>294</v>
      </c>
      <c r="E2089" s="276" t="s">
        <v>1</v>
      </c>
      <c r="F2089" s="277" t="s">
        <v>3587</v>
      </c>
      <c r="G2089" s="275"/>
      <c r="H2089" s="276" t="s">
        <v>1</v>
      </c>
      <c r="I2089" s="278"/>
      <c r="J2089" s="275"/>
      <c r="K2089" s="275"/>
      <c r="L2089" s="279"/>
      <c r="M2089" s="280"/>
      <c r="N2089" s="281"/>
      <c r="O2089" s="281"/>
      <c r="P2089" s="281"/>
      <c r="Q2089" s="281"/>
      <c r="R2089" s="281"/>
      <c r="S2089" s="281"/>
      <c r="T2089" s="282"/>
      <c r="U2089" s="15"/>
      <c r="V2089" s="15"/>
      <c r="W2089" s="15"/>
      <c r="X2089" s="15"/>
      <c r="Y2089" s="15"/>
      <c r="Z2089" s="15"/>
      <c r="AA2089" s="15"/>
      <c r="AB2089" s="15"/>
      <c r="AC2089" s="15"/>
      <c r="AD2089" s="15"/>
      <c r="AE2089" s="15"/>
      <c r="AT2089" s="283" t="s">
        <v>294</v>
      </c>
      <c r="AU2089" s="283" t="s">
        <v>86</v>
      </c>
      <c r="AV2089" s="15" t="s">
        <v>84</v>
      </c>
      <c r="AW2089" s="15" t="s">
        <v>32</v>
      </c>
      <c r="AX2089" s="15" t="s">
        <v>77</v>
      </c>
      <c r="AY2089" s="283" t="s">
        <v>171</v>
      </c>
    </row>
    <row r="2090" s="15" customFormat="1">
      <c r="A2090" s="15"/>
      <c r="B2090" s="274"/>
      <c r="C2090" s="275"/>
      <c r="D2090" s="241" t="s">
        <v>294</v>
      </c>
      <c r="E2090" s="276" t="s">
        <v>1</v>
      </c>
      <c r="F2090" s="277" t="s">
        <v>3588</v>
      </c>
      <c r="G2090" s="275"/>
      <c r="H2090" s="276" t="s">
        <v>1</v>
      </c>
      <c r="I2090" s="278"/>
      <c r="J2090" s="275"/>
      <c r="K2090" s="275"/>
      <c r="L2090" s="279"/>
      <c r="M2090" s="280"/>
      <c r="N2090" s="281"/>
      <c r="O2090" s="281"/>
      <c r="P2090" s="281"/>
      <c r="Q2090" s="281"/>
      <c r="R2090" s="281"/>
      <c r="S2090" s="281"/>
      <c r="T2090" s="282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83" t="s">
        <v>294</v>
      </c>
      <c r="AU2090" s="283" t="s">
        <v>86</v>
      </c>
      <c r="AV2090" s="15" t="s">
        <v>84</v>
      </c>
      <c r="AW2090" s="15" t="s">
        <v>32</v>
      </c>
      <c r="AX2090" s="15" t="s">
        <v>77</v>
      </c>
      <c r="AY2090" s="283" t="s">
        <v>171</v>
      </c>
    </row>
    <row r="2091" s="13" customFormat="1">
      <c r="A2091" s="13"/>
      <c r="B2091" s="252"/>
      <c r="C2091" s="253"/>
      <c r="D2091" s="241" t="s">
        <v>294</v>
      </c>
      <c r="E2091" s="254" t="s">
        <v>1</v>
      </c>
      <c r="F2091" s="255" t="s">
        <v>3589</v>
      </c>
      <c r="G2091" s="253"/>
      <c r="H2091" s="256">
        <v>1.2150000000000001</v>
      </c>
      <c r="I2091" s="257"/>
      <c r="J2091" s="253"/>
      <c r="K2091" s="253"/>
      <c r="L2091" s="258"/>
      <c r="M2091" s="259"/>
      <c r="N2091" s="260"/>
      <c r="O2091" s="260"/>
      <c r="P2091" s="260"/>
      <c r="Q2091" s="260"/>
      <c r="R2091" s="260"/>
      <c r="S2091" s="260"/>
      <c r="T2091" s="26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62" t="s">
        <v>294</v>
      </c>
      <c r="AU2091" s="262" t="s">
        <v>86</v>
      </c>
      <c r="AV2091" s="13" t="s">
        <v>86</v>
      </c>
      <c r="AW2091" s="13" t="s">
        <v>32</v>
      </c>
      <c r="AX2091" s="13" t="s">
        <v>77</v>
      </c>
      <c r="AY2091" s="262" t="s">
        <v>171</v>
      </c>
    </row>
    <row r="2092" s="13" customFormat="1">
      <c r="A2092" s="13"/>
      <c r="B2092" s="252"/>
      <c r="C2092" s="253"/>
      <c r="D2092" s="241" t="s">
        <v>294</v>
      </c>
      <c r="E2092" s="254" t="s">
        <v>1</v>
      </c>
      <c r="F2092" s="255" t="s">
        <v>3590</v>
      </c>
      <c r="G2092" s="253"/>
      <c r="H2092" s="256">
        <v>1.79</v>
      </c>
      <c r="I2092" s="257"/>
      <c r="J2092" s="253"/>
      <c r="K2092" s="253"/>
      <c r="L2092" s="258"/>
      <c r="M2092" s="259"/>
      <c r="N2092" s="260"/>
      <c r="O2092" s="260"/>
      <c r="P2092" s="260"/>
      <c r="Q2092" s="260"/>
      <c r="R2092" s="260"/>
      <c r="S2092" s="260"/>
      <c r="T2092" s="26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62" t="s">
        <v>294</v>
      </c>
      <c r="AU2092" s="262" t="s">
        <v>86</v>
      </c>
      <c r="AV2092" s="13" t="s">
        <v>86</v>
      </c>
      <c r="AW2092" s="13" t="s">
        <v>32</v>
      </c>
      <c r="AX2092" s="13" t="s">
        <v>77</v>
      </c>
      <c r="AY2092" s="262" t="s">
        <v>171</v>
      </c>
    </row>
    <row r="2093" s="15" customFormat="1">
      <c r="A2093" s="15"/>
      <c r="B2093" s="274"/>
      <c r="C2093" s="275"/>
      <c r="D2093" s="241" t="s">
        <v>294</v>
      </c>
      <c r="E2093" s="276" t="s">
        <v>1</v>
      </c>
      <c r="F2093" s="277" t="s">
        <v>3518</v>
      </c>
      <c r="G2093" s="275"/>
      <c r="H2093" s="276" t="s">
        <v>1</v>
      </c>
      <c r="I2093" s="278"/>
      <c r="J2093" s="275"/>
      <c r="K2093" s="275"/>
      <c r="L2093" s="279"/>
      <c r="M2093" s="280"/>
      <c r="N2093" s="281"/>
      <c r="O2093" s="281"/>
      <c r="P2093" s="281"/>
      <c r="Q2093" s="281"/>
      <c r="R2093" s="281"/>
      <c r="S2093" s="281"/>
      <c r="T2093" s="282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83" t="s">
        <v>294</v>
      </c>
      <c r="AU2093" s="283" t="s">
        <v>86</v>
      </c>
      <c r="AV2093" s="15" t="s">
        <v>84</v>
      </c>
      <c r="AW2093" s="15" t="s">
        <v>32</v>
      </c>
      <c r="AX2093" s="15" t="s">
        <v>77</v>
      </c>
      <c r="AY2093" s="283" t="s">
        <v>171</v>
      </c>
    </row>
    <row r="2094" s="13" customFormat="1">
      <c r="A2094" s="13"/>
      <c r="B2094" s="252"/>
      <c r="C2094" s="253"/>
      <c r="D2094" s="241" t="s">
        <v>294</v>
      </c>
      <c r="E2094" s="254" t="s">
        <v>1</v>
      </c>
      <c r="F2094" s="255" t="s">
        <v>3591</v>
      </c>
      <c r="G2094" s="253"/>
      <c r="H2094" s="256">
        <v>3.7799999999999998</v>
      </c>
      <c r="I2094" s="257"/>
      <c r="J2094" s="253"/>
      <c r="K2094" s="253"/>
      <c r="L2094" s="258"/>
      <c r="M2094" s="259"/>
      <c r="N2094" s="260"/>
      <c r="O2094" s="260"/>
      <c r="P2094" s="260"/>
      <c r="Q2094" s="260"/>
      <c r="R2094" s="260"/>
      <c r="S2094" s="260"/>
      <c r="T2094" s="261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62" t="s">
        <v>294</v>
      </c>
      <c r="AU2094" s="262" t="s">
        <v>86</v>
      </c>
      <c r="AV2094" s="13" t="s">
        <v>86</v>
      </c>
      <c r="AW2094" s="13" t="s">
        <v>32</v>
      </c>
      <c r="AX2094" s="13" t="s">
        <v>77</v>
      </c>
      <c r="AY2094" s="262" t="s">
        <v>171</v>
      </c>
    </row>
    <row r="2095" s="13" customFormat="1">
      <c r="A2095" s="13"/>
      <c r="B2095" s="252"/>
      <c r="C2095" s="253"/>
      <c r="D2095" s="241" t="s">
        <v>294</v>
      </c>
      <c r="E2095" s="254" t="s">
        <v>1</v>
      </c>
      <c r="F2095" s="255" t="s">
        <v>3592</v>
      </c>
      <c r="G2095" s="253"/>
      <c r="H2095" s="256">
        <v>2.1000000000000001</v>
      </c>
      <c r="I2095" s="257"/>
      <c r="J2095" s="253"/>
      <c r="K2095" s="253"/>
      <c r="L2095" s="258"/>
      <c r="M2095" s="259"/>
      <c r="N2095" s="260"/>
      <c r="O2095" s="260"/>
      <c r="P2095" s="260"/>
      <c r="Q2095" s="260"/>
      <c r="R2095" s="260"/>
      <c r="S2095" s="260"/>
      <c r="T2095" s="26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2" t="s">
        <v>294</v>
      </c>
      <c r="AU2095" s="262" t="s">
        <v>86</v>
      </c>
      <c r="AV2095" s="13" t="s">
        <v>86</v>
      </c>
      <c r="AW2095" s="13" t="s">
        <v>32</v>
      </c>
      <c r="AX2095" s="13" t="s">
        <v>77</v>
      </c>
      <c r="AY2095" s="262" t="s">
        <v>171</v>
      </c>
    </row>
    <row r="2096" s="13" customFormat="1">
      <c r="A2096" s="13"/>
      <c r="B2096" s="252"/>
      <c r="C2096" s="253"/>
      <c r="D2096" s="241" t="s">
        <v>294</v>
      </c>
      <c r="E2096" s="254" t="s">
        <v>1</v>
      </c>
      <c r="F2096" s="255" t="s">
        <v>3593</v>
      </c>
      <c r="G2096" s="253"/>
      <c r="H2096" s="256">
        <v>2.7450000000000001</v>
      </c>
      <c r="I2096" s="257"/>
      <c r="J2096" s="253"/>
      <c r="K2096" s="253"/>
      <c r="L2096" s="258"/>
      <c r="M2096" s="259"/>
      <c r="N2096" s="260"/>
      <c r="O2096" s="260"/>
      <c r="P2096" s="260"/>
      <c r="Q2096" s="260"/>
      <c r="R2096" s="260"/>
      <c r="S2096" s="260"/>
      <c r="T2096" s="26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2" t="s">
        <v>294</v>
      </c>
      <c r="AU2096" s="262" t="s">
        <v>86</v>
      </c>
      <c r="AV2096" s="13" t="s">
        <v>86</v>
      </c>
      <c r="AW2096" s="13" t="s">
        <v>32</v>
      </c>
      <c r="AX2096" s="13" t="s">
        <v>77</v>
      </c>
      <c r="AY2096" s="262" t="s">
        <v>171</v>
      </c>
    </row>
    <row r="2097" s="13" customFormat="1">
      <c r="A2097" s="13"/>
      <c r="B2097" s="252"/>
      <c r="C2097" s="253"/>
      <c r="D2097" s="241" t="s">
        <v>294</v>
      </c>
      <c r="E2097" s="254" t="s">
        <v>1</v>
      </c>
      <c r="F2097" s="255" t="s">
        <v>3594</v>
      </c>
      <c r="G2097" s="253"/>
      <c r="H2097" s="256">
        <v>1.98</v>
      </c>
      <c r="I2097" s="257"/>
      <c r="J2097" s="253"/>
      <c r="K2097" s="253"/>
      <c r="L2097" s="258"/>
      <c r="M2097" s="259"/>
      <c r="N2097" s="260"/>
      <c r="O2097" s="260"/>
      <c r="P2097" s="260"/>
      <c r="Q2097" s="260"/>
      <c r="R2097" s="260"/>
      <c r="S2097" s="260"/>
      <c r="T2097" s="26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2" t="s">
        <v>294</v>
      </c>
      <c r="AU2097" s="262" t="s">
        <v>86</v>
      </c>
      <c r="AV2097" s="13" t="s">
        <v>86</v>
      </c>
      <c r="AW2097" s="13" t="s">
        <v>32</v>
      </c>
      <c r="AX2097" s="13" t="s">
        <v>77</v>
      </c>
      <c r="AY2097" s="262" t="s">
        <v>171</v>
      </c>
    </row>
    <row r="2098" s="13" customFormat="1">
      <c r="A2098" s="13"/>
      <c r="B2098" s="252"/>
      <c r="C2098" s="253"/>
      <c r="D2098" s="241" t="s">
        <v>294</v>
      </c>
      <c r="E2098" s="254" t="s">
        <v>1</v>
      </c>
      <c r="F2098" s="255" t="s">
        <v>3595</v>
      </c>
      <c r="G2098" s="253"/>
      <c r="H2098" s="256">
        <v>29.699999999999999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2" t="s">
        <v>294</v>
      </c>
      <c r="AU2098" s="262" t="s">
        <v>86</v>
      </c>
      <c r="AV2098" s="13" t="s">
        <v>86</v>
      </c>
      <c r="AW2098" s="13" t="s">
        <v>32</v>
      </c>
      <c r="AX2098" s="13" t="s">
        <v>77</v>
      </c>
      <c r="AY2098" s="262" t="s">
        <v>171</v>
      </c>
    </row>
    <row r="2099" s="13" customFormat="1">
      <c r="A2099" s="13"/>
      <c r="B2099" s="252"/>
      <c r="C2099" s="253"/>
      <c r="D2099" s="241" t="s">
        <v>294</v>
      </c>
      <c r="E2099" s="254" t="s">
        <v>1</v>
      </c>
      <c r="F2099" s="255" t="s">
        <v>3596</v>
      </c>
      <c r="G2099" s="253"/>
      <c r="H2099" s="256">
        <v>11.4</v>
      </c>
      <c r="I2099" s="257"/>
      <c r="J2099" s="253"/>
      <c r="K2099" s="253"/>
      <c r="L2099" s="258"/>
      <c r="M2099" s="259"/>
      <c r="N2099" s="260"/>
      <c r="O2099" s="260"/>
      <c r="P2099" s="260"/>
      <c r="Q2099" s="260"/>
      <c r="R2099" s="260"/>
      <c r="S2099" s="260"/>
      <c r="T2099" s="261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62" t="s">
        <v>294</v>
      </c>
      <c r="AU2099" s="262" t="s">
        <v>86</v>
      </c>
      <c r="AV2099" s="13" t="s">
        <v>86</v>
      </c>
      <c r="AW2099" s="13" t="s">
        <v>32</v>
      </c>
      <c r="AX2099" s="13" t="s">
        <v>77</v>
      </c>
      <c r="AY2099" s="262" t="s">
        <v>171</v>
      </c>
    </row>
    <row r="2100" s="15" customFormat="1">
      <c r="A2100" s="15"/>
      <c r="B2100" s="274"/>
      <c r="C2100" s="275"/>
      <c r="D2100" s="241" t="s">
        <v>294</v>
      </c>
      <c r="E2100" s="276" t="s">
        <v>1</v>
      </c>
      <c r="F2100" s="277" t="s">
        <v>3597</v>
      </c>
      <c r="G2100" s="275"/>
      <c r="H2100" s="276" t="s">
        <v>1</v>
      </c>
      <c r="I2100" s="278"/>
      <c r="J2100" s="275"/>
      <c r="K2100" s="275"/>
      <c r="L2100" s="279"/>
      <c r="M2100" s="280"/>
      <c r="N2100" s="281"/>
      <c r="O2100" s="281"/>
      <c r="P2100" s="281"/>
      <c r="Q2100" s="281"/>
      <c r="R2100" s="281"/>
      <c r="S2100" s="281"/>
      <c r="T2100" s="282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83" t="s">
        <v>294</v>
      </c>
      <c r="AU2100" s="283" t="s">
        <v>86</v>
      </c>
      <c r="AV2100" s="15" t="s">
        <v>84</v>
      </c>
      <c r="AW2100" s="15" t="s">
        <v>32</v>
      </c>
      <c r="AX2100" s="15" t="s">
        <v>77</v>
      </c>
      <c r="AY2100" s="283" t="s">
        <v>171</v>
      </c>
    </row>
    <row r="2101" s="13" customFormat="1">
      <c r="A2101" s="13"/>
      <c r="B2101" s="252"/>
      <c r="C2101" s="253"/>
      <c r="D2101" s="241" t="s">
        <v>294</v>
      </c>
      <c r="E2101" s="254" t="s">
        <v>1</v>
      </c>
      <c r="F2101" s="255" t="s">
        <v>3598</v>
      </c>
      <c r="G2101" s="253"/>
      <c r="H2101" s="256">
        <v>3.1499999999999999</v>
      </c>
      <c r="I2101" s="257"/>
      <c r="J2101" s="253"/>
      <c r="K2101" s="253"/>
      <c r="L2101" s="258"/>
      <c r="M2101" s="259"/>
      <c r="N2101" s="260"/>
      <c r="O2101" s="260"/>
      <c r="P2101" s="260"/>
      <c r="Q2101" s="260"/>
      <c r="R2101" s="260"/>
      <c r="S2101" s="260"/>
      <c r="T2101" s="261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62" t="s">
        <v>294</v>
      </c>
      <c r="AU2101" s="262" t="s">
        <v>86</v>
      </c>
      <c r="AV2101" s="13" t="s">
        <v>86</v>
      </c>
      <c r="AW2101" s="13" t="s">
        <v>32</v>
      </c>
      <c r="AX2101" s="13" t="s">
        <v>77</v>
      </c>
      <c r="AY2101" s="262" t="s">
        <v>171</v>
      </c>
    </row>
    <row r="2102" s="13" customFormat="1">
      <c r="A2102" s="13"/>
      <c r="B2102" s="252"/>
      <c r="C2102" s="253"/>
      <c r="D2102" s="241" t="s">
        <v>294</v>
      </c>
      <c r="E2102" s="254" t="s">
        <v>1</v>
      </c>
      <c r="F2102" s="255" t="s">
        <v>3599</v>
      </c>
      <c r="G2102" s="253"/>
      <c r="H2102" s="256">
        <v>1.8899999999999999</v>
      </c>
      <c r="I2102" s="257"/>
      <c r="J2102" s="253"/>
      <c r="K2102" s="253"/>
      <c r="L2102" s="258"/>
      <c r="M2102" s="259"/>
      <c r="N2102" s="260"/>
      <c r="O2102" s="260"/>
      <c r="P2102" s="260"/>
      <c r="Q2102" s="260"/>
      <c r="R2102" s="260"/>
      <c r="S2102" s="260"/>
      <c r="T2102" s="26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2" t="s">
        <v>294</v>
      </c>
      <c r="AU2102" s="262" t="s">
        <v>86</v>
      </c>
      <c r="AV2102" s="13" t="s">
        <v>86</v>
      </c>
      <c r="AW2102" s="13" t="s">
        <v>32</v>
      </c>
      <c r="AX2102" s="13" t="s">
        <v>77</v>
      </c>
      <c r="AY2102" s="262" t="s">
        <v>171</v>
      </c>
    </row>
    <row r="2103" s="13" customFormat="1">
      <c r="A2103" s="13"/>
      <c r="B2103" s="252"/>
      <c r="C2103" s="253"/>
      <c r="D2103" s="241" t="s">
        <v>294</v>
      </c>
      <c r="E2103" s="254" t="s">
        <v>1</v>
      </c>
      <c r="F2103" s="255" t="s">
        <v>3600</v>
      </c>
      <c r="G2103" s="253"/>
      <c r="H2103" s="256">
        <v>1.6799999999999999</v>
      </c>
      <c r="I2103" s="257"/>
      <c r="J2103" s="253"/>
      <c r="K2103" s="253"/>
      <c r="L2103" s="258"/>
      <c r="M2103" s="259"/>
      <c r="N2103" s="260"/>
      <c r="O2103" s="260"/>
      <c r="P2103" s="260"/>
      <c r="Q2103" s="260"/>
      <c r="R2103" s="260"/>
      <c r="S2103" s="260"/>
      <c r="T2103" s="26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2" t="s">
        <v>294</v>
      </c>
      <c r="AU2103" s="262" t="s">
        <v>86</v>
      </c>
      <c r="AV2103" s="13" t="s">
        <v>86</v>
      </c>
      <c r="AW2103" s="13" t="s">
        <v>32</v>
      </c>
      <c r="AX2103" s="13" t="s">
        <v>77</v>
      </c>
      <c r="AY2103" s="262" t="s">
        <v>171</v>
      </c>
    </row>
    <row r="2104" s="13" customFormat="1">
      <c r="A2104" s="13"/>
      <c r="B2104" s="252"/>
      <c r="C2104" s="253"/>
      <c r="D2104" s="241" t="s">
        <v>294</v>
      </c>
      <c r="E2104" s="254" t="s">
        <v>1</v>
      </c>
      <c r="F2104" s="255" t="s">
        <v>3601</v>
      </c>
      <c r="G2104" s="253"/>
      <c r="H2104" s="256">
        <v>2.25</v>
      </c>
      <c r="I2104" s="257"/>
      <c r="J2104" s="253"/>
      <c r="K2104" s="253"/>
      <c r="L2104" s="258"/>
      <c r="M2104" s="259"/>
      <c r="N2104" s="260"/>
      <c r="O2104" s="260"/>
      <c r="P2104" s="260"/>
      <c r="Q2104" s="260"/>
      <c r="R2104" s="260"/>
      <c r="S2104" s="260"/>
      <c r="T2104" s="26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2" t="s">
        <v>294</v>
      </c>
      <c r="AU2104" s="262" t="s">
        <v>86</v>
      </c>
      <c r="AV2104" s="13" t="s">
        <v>86</v>
      </c>
      <c r="AW2104" s="13" t="s">
        <v>32</v>
      </c>
      <c r="AX2104" s="13" t="s">
        <v>77</v>
      </c>
      <c r="AY2104" s="262" t="s">
        <v>171</v>
      </c>
    </row>
    <row r="2105" s="13" customFormat="1">
      <c r="A2105" s="13"/>
      <c r="B2105" s="252"/>
      <c r="C2105" s="253"/>
      <c r="D2105" s="241" t="s">
        <v>294</v>
      </c>
      <c r="E2105" s="254" t="s">
        <v>1</v>
      </c>
      <c r="F2105" s="255" t="s">
        <v>3602</v>
      </c>
      <c r="G2105" s="253"/>
      <c r="H2105" s="256">
        <v>13.32</v>
      </c>
      <c r="I2105" s="257"/>
      <c r="J2105" s="253"/>
      <c r="K2105" s="253"/>
      <c r="L2105" s="258"/>
      <c r="M2105" s="259"/>
      <c r="N2105" s="260"/>
      <c r="O2105" s="260"/>
      <c r="P2105" s="260"/>
      <c r="Q2105" s="260"/>
      <c r="R2105" s="260"/>
      <c r="S2105" s="260"/>
      <c r="T2105" s="26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62" t="s">
        <v>294</v>
      </c>
      <c r="AU2105" s="262" t="s">
        <v>86</v>
      </c>
      <c r="AV2105" s="13" t="s">
        <v>86</v>
      </c>
      <c r="AW2105" s="13" t="s">
        <v>32</v>
      </c>
      <c r="AX2105" s="13" t="s">
        <v>77</v>
      </c>
      <c r="AY2105" s="262" t="s">
        <v>171</v>
      </c>
    </row>
    <row r="2106" s="15" customFormat="1">
      <c r="A2106" s="15"/>
      <c r="B2106" s="274"/>
      <c r="C2106" s="275"/>
      <c r="D2106" s="241" t="s">
        <v>294</v>
      </c>
      <c r="E2106" s="276" t="s">
        <v>1</v>
      </c>
      <c r="F2106" s="277" t="s">
        <v>3603</v>
      </c>
      <c r="G2106" s="275"/>
      <c r="H2106" s="276" t="s">
        <v>1</v>
      </c>
      <c r="I2106" s="278"/>
      <c r="J2106" s="275"/>
      <c r="K2106" s="275"/>
      <c r="L2106" s="279"/>
      <c r="M2106" s="280"/>
      <c r="N2106" s="281"/>
      <c r="O2106" s="281"/>
      <c r="P2106" s="281"/>
      <c r="Q2106" s="281"/>
      <c r="R2106" s="281"/>
      <c r="S2106" s="281"/>
      <c r="T2106" s="282"/>
      <c r="U2106" s="15"/>
      <c r="V2106" s="15"/>
      <c r="W2106" s="15"/>
      <c r="X2106" s="15"/>
      <c r="Y2106" s="15"/>
      <c r="Z2106" s="15"/>
      <c r="AA2106" s="15"/>
      <c r="AB2106" s="15"/>
      <c r="AC2106" s="15"/>
      <c r="AD2106" s="15"/>
      <c r="AE2106" s="15"/>
      <c r="AT2106" s="283" t="s">
        <v>294</v>
      </c>
      <c r="AU2106" s="283" t="s">
        <v>86</v>
      </c>
      <c r="AV2106" s="15" t="s">
        <v>84</v>
      </c>
      <c r="AW2106" s="15" t="s">
        <v>32</v>
      </c>
      <c r="AX2106" s="15" t="s">
        <v>77</v>
      </c>
      <c r="AY2106" s="283" t="s">
        <v>171</v>
      </c>
    </row>
    <row r="2107" s="13" customFormat="1">
      <c r="A2107" s="13"/>
      <c r="B2107" s="252"/>
      <c r="C2107" s="253"/>
      <c r="D2107" s="241" t="s">
        <v>294</v>
      </c>
      <c r="E2107" s="254" t="s">
        <v>1</v>
      </c>
      <c r="F2107" s="255" t="s">
        <v>3604</v>
      </c>
      <c r="G2107" s="253"/>
      <c r="H2107" s="256">
        <v>4.6079999999999997</v>
      </c>
      <c r="I2107" s="257"/>
      <c r="J2107" s="253"/>
      <c r="K2107" s="253"/>
      <c r="L2107" s="258"/>
      <c r="M2107" s="259"/>
      <c r="N2107" s="260"/>
      <c r="O2107" s="260"/>
      <c r="P2107" s="260"/>
      <c r="Q2107" s="260"/>
      <c r="R2107" s="260"/>
      <c r="S2107" s="260"/>
      <c r="T2107" s="26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62" t="s">
        <v>294</v>
      </c>
      <c r="AU2107" s="262" t="s">
        <v>86</v>
      </c>
      <c r="AV2107" s="13" t="s">
        <v>86</v>
      </c>
      <c r="AW2107" s="13" t="s">
        <v>32</v>
      </c>
      <c r="AX2107" s="13" t="s">
        <v>77</v>
      </c>
      <c r="AY2107" s="262" t="s">
        <v>171</v>
      </c>
    </row>
    <row r="2108" s="13" customFormat="1">
      <c r="A2108" s="13"/>
      <c r="B2108" s="252"/>
      <c r="C2108" s="253"/>
      <c r="D2108" s="241" t="s">
        <v>294</v>
      </c>
      <c r="E2108" s="254" t="s">
        <v>1</v>
      </c>
      <c r="F2108" s="255" t="s">
        <v>505</v>
      </c>
      <c r="G2108" s="253"/>
      <c r="H2108" s="256">
        <v>25</v>
      </c>
      <c r="I2108" s="257"/>
      <c r="J2108" s="253"/>
      <c r="K2108" s="253"/>
      <c r="L2108" s="258"/>
      <c r="M2108" s="259"/>
      <c r="N2108" s="260"/>
      <c r="O2108" s="260"/>
      <c r="P2108" s="260"/>
      <c r="Q2108" s="260"/>
      <c r="R2108" s="260"/>
      <c r="S2108" s="260"/>
      <c r="T2108" s="261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62" t="s">
        <v>294</v>
      </c>
      <c r="AU2108" s="262" t="s">
        <v>86</v>
      </c>
      <c r="AV2108" s="13" t="s">
        <v>86</v>
      </c>
      <c r="AW2108" s="13" t="s">
        <v>32</v>
      </c>
      <c r="AX2108" s="13" t="s">
        <v>77</v>
      </c>
      <c r="AY2108" s="262" t="s">
        <v>171</v>
      </c>
    </row>
    <row r="2109" s="14" customFormat="1">
      <c r="A2109" s="14"/>
      <c r="B2109" s="263"/>
      <c r="C2109" s="264"/>
      <c r="D2109" s="241" t="s">
        <v>294</v>
      </c>
      <c r="E2109" s="265" t="s">
        <v>920</v>
      </c>
      <c r="F2109" s="266" t="s">
        <v>298</v>
      </c>
      <c r="G2109" s="264"/>
      <c r="H2109" s="267">
        <v>272.483</v>
      </c>
      <c r="I2109" s="268"/>
      <c r="J2109" s="264"/>
      <c r="K2109" s="264"/>
      <c r="L2109" s="269"/>
      <c r="M2109" s="270"/>
      <c r="N2109" s="271"/>
      <c r="O2109" s="271"/>
      <c r="P2109" s="271"/>
      <c r="Q2109" s="271"/>
      <c r="R2109" s="271"/>
      <c r="S2109" s="271"/>
      <c r="T2109" s="272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73" t="s">
        <v>294</v>
      </c>
      <c r="AU2109" s="273" t="s">
        <v>86</v>
      </c>
      <c r="AV2109" s="14" t="s">
        <v>192</v>
      </c>
      <c r="AW2109" s="14" t="s">
        <v>32</v>
      </c>
      <c r="AX2109" s="14" t="s">
        <v>84</v>
      </c>
      <c r="AY2109" s="273" t="s">
        <v>171</v>
      </c>
    </row>
    <row r="2110" s="2" customFormat="1" ht="24.15" customHeight="1">
      <c r="A2110" s="39"/>
      <c r="B2110" s="40"/>
      <c r="C2110" s="228" t="s">
        <v>3605</v>
      </c>
      <c r="D2110" s="228" t="s">
        <v>174</v>
      </c>
      <c r="E2110" s="229" t="s">
        <v>3606</v>
      </c>
      <c r="F2110" s="230" t="s">
        <v>3607</v>
      </c>
      <c r="G2110" s="231" t="s">
        <v>206</v>
      </c>
      <c r="H2110" s="232">
        <v>5.6210000000000004</v>
      </c>
      <c r="I2110" s="233"/>
      <c r="J2110" s="234">
        <f>ROUND(I2110*H2110,2)</f>
        <v>0</v>
      </c>
      <c r="K2110" s="230" t="s">
        <v>178</v>
      </c>
      <c r="L2110" s="45"/>
      <c r="M2110" s="235" t="s">
        <v>1</v>
      </c>
      <c r="N2110" s="236" t="s">
        <v>42</v>
      </c>
      <c r="O2110" s="92"/>
      <c r="P2110" s="237">
        <f>O2110*H2110</f>
        <v>0</v>
      </c>
      <c r="Q2110" s="237">
        <v>0.00036000000000000002</v>
      </c>
      <c r="R2110" s="237">
        <f>Q2110*H2110</f>
        <v>0.0020235600000000002</v>
      </c>
      <c r="S2110" s="237">
        <v>0</v>
      </c>
      <c r="T2110" s="238">
        <f>S2110*H2110</f>
        <v>0</v>
      </c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R2110" s="239" t="s">
        <v>440</v>
      </c>
      <c r="AT2110" s="239" t="s">
        <v>174</v>
      </c>
      <c r="AU2110" s="239" t="s">
        <v>86</v>
      </c>
      <c r="AY2110" s="18" t="s">
        <v>171</v>
      </c>
      <c r="BE2110" s="240">
        <f>IF(N2110="základní",J2110,0)</f>
        <v>0</v>
      </c>
      <c r="BF2110" s="240">
        <f>IF(N2110="snížená",J2110,0)</f>
        <v>0</v>
      </c>
      <c r="BG2110" s="240">
        <f>IF(N2110="zákl. přenesená",J2110,0)</f>
        <v>0</v>
      </c>
      <c r="BH2110" s="240">
        <f>IF(N2110="sníž. přenesená",J2110,0)</f>
        <v>0</v>
      </c>
      <c r="BI2110" s="240">
        <f>IF(N2110="nulová",J2110,0)</f>
        <v>0</v>
      </c>
      <c r="BJ2110" s="18" t="s">
        <v>84</v>
      </c>
      <c r="BK2110" s="240">
        <f>ROUND(I2110*H2110,2)</f>
        <v>0</v>
      </c>
      <c r="BL2110" s="18" t="s">
        <v>440</v>
      </c>
      <c r="BM2110" s="239" t="s">
        <v>3608</v>
      </c>
    </row>
    <row r="2111" s="13" customFormat="1">
      <c r="A2111" s="13"/>
      <c r="B2111" s="252"/>
      <c r="C2111" s="253"/>
      <c r="D2111" s="241" t="s">
        <v>294</v>
      </c>
      <c r="E2111" s="254" t="s">
        <v>1</v>
      </c>
      <c r="F2111" s="255" t="s">
        <v>897</v>
      </c>
      <c r="G2111" s="253"/>
      <c r="H2111" s="256">
        <v>5.6210000000000004</v>
      </c>
      <c r="I2111" s="257"/>
      <c r="J2111" s="253"/>
      <c r="K2111" s="253"/>
      <c r="L2111" s="258"/>
      <c r="M2111" s="259"/>
      <c r="N2111" s="260"/>
      <c r="O2111" s="260"/>
      <c r="P2111" s="260"/>
      <c r="Q2111" s="260"/>
      <c r="R2111" s="260"/>
      <c r="S2111" s="260"/>
      <c r="T2111" s="261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62" t="s">
        <v>294</v>
      </c>
      <c r="AU2111" s="262" t="s">
        <v>86</v>
      </c>
      <c r="AV2111" s="13" t="s">
        <v>86</v>
      </c>
      <c r="AW2111" s="13" t="s">
        <v>32</v>
      </c>
      <c r="AX2111" s="13" t="s">
        <v>84</v>
      </c>
      <c r="AY2111" s="262" t="s">
        <v>171</v>
      </c>
    </row>
    <row r="2112" s="2" customFormat="1" ht="24.15" customHeight="1">
      <c r="A2112" s="39"/>
      <c r="B2112" s="40"/>
      <c r="C2112" s="228" t="s">
        <v>3609</v>
      </c>
      <c r="D2112" s="228" t="s">
        <v>174</v>
      </c>
      <c r="E2112" s="229" t="s">
        <v>3610</v>
      </c>
      <c r="F2112" s="230" t="s">
        <v>3611</v>
      </c>
      <c r="G2112" s="231" t="s">
        <v>206</v>
      </c>
      <c r="H2112" s="232">
        <v>5.6210000000000004</v>
      </c>
      <c r="I2112" s="233"/>
      <c r="J2112" s="234">
        <f>ROUND(I2112*H2112,2)</f>
        <v>0</v>
      </c>
      <c r="K2112" s="230" t="s">
        <v>178</v>
      </c>
      <c r="L2112" s="45"/>
      <c r="M2112" s="235" t="s">
        <v>1</v>
      </c>
      <c r="N2112" s="236" t="s">
        <v>42</v>
      </c>
      <c r="O2112" s="92"/>
      <c r="P2112" s="237">
        <f>O2112*H2112</f>
        <v>0</v>
      </c>
      <c r="Q2112" s="237">
        <v>0.00050000000000000001</v>
      </c>
      <c r="R2112" s="237">
        <f>Q2112*H2112</f>
        <v>0.0028105000000000001</v>
      </c>
      <c r="S2112" s="237">
        <v>0</v>
      </c>
      <c r="T2112" s="238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39" t="s">
        <v>440</v>
      </c>
      <c r="AT2112" s="239" t="s">
        <v>174</v>
      </c>
      <c r="AU2112" s="239" t="s">
        <v>86</v>
      </c>
      <c r="AY2112" s="18" t="s">
        <v>171</v>
      </c>
      <c r="BE2112" s="240">
        <f>IF(N2112="základní",J2112,0)</f>
        <v>0</v>
      </c>
      <c r="BF2112" s="240">
        <f>IF(N2112="snížená",J2112,0)</f>
        <v>0</v>
      </c>
      <c r="BG2112" s="240">
        <f>IF(N2112="zákl. přenesená",J2112,0)</f>
        <v>0</v>
      </c>
      <c r="BH2112" s="240">
        <f>IF(N2112="sníž. přenesená",J2112,0)</f>
        <v>0</v>
      </c>
      <c r="BI2112" s="240">
        <f>IF(N2112="nulová",J2112,0)</f>
        <v>0</v>
      </c>
      <c r="BJ2112" s="18" t="s">
        <v>84</v>
      </c>
      <c r="BK2112" s="240">
        <f>ROUND(I2112*H2112,2)</f>
        <v>0</v>
      </c>
      <c r="BL2112" s="18" t="s">
        <v>440</v>
      </c>
      <c r="BM2112" s="239" t="s">
        <v>3612</v>
      </c>
    </row>
    <row r="2113" s="2" customFormat="1">
      <c r="A2113" s="39"/>
      <c r="B2113" s="40"/>
      <c r="C2113" s="41"/>
      <c r="D2113" s="241" t="s">
        <v>181</v>
      </c>
      <c r="E2113" s="41"/>
      <c r="F2113" s="242" t="s">
        <v>3613</v>
      </c>
      <c r="G2113" s="41"/>
      <c r="H2113" s="41"/>
      <c r="I2113" s="243"/>
      <c r="J2113" s="41"/>
      <c r="K2113" s="41"/>
      <c r="L2113" s="45"/>
      <c r="M2113" s="244"/>
      <c r="N2113" s="245"/>
      <c r="O2113" s="92"/>
      <c r="P2113" s="92"/>
      <c r="Q2113" s="92"/>
      <c r="R2113" s="92"/>
      <c r="S2113" s="92"/>
      <c r="T2113" s="93"/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T2113" s="18" t="s">
        <v>181</v>
      </c>
      <c r="AU2113" s="18" t="s">
        <v>86</v>
      </c>
    </row>
    <row r="2114" s="15" customFormat="1">
      <c r="A2114" s="15"/>
      <c r="B2114" s="274"/>
      <c r="C2114" s="275"/>
      <c r="D2114" s="241" t="s">
        <v>294</v>
      </c>
      <c r="E2114" s="276" t="s">
        <v>1</v>
      </c>
      <c r="F2114" s="277" t="s">
        <v>1182</v>
      </c>
      <c r="G2114" s="275"/>
      <c r="H2114" s="276" t="s">
        <v>1</v>
      </c>
      <c r="I2114" s="278"/>
      <c r="J2114" s="275"/>
      <c r="K2114" s="275"/>
      <c r="L2114" s="279"/>
      <c r="M2114" s="280"/>
      <c r="N2114" s="281"/>
      <c r="O2114" s="281"/>
      <c r="P2114" s="281"/>
      <c r="Q2114" s="281"/>
      <c r="R2114" s="281"/>
      <c r="S2114" s="281"/>
      <c r="T2114" s="282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83" t="s">
        <v>294</v>
      </c>
      <c r="AU2114" s="283" t="s">
        <v>86</v>
      </c>
      <c r="AV2114" s="15" t="s">
        <v>84</v>
      </c>
      <c r="AW2114" s="15" t="s">
        <v>32</v>
      </c>
      <c r="AX2114" s="15" t="s">
        <v>77</v>
      </c>
      <c r="AY2114" s="283" t="s">
        <v>171</v>
      </c>
    </row>
    <row r="2115" s="13" customFormat="1">
      <c r="A2115" s="13"/>
      <c r="B2115" s="252"/>
      <c r="C2115" s="253"/>
      <c r="D2115" s="241" t="s">
        <v>294</v>
      </c>
      <c r="E2115" s="254" t="s">
        <v>1</v>
      </c>
      <c r="F2115" s="255" t="s">
        <v>3614</v>
      </c>
      <c r="G2115" s="253"/>
      <c r="H2115" s="256">
        <v>4.5099999999999998</v>
      </c>
      <c r="I2115" s="257"/>
      <c r="J2115" s="253"/>
      <c r="K2115" s="253"/>
      <c r="L2115" s="258"/>
      <c r="M2115" s="259"/>
      <c r="N2115" s="260"/>
      <c r="O2115" s="260"/>
      <c r="P2115" s="260"/>
      <c r="Q2115" s="260"/>
      <c r="R2115" s="260"/>
      <c r="S2115" s="260"/>
      <c r="T2115" s="261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62" t="s">
        <v>294</v>
      </c>
      <c r="AU2115" s="262" t="s">
        <v>86</v>
      </c>
      <c r="AV2115" s="13" t="s">
        <v>86</v>
      </c>
      <c r="AW2115" s="13" t="s">
        <v>32</v>
      </c>
      <c r="AX2115" s="13" t="s">
        <v>77</v>
      </c>
      <c r="AY2115" s="262" t="s">
        <v>171</v>
      </c>
    </row>
    <row r="2116" s="13" customFormat="1">
      <c r="A2116" s="13"/>
      <c r="B2116" s="252"/>
      <c r="C2116" s="253"/>
      <c r="D2116" s="241" t="s">
        <v>294</v>
      </c>
      <c r="E2116" s="254" t="s">
        <v>1</v>
      </c>
      <c r="F2116" s="255" t="s">
        <v>3615</v>
      </c>
      <c r="G2116" s="253"/>
      <c r="H2116" s="256">
        <v>1.111</v>
      </c>
      <c r="I2116" s="257"/>
      <c r="J2116" s="253"/>
      <c r="K2116" s="253"/>
      <c r="L2116" s="258"/>
      <c r="M2116" s="259"/>
      <c r="N2116" s="260"/>
      <c r="O2116" s="260"/>
      <c r="P2116" s="260"/>
      <c r="Q2116" s="260"/>
      <c r="R2116" s="260"/>
      <c r="S2116" s="260"/>
      <c r="T2116" s="26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2" t="s">
        <v>294</v>
      </c>
      <c r="AU2116" s="262" t="s">
        <v>86</v>
      </c>
      <c r="AV2116" s="13" t="s">
        <v>86</v>
      </c>
      <c r="AW2116" s="13" t="s">
        <v>32</v>
      </c>
      <c r="AX2116" s="13" t="s">
        <v>77</v>
      </c>
      <c r="AY2116" s="262" t="s">
        <v>171</v>
      </c>
    </row>
    <row r="2117" s="16" customFormat="1">
      <c r="A2117" s="16"/>
      <c r="B2117" s="287"/>
      <c r="C2117" s="288"/>
      <c r="D2117" s="241" t="s">
        <v>294</v>
      </c>
      <c r="E2117" s="289" t="s">
        <v>897</v>
      </c>
      <c r="F2117" s="290" t="s">
        <v>1112</v>
      </c>
      <c r="G2117" s="288"/>
      <c r="H2117" s="291">
        <v>5.6210000000000004</v>
      </c>
      <c r="I2117" s="292"/>
      <c r="J2117" s="288"/>
      <c r="K2117" s="288"/>
      <c r="L2117" s="293"/>
      <c r="M2117" s="294"/>
      <c r="N2117" s="295"/>
      <c r="O2117" s="295"/>
      <c r="P2117" s="295"/>
      <c r="Q2117" s="295"/>
      <c r="R2117" s="295"/>
      <c r="S2117" s="295"/>
      <c r="T2117" s="29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T2117" s="297" t="s">
        <v>294</v>
      </c>
      <c r="AU2117" s="297" t="s">
        <v>86</v>
      </c>
      <c r="AV2117" s="16" t="s">
        <v>106</v>
      </c>
      <c r="AW2117" s="16" t="s">
        <v>32</v>
      </c>
      <c r="AX2117" s="16" t="s">
        <v>77</v>
      </c>
      <c r="AY2117" s="297" t="s">
        <v>171</v>
      </c>
    </row>
    <row r="2118" s="14" customFormat="1">
      <c r="A2118" s="14"/>
      <c r="B2118" s="263"/>
      <c r="C2118" s="264"/>
      <c r="D2118" s="241" t="s">
        <v>294</v>
      </c>
      <c r="E2118" s="265" t="s">
        <v>1</v>
      </c>
      <c r="F2118" s="266" t="s">
        <v>298</v>
      </c>
      <c r="G2118" s="264"/>
      <c r="H2118" s="267">
        <v>5.6210000000000004</v>
      </c>
      <c r="I2118" s="268"/>
      <c r="J2118" s="264"/>
      <c r="K2118" s="264"/>
      <c r="L2118" s="269"/>
      <c r="M2118" s="270"/>
      <c r="N2118" s="271"/>
      <c r="O2118" s="271"/>
      <c r="P2118" s="271"/>
      <c r="Q2118" s="271"/>
      <c r="R2118" s="271"/>
      <c r="S2118" s="271"/>
      <c r="T2118" s="272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73" t="s">
        <v>294</v>
      </c>
      <c r="AU2118" s="273" t="s">
        <v>86</v>
      </c>
      <c r="AV2118" s="14" t="s">
        <v>192</v>
      </c>
      <c r="AW2118" s="14" t="s">
        <v>32</v>
      </c>
      <c r="AX2118" s="14" t="s">
        <v>84</v>
      </c>
      <c r="AY2118" s="273" t="s">
        <v>171</v>
      </c>
    </row>
    <row r="2119" s="12" customFormat="1" ht="22.8" customHeight="1">
      <c r="A2119" s="12"/>
      <c r="B2119" s="212"/>
      <c r="C2119" s="213"/>
      <c r="D2119" s="214" t="s">
        <v>76</v>
      </c>
      <c r="E2119" s="226" t="s">
        <v>3616</v>
      </c>
      <c r="F2119" s="226" t="s">
        <v>3617</v>
      </c>
      <c r="G2119" s="213"/>
      <c r="H2119" s="213"/>
      <c r="I2119" s="216"/>
      <c r="J2119" s="227">
        <f>BK2119</f>
        <v>0</v>
      </c>
      <c r="K2119" s="213"/>
      <c r="L2119" s="218"/>
      <c r="M2119" s="219"/>
      <c r="N2119" s="220"/>
      <c r="O2119" s="220"/>
      <c r="P2119" s="221">
        <f>SUM(P2120:P2132)</f>
        <v>0</v>
      </c>
      <c r="Q2119" s="220"/>
      <c r="R2119" s="221">
        <f>SUM(R2120:R2132)</f>
        <v>3.0382868999999997</v>
      </c>
      <c r="S2119" s="220"/>
      <c r="T2119" s="222">
        <f>SUM(T2120:T2132)</f>
        <v>0</v>
      </c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R2119" s="223" t="s">
        <v>86</v>
      </c>
      <c r="AT2119" s="224" t="s">
        <v>76</v>
      </c>
      <c r="AU2119" s="224" t="s">
        <v>84</v>
      </c>
      <c r="AY2119" s="223" t="s">
        <v>171</v>
      </c>
      <c r="BK2119" s="225">
        <f>SUM(BK2120:BK2132)</f>
        <v>0</v>
      </c>
    </row>
    <row r="2120" s="2" customFormat="1" ht="24.15" customHeight="1">
      <c r="A2120" s="39"/>
      <c r="B2120" s="40"/>
      <c r="C2120" s="228" t="s">
        <v>3618</v>
      </c>
      <c r="D2120" s="228" t="s">
        <v>174</v>
      </c>
      <c r="E2120" s="229" t="s">
        <v>3619</v>
      </c>
      <c r="F2120" s="230" t="s">
        <v>3620</v>
      </c>
      <c r="G2120" s="231" t="s">
        <v>206</v>
      </c>
      <c r="H2120" s="232">
        <v>6587.1300000000001</v>
      </c>
      <c r="I2120" s="233"/>
      <c r="J2120" s="234">
        <f>ROUND(I2120*H2120,2)</f>
        <v>0</v>
      </c>
      <c r="K2120" s="230" t="s">
        <v>178</v>
      </c>
      <c r="L2120" s="45"/>
      <c r="M2120" s="235" t="s">
        <v>1</v>
      </c>
      <c r="N2120" s="236" t="s">
        <v>42</v>
      </c>
      <c r="O2120" s="92"/>
      <c r="P2120" s="237">
        <f>O2120*H2120</f>
        <v>0</v>
      </c>
      <c r="Q2120" s="237">
        <v>0.00020000000000000001</v>
      </c>
      <c r="R2120" s="237">
        <f>Q2120*H2120</f>
        <v>1.317426</v>
      </c>
      <c r="S2120" s="237">
        <v>0</v>
      </c>
      <c r="T2120" s="238">
        <f>S2120*H2120</f>
        <v>0</v>
      </c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R2120" s="239" t="s">
        <v>440</v>
      </c>
      <c r="AT2120" s="239" t="s">
        <v>174</v>
      </c>
      <c r="AU2120" s="239" t="s">
        <v>86</v>
      </c>
      <c r="AY2120" s="18" t="s">
        <v>171</v>
      </c>
      <c r="BE2120" s="240">
        <f>IF(N2120="základní",J2120,0)</f>
        <v>0</v>
      </c>
      <c r="BF2120" s="240">
        <f>IF(N2120="snížená",J2120,0)</f>
        <v>0</v>
      </c>
      <c r="BG2120" s="240">
        <f>IF(N2120="zákl. přenesená",J2120,0)</f>
        <v>0</v>
      </c>
      <c r="BH2120" s="240">
        <f>IF(N2120="sníž. přenesená",J2120,0)</f>
        <v>0</v>
      </c>
      <c r="BI2120" s="240">
        <f>IF(N2120="nulová",J2120,0)</f>
        <v>0</v>
      </c>
      <c r="BJ2120" s="18" t="s">
        <v>84</v>
      </c>
      <c r="BK2120" s="240">
        <f>ROUND(I2120*H2120,2)</f>
        <v>0</v>
      </c>
      <c r="BL2120" s="18" t="s">
        <v>440</v>
      </c>
      <c r="BM2120" s="239" t="s">
        <v>3621</v>
      </c>
    </row>
    <row r="2121" s="13" customFormat="1">
      <c r="A2121" s="13"/>
      <c r="B2121" s="252"/>
      <c r="C2121" s="253"/>
      <c r="D2121" s="241" t="s">
        <v>294</v>
      </c>
      <c r="E2121" s="254" t="s">
        <v>1</v>
      </c>
      <c r="F2121" s="255" t="s">
        <v>875</v>
      </c>
      <c r="G2121" s="253"/>
      <c r="H2121" s="256">
        <v>6587.1300000000001</v>
      </c>
      <c r="I2121" s="257"/>
      <c r="J2121" s="253"/>
      <c r="K2121" s="253"/>
      <c r="L2121" s="258"/>
      <c r="M2121" s="259"/>
      <c r="N2121" s="260"/>
      <c r="O2121" s="260"/>
      <c r="P2121" s="260"/>
      <c r="Q2121" s="260"/>
      <c r="R2121" s="260"/>
      <c r="S2121" s="260"/>
      <c r="T2121" s="261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62" t="s">
        <v>294</v>
      </c>
      <c r="AU2121" s="262" t="s">
        <v>86</v>
      </c>
      <c r="AV2121" s="13" t="s">
        <v>86</v>
      </c>
      <c r="AW2121" s="13" t="s">
        <v>32</v>
      </c>
      <c r="AX2121" s="13" t="s">
        <v>84</v>
      </c>
      <c r="AY2121" s="262" t="s">
        <v>171</v>
      </c>
    </row>
    <row r="2122" s="2" customFormat="1" ht="33" customHeight="1">
      <c r="A2122" s="39"/>
      <c r="B2122" s="40"/>
      <c r="C2122" s="228" t="s">
        <v>3622</v>
      </c>
      <c r="D2122" s="228" t="s">
        <v>174</v>
      </c>
      <c r="E2122" s="229" t="s">
        <v>3623</v>
      </c>
      <c r="F2122" s="230" t="s">
        <v>3624</v>
      </c>
      <c r="G2122" s="231" t="s">
        <v>206</v>
      </c>
      <c r="H2122" s="232">
        <v>6587.1300000000001</v>
      </c>
      <c r="I2122" s="233"/>
      <c r="J2122" s="234">
        <f>ROUND(I2122*H2122,2)</f>
        <v>0</v>
      </c>
      <c r="K2122" s="230" t="s">
        <v>178</v>
      </c>
      <c r="L2122" s="45"/>
      <c r="M2122" s="235" t="s">
        <v>1</v>
      </c>
      <c r="N2122" s="236" t="s">
        <v>42</v>
      </c>
      <c r="O2122" s="92"/>
      <c r="P2122" s="237">
        <f>O2122*H2122</f>
        <v>0</v>
      </c>
      <c r="Q2122" s="237">
        <v>0.00025999999999999998</v>
      </c>
      <c r="R2122" s="237">
        <f>Q2122*H2122</f>
        <v>1.7126537999999998</v>
      </c>
      <c r="S2122" s="237">
        <v>0</v>
      </c>
      <c r="T2122" s="238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9" t="s">
        <v>440</v>
      </c>
      <c r="AT2122" s="239" t="s">
        <v>174</v>
      </c>
      <c r="AU2122" s="239" t="s">
        <v>86</v>
      </c>
      <c r="AY2122" s="18" t="s">
        <v>171</v>
      </c>
      <c r="BE2122" s="240">
        <f>IF(N2122="základní",J2122,0)</f>
        <v>0</v>
      </c>
      <c r="BF2122" s="240">
        <f>IF(N2122="snížená",J2122,0)</f>
        <v>0</v>
      </c>
      <c r="BG2122" s="240">
        <f>IF(N2122="zákl. přenesená",J2122,0)</f>
        <v>0</v>
      </c>
      <c r="BH2122" s="240">
        <f>IF(N2122="sníž. přenesená",J2122,0)</f>
        <v>0</v>
      </c>
      <c r="BI2122" s="240">
        <f>IF(N2122="nulová",J2122,0)</f>
        <v>0</v>
      </c>
      <c r="BJ2122" s="18" t="s">
        <v>84</v>
      </c>
      <c r="BK2122" s="240">
        <f>ROUND(I2122*H2122,2)</f>
        <v>0</v>
      </c>
      <c r="BL2122" s="18" t="s">
        <v>440</v>
      </c>
      <c r="BM2122" s="239" t="s">
        <v>3625</v>
      </c>
    </row>
    <row r="2123" s="2" customFormat="1">
      <c r="A2123" s="39"/>
      <c r="B2123" s="40"/>
      <c r="C2123" s="41"/>
      <c r="D2123" s="241" t="s">
        <v>181</v>
      </c>
      <c r="E2123" s="41"/>
      <c r="F2123" s="242" t="s">
        <v>3626</v>
      </c>
      <c r="G2123" s="41"/>
      <c r="H2123" s="41"/>
      <c r="I2123" s="243"/>
      <c r="J2123" s="41"/>
      <c r="K2123" s="41"/>
      <c r="L2123" s="45"/>
      <c r="M2123" s="244"/>
      <c r="N2123" s="245"/>
      <c r="O2123" s="92"/>
      <c r="P2123" s="92"/>
      <c r="Q2123" s="92"/>
      <c r="R2123" s="92"/>
      <c r="S2123" s="92"/>
      <c r="T2123" s="9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T2123" s="18" t="s">
        <v>181</v>
      </c>
      <c r="AU2123" s="18" t="s">
        <v>86</v>
      </c>
    </row>
    <row r="2124" s="13" customFormat="1">
      <c r="A2124" s="13"/>
      <c r="B2124" s="252"/>
      <c r="C2124" s="253"/>
      <c r="D2124" s="241" t="s">
        <v>294</v>
      </c>
      <c r="E2124" s="254" t="s">
        <v>1</v>
      </c>
      <c r="F2124" s="255" t="s">
        <v>2394</v>
      </c>
      <c r="G2124" s="253"/>
      <c r="H2124" s="256">
        <v>384.88999999999999</v>
      </c>
      <c r="I2124" s="257"/>
      <c r="J2124" s="253"/>
      <c r="K2124" s="253"/>
      <c r="L2124" s="258"/>
      <c r="M2124" s="259"/>
      <c r="N2124" s="260"/>
      <c r="O2124" s="260"/>
      <c r="P2124" s="260"/>
      <c r="Q2124" s="260"/>
      <c r="R2124" s="260"/>
      <c r="S2124" s="260"/>
      <c r="T2124" s="26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62" t="s">
        <v>294</v>
      </c>
      <c r="AU2124" s="262" t="s">
        <v>86</v>
      </c>
      <c r="AV2124" s="13" t="s">
        <v>86</v>
      </c>
      <c r="AW2124" s="13" t="s">
        <v>32</v>
      </c>
      <c r="AX2124" s="13" t="s">
        <v>77</v>
      </c>
      <c r="AY2124" s="262" t="s">
        <v>171</v>
      </c>
    </row>
    <row r="2125" s="13" customFormat="1">
      <c r="A2125" s="13"/>
      <c r="B2125" s="252"/>
      <c r="C2125" s="253"/>
      <c r="D2125" s="241" t="s">
        <v>294</v>
      </c>
      <c r="E2125" s="254" t="s">
        <v>1</v>
      </c>
      <c r="F2125" s="255" t="s">
        <v>3627</v>
      </c>
      <c r="G2125" s="253"/>
      <c r="H2125" s="256">
        <v>553.19000000000005</v>
      </c>
      <c r="I2125" s="257"/>
      <c r="J2125" s="253"/>
      <c r="K2125" s="253"/>
      <c r="L2125" s="258"/>
      <c r="M2125" s="259"/>
      <c r="N2125" s="260"/>
      <c r="O2125" s="260"/>
      <c r="P2125" s="260"/>
      <c r="Q2125" s="260"/>
      <c r="R2125" s="260"/>
      <c r="S2125" s="260"/>
      <c r="T2125" s="261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2" t="s">
        <v>294</v>
      </c>
      <c r="AU2125" s="262" t="s">
        <v>86</v>
      </c>
      <c r="AV2125" s="13" t="s">
        <v>86</v>
      </c>
      <c r="AW2125" s="13" t="s">
        <v>32</v>
      </c>
      <c r="AX2125" s="13" t="s">
        <v>77</v>
      </c>
      <c r="AY2125" s="262" t="s">
        <v>171</v>
      </c>
    </row>
    <row r="2126" s="13" customFormat="1">
      <c r="A2126" s="13"/>
      <c r="B2126" s="252"/>
      <c r="C2126" s="253"/>
      <c r="D2126" s="241" t="s">
        <v>294</v>
      </c>
      <c r="E2126" s="254" t="s">
        <v>1</v>
      </c>
      <c r="F2126" s="255" t="s">
        <v>3628</v>
      </c>
      <c r="G2126" s="253"/>
      <c r="H2126" s="256">
        <v>948.41999999999996</v>
      </c>
      <c r="I2126" s="257"/>
      <c r="J2126" s="253"/>
      <c r="K2126" s="253"/>
      <c r="L2126" s="258"/>
      <c r="M2126" s="259"/>
      <c r="N2126" s="260"/>
      <c r="O2126" s="260"/>
      <c r="P2126" s="260"/>
      <c r="Q2126" s="260"/>
      <c r="R2126" s="260"/>
      <c r="S2126" s="260"/>
      <c r="T2126" s="261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62" t="s">
        <v>294</v>
      </c>
      <c r="AU2126" s="262" t="s">
        <v>86</v>
      </c>
      <c r="AV2126" s="13" t="s">
        <v>86</v>
      </c>
      <c r="AW2126" s="13" t="s">
        <v>32</v>
      </c>
      <c r="AX2126" s="13" t="s">
        <v>77</v>
      </c>
      <c r="AY2126" s="262" t="s">
        <v>171</v>
      </c>
    </row>
    <row r="2127" s="13" customFormat="1">
      <c r="A2127" s="13"/>
      <c r="B2127" s="252"/>
      <c r="C2127" s="253"/>
      <c r="D2127" s="241" t="s">
        <v>294</v>
      </c>
      <c r="E2127" s="254" t="s">
        <v>1</v>
      </c>
      <c r="F2127" s="255" t="s">
        <v>3629</v>
      </c>
      <c r="G2127" s="253"/>
      <c r="H2127" s="256">
        <v>3924.1399999999999</v>
      </c>
      <c r="I2127" s="257"/>
      <c r="J2127" s="253"/>
      <c r="K2127" s="253"/>
      <c r="L2127" s="258"/>
      <c r="M2127" s="259"/>
      <c r="N2127" s="260"/>
      <c r="O2127" s="260"/>
      <c r="P2127" s="260"/>
      <c r="Q2127" s="260"/>
      <c r="R2127" s="260"/>
      <c r="S2127" s="260"/>
      <c r="T2127" s="26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62" t="s">
        <v>294</v>
      </c>
      <c r="AU2127" s="262" t="s">
        <v>86</v>
      </c>
      <c r="AV2127" s="13" t="s">
        <v>86</v>
      </c>
      <c r="AW2127" s="13" t="s">
        <v>32</v>
      </c>
      <c r="AX2127" s="13" t="s">
        <v>77</v>
      </c>
      <c r="AY2127" s="262" t="s">
        <v>171</v>
      </c>
    </row>
    <row r="2128" s="13" customFormat="1">
      <c r="A2128" s="13"/>
      <c r="B2128" s="252"/>
      <c r="C2128" s="253"/>
      <c r="D2128" s="241" t="s">
        <v>294</v>
      </c>
      <c r="E2128" s="254" t="s">
        <v>1</v>
      </c>
      <c r="F2128" s="255" t="s">
        <v>3630</v>
      </c>
      <c r="G2128" s="253"/>
      <c r="H2128" s="256">
        <v>273.56999999999999</v>
      </c>
      <c r="I2128" s="257"/>
      <c r="J2128" s="253"/>
      <c r="K2128" s="253"/>
      <c r="L2128" s="258"/>
      <c r="M2128" s="259"/>
      <c r="N2128" s="260"/>
      <c r="O2128" s="260"/>
      <c r="P2128" s="260"/>
      <c r="Q2128" s="260"/>
      <c r="R2128" s="260"/>
      <c r="S2128" s="260"/>
      <c r="T2128" s="261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62" t="s">
        <v>294</v>
      </c>
      <c r="AU2128" s="262" t="s">
        <v>86</v>
      </c>
      <c r="AV2128" s="13" t="s">
        <v>86</v>
      </c>
      <c r="AW2128" s="13" t="s">
        <v>32</v>
      </c>
      <c r="AX2128" s="13" t="s">
        <v>77</v>
      </c>
      <c r="AY2128" s="262" t="s">
        <v>171</v>
      </c>
    </row>
    <row r="2129" s="13" customFormat="1">
      <c r="A2129" s="13"/>
      <c r="B2129" s="252"/>
      <c r="C2129" s="253"/>
      <c r="D2129" s="241" t="s">
        <v>294</v>
      </c>
      <c r="E2129" s="254" t="s">
        <v>1</v>
      </c>
      <c r="F2129" s="255" t="s">
        <v>3631</v>
      </c>
      <c r="G2129" s="253"/>
      <c r="H2129" s="256">
        <v>502.92000000000002</v>
      </c>
      <c r="I2129" s="257"/>
      <c r="J2129" s="253"/>
      <c r="K2129" s="253"/>
      <c r="L2129" s="258"/>
      <c r="M2129" s="259"/>
      <c r="N2129" s="260"/>
      <c r="O2129" s="260"/>
      <c r="P2129" s="260"/>
      <c r="Q2129" s="260"/>
      <c r="R2129" s="260"/>
      <c r="S2129" s="260"/>
      <c r="T2129" s="261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62" t="s">
        <v>294</v>
      </c>
      <c r="AU2129" s="262" t="s">
        <v>86</v>
      </c>
      <c r="AV2129" s="13" t="s">
        <v>86</v>
      </c>
      <c r="AW2129" s="13" t="s">
        <v>32</v>
      </c>
      <c r="AX2129" s="13" t="s">
        <v>77</v>
      </c>
      <c r="AY2129" s="262" t="s">
        <v>171</v>
      </c>
    </row>
    <row r="2130" s="14" customFormat="1">
      <c r="A2130" s="14"/>
      <c r="B2130" s="263"/>
      <c r="C2130" s="264"/>
      <c r="D2130" s="241" t="s">
        <v>294</v>
      </c>
      <c r="E2130" s="265" t="s">
        <v>875</v>
      </c>
      <c r="F2130" s="266" t="s">
        <v>298</v>
      </c>
      <c r="G2130" s="264"/>
      <c r="H2130" s="267">
        <v>6587.1300000000001</v>
      </c>
      <c r="I2130" s="268"/>
      <c r="J2130" s="264"/>
      <c r="K2130" s="264"/>
      <c r="L2130" s="269"/>
      <c r="M2130" s="270"/>
      <c r="N2130" s="271"/>
      <c r="O2130" s="271"/>
      <c r="P2130" s="271"/>
      <c r="Q2130" s="271"/>
      <c r="R2130" s="271"/>
      <c r="S2130" s="271"/>
      <c r="T2130" s="27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73" t="s">
        <v>294</v>
      </c>
      <c r="AU2130" s="273" t="s">
        <v>86</v>
      </c>
      <c r="AV2130" s="14" t="s">
        <v>192</v>
      </c>
      <c r="AW2130" s="14" t="s">
        <v>32</v>
      </c>
      <c r="AX2130" s="14" t="s">
        <v>84</v>
      </c>
      <c r="AY2130" s="273" t="s">
        <v>171</v>
      </c>
    </row>
    <row r="2131" s="2" customFormat="1" ht="33" customHeight="1">
      <c r="A2131" s="39"/>
      <c r="B2131" s="40"/>
      <c r="C2131" s="228" t="s">
        <v>3632</v>
      </c>
      <c r="D2131" s="228" t="s">
        <v>174</v>
      </c>
      <c r="E2131" s="229" t="s">
        <v>3633</v>
      </c>
      <c r="F2131" s="230" t="s">
        <v>3634</v>
      </c>
      <c r="G2131" s="231" t="s">
        <v>206</v>
      </c>
      <c r="H2131" s="232">
        <v>273.56999999999999</v>
      </c>
      <c r="I2131" s="233"/>
      <c r="J2131" s="234">
        <f>ROUND(I2131*H2131,2)</f>
        <v>0</v>
      </c>
      <c r="K2131" s="230" t="s">
        <v>178</v>
      </c>
      <c r="L2131" s="45"/>
      <c r="M2131" s="235" t="s">
        <v>1</v>
      </c>
      <c r="N2131" s="236" t="s">
        <v>42</v>
      </c>
      <c r="O2131" s="92"/>
      <c r="P2131" s="237">
        <f>O2131*H2131</f>
        <v>0</v>
      </c>
      <c r="Q2131" s="237">
        <v>3.0000000000000001E-05</v>
      </c>
      <c r="R2131" s="237">
        <f>Q2131*H2131</f>
        <v>0.0082071000000000002</v>
      </c>
      <c r="S2131" s="237">
        <v>0</v>
      </c>
      <c r="T2131" s="238">
        <f>S2131*H2131</f>
        <v>0</v>
      </c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R2131" s="239" t="s">
        <v>440</v>
      </c>
      <c r="AT2131" s="239" t="s">
        <v>174</v>
      </c>
      <c r="AU2131" s="239" t="s">
        <v>86</v>
      </c>
      <c r="AY2131" s="18" t="s">
        <v>171</v>
      </c>
      <c r="BE2131" s="240">
        <f>IF(N2131="základní",J2131,0)</f>
        <v>0</v>
      </c>
      <c r="BF2131" s="240">
        <f>IF(N2131="snížená",J2131,0)</f>
        <v>0</v>
      </c>
      <c r="BG2131" s="240">
        <f>IF(N2131="zákl. přenesená",J2131,0)</f>
        <v>0</v>
      </c>
      <c r="BH2131" s="240">
        <f>IF(N2131="sníž. přenesená",J2131,0)</f>
        <v>0</v>
      </c>
      <c r="BI2131" s="240">
        <f>IF(N2131="nulová",J2131,0)</f>
        <v>0</v>
      </c>
      <c r="BJ2131" s="18" t="s">
        <v>84</v>
      </c>
      <c r="BK2131" s="240">
        <f>ROUND(I2131*H2131,2)</f>
        <v>0</v>
      </c>
      <c r="BL2131" s="18" t="s">
        <v>440</v>
      </c>
      <c r="BM2131" s="239" t="s">
        <v>3635</v>
      </c>
    </row>
    <row r="2132" s="13" customFormat="1">
      <c r="A2132" s="13"/>
      <c r="B2132" s="252"/>
      <c r="C2132" s="253"/>
      <c r="D2132" s="241" t="s">
        <v>294</v>
      </c>
      <c r="E2132" s="254" t="s">
        <v>1</v>
      </c>
      <c r="F2132" s="255" t="s">
        <v>3636</v>
      </c>
      <c r="G2132" s="253"/>
      <c r="H2132" s="256">
        <v>273.56999999999999</v>
      </c>
      <c r="I2132" s="257"/>
      <c r="J2132" s="253"/>
      <c r="K2132" s="253"/>
      <c r="L2132" s="258"/>
      <c r="M2132" s="259"/>
      <c r="N2132" s="260"/>
      <c r="O2132" s="260"/>
      <c r="P2132" s="260"/>
      <c r="Q2132" s="260"/>
      <c r="R2132" s="260"/>
      <c r="S2132" s="260"/>
      <c r="T2132" s="261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2" t="s">
        <v>294</v>
      </c>
      <c r="AU2132" s="262" t="s">
        <v>86</v>
      </c>
      <c r="AV2132" s="13" t="s">
        <v>86</v>
      </c>
      <c r="AW2132" s="13" t="s">
        <v>32</v>
      </c>
      <c r="AX2132" s="13" t="s">
        <v>84</v>
      </c>
      <c r="AY2132" s="262" t="s">
        <v>171</v>
      </c>
    </row>
    <row r="2133" s="12" customFormat="1" ht="25.92" customHeight="1">
      <c r="A2133" s="12"/>
      <c r="B2133" s="212"/>
      <c r="C2133" s="213"/>
      <c r="D2133" s="214" t="s">
        <v>76</v>
      </c>
      <c r="E2133" s="215" t="s">
        <v>3637</v>
      </c>
      <c r="F2133" s="215" t="s">
        <v>3638</v>
      </c>
      <c r="G2133" s="213"/>
      <c r="H2133" s="213"/>
      <c r="I2133" s="216"/>
      <c r="J2133" s="217">
        <f>BK2133</f>
        <v>0</v>
      </c>
      <c r="K2133" s="213"/>
      <c r="L2133" s="218"/>
      <c r="M2133" s="219"/>
      <c r="N2133" s="220"/>
      <c r="O2133" s="220"/>
      <c r="P2133" s="221">
        <f>SUM(P2134:P2139)</f>
        <v>0</v>
      </c>
      <c r="Q2133" s="220"/>
      <c r="R2133" s="221">
        <f>SUM(R2134:R2139)</f>
        <v>0</v>
      </c>
      <c r="S2133" s="220"/>
      <c r="T2133" s="222">
        <f>SUM(T2134:T2139)</f>
        <v>0</v>
      </c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R2133" s="223" t="s">
        <v>192</v>
      </c>
      <c r="AT2133" s="224" t="s">
        <v>76</v>
      </c>
      <c r="AU2133" s="224" t="s">
        <v>77</v>
      </c>
      <c r="AY2133" s="223" t="s">
        <v>171</v>
      </c>
      <c r="BK2133" s="225">
        <f>SUM(BK2134:BK2139)</f>
        <v>0</v>
      </c>
    </row>
    <row r="2134" s="2" customFormat="1" ht="24.15" customHeight="1">
      <c r="A2134" s="39"/>
      <c r="B2134" s="40"/>
      <c r="C2134" s="228" t="s">
        <v>3639</v>
      </c>
      <c r="D2134" s="228" t="s">
        <v>174</v>
      </c>
      <c r="E2134" s="229" t="s">
        <v>3640</v>
      </c>
      <c r="F2134" s="230" t="s">
        <v>3641</v>
      </c>
      <c r="G2134" s="231" t="s">
        <v>177</v>
      </c>
      <c r="H2134" s="232">
        <v>1</v>
      </c>
      <c r="I2134" s="233"/>
      <c r="J2134" s="234">
        <f>ROUND(I2134*H2134,2)</f>
        <v>0</v>
      </c>
      <c r="K2134" s="230" t="s">
        <v>1</v>
      </c>
      <c r="L2134" s="45"/>
      <c r="M2134" s="235" t="s">
        <v>1</v>
      </c>
      <c r="N2134" s="236" t="s">
        <v>42</v>
      </c>
      <c r="O2134" s="92"/>
      <c r="P2134" s="237">
        <f>O2134*H2134</f>
        <v>0</v>
      </c>
      <c r="Q2134" s="237">
        <v>0</v>
      </c>
      <c r="R2134" s="237">
        <f>Q2134*H2134</f>
        <v>0</v>
      </c>
      <c r="S2134" s="237">
        <v>0</v>
      </c>
      <c r="T2134" s="238">
        <f>S2134*H2134</f>
        <v>0</v>
      </c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R2134" s="239" t="s">
        <v>3335</v>
      </c>
      <c r="AT2134" s="239" t="s">
        <v>174</v>
      </c>
      <c r="AU2134" s="239" t="s">
        <v>84</v>
      </c>
      <c r="AY2134" s="18" t="s">
        <v>171</v>
      </c>
      <c r="BE2134" s="240">
        <f>IF(N2134="základní",J2134,0)</f>
        <v>0</v>
      </c>
      <c r="BF2134" s="240">
        <f>IF(N2134="snížená",J2134,0)</f>
        <v>0</v>
      </c>
      <c r="BG2134" s="240">
        <f>IF(N2134="zákl. přenesená",J2134,0)</f>
        <v>0</v>
      </c>
      <c r="BH2134" s="240">
        <f>IF(N2134="sníž. přenesená",J2134,0)</f>
        <v>0</v>
      </c>
      <c r="BI2134" s="240">
        <f>IF(N2134="nulová",J2134,0)</f>
        <v>0</v>
      </c>
      <c r="BJ2134" s="18" t="s">
        <v>84</v>
      </c>
      <c r="BK2134" s="240">
        <f>ROUND(I2134*H2134,2)</f>
        <v>0</v>
      </c>
      <c r="BL2134" s="18" t="s">
        <v>3335</v>
      </c>
      <c r="BM2134" s="239" t="s">
        <v>3642</v>
      </c>
    </row>
    <row r="2135" s="2" customFormat="1">
      <c r="A2135" s="39"/>
      <c r="B2135" s="40"/>
      <c r="C2135" s="41"/>
      <c r="D2135" s="241" t="s">
        <v>181</v>
      </c>
      <c r="E2135" s="41"/>
      <c r="F2135" s="242" t="s">
        <v>3643</v>
      </c>
      <c r="G2135" s="41"/>
      <c r="H2135" s="41"/>
      <c r="I2135" s="243"/>
      <c r="J2135" s="41"/>
      <c r="K2135" s="41"/>
      <c r="L2135" s="45"/>
      <c r="M2135" s="244"/>
      <c r="N2135" s="245"/>
      <c r="O2135" s="92"/>
      <c r="P2135" s="92"/>
      <c r="Q2135" s="92"/>
      <c r="R2135" s="92"/>
      <c r="S2135" s="92"/>
      <c r="T2135" s="93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T2135" s="18" t="s">
        <v>181</v>
      </c>
      <c r="AU2135" s="18" t="s">
        <v>84</v>
      </c>
    </row>
    <row r="2136" s="2" customFormat="1" ht="24.15" customHeight="1">
      <c r="A2136" s="39"/>
      <c r="B2136" s="40"/>
      <c r="C2136" s="228" t="s">
        <v>3644</v>
      </c>
      <c r="D2136" s="228" t="s">
        <v>174</v>
      </c>
      <c r="E2136" s="229" t="s">
        <v>3645</v>
      </c>
      <c r="F2136" s="230" t="s">
        <v>3646</v>
      </c>
      <c r="G2136" s="231" t="s">
        <v>177</v>
      </c>
      <c r="H2136" s="232">
        <v>1</v>
      </c>
      <c r="I2136" s="233"/>
      <c r="J2136" s="234">
        <f>ROUND(I2136*H2136,2)</f>
        <v>0</v>
      </c>
      <c r="K2136" s="230" t="s">
        <v>1</v>
      </c>
      <c r="L2136" s="45"/>
      <c r="M2136" s="235" t="s">
        <v>1</v>
      </c>
      <c r="N2136" s="236" t="s">
        <v>42</v>
      </c>
      <c r="O2136" s="92"/>
      <c r="P2136" s="237">
        <f>O2136*H2136</f>
        <v>0</v>
      </c>
      <c r="Q2136" s="237">
        <v>0</v>
      </c>
      <c r="R2136" s="237">
        <f>Q2136*H2136</f>
        <v>0</v>
      </c>
      <c r="S2136" s="237">
        <v>0</v>
      </c>
      <c r="T2136" s="238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39" t="s">
        <v>3335</v>
      </c>
      <c r="AT2136" s="239" t="s">
        <v>174</v>
      </c>
      <c r="AU2136" s="239" t="s">
        <v>84</v>
      </c>
      <c r="AY2136" s="18" t="s">
        <v>171</v>
      </c>
      <c r="BE2136" s="240">
        <f>IF(N2136="základní",J2136,0)</f>
        <v>0</v>
      </c>
      <c r="BF2136" s="240">
        <f>IF(N2136="snížená",J2136,0)</f>
        <v>0</v>
      </c>
      <c r="BG2136" s="240">
        <f>IF(N2136="zákl. přenesená",J2136,0)</f>
        <v>0</v>
      </c>
      <c r="BH2136" s="240">
        <f>IF(N2136="sníž. přenesená",J2136,0)</f>
        <v>0</v>
      </c>
      <c r="BI2136" s="240">
        <f>IF(N2136="nulová",J2136,0)</f>
        <v>0</v>
      </c>
      <c r="BJ2136" s="18" t="s">
        <v>84</v>
      </c>
      <c r="BK2136" s="240">
        <f>ROUND(I2136*H2136,2)</f>
        <v>0</v>
      </c>
      <c r="BL2136" s="18" t="s">
        <v>3335</v>
      </c>
      <c r="BM2136" s="239" t="s">
        <v>3647</v>
      </c>
    </row>
    <row r="2137" s="2" customFormat="1">
      <c r="A2137" s="39"/>
      <c r="B2137" s="40"/>
      <c r="C2137" s="41"/>
      <c r="D2137" s="241" t="s">
        <v>181</v>
      </c>
      <c r="E2137" s="41"/>
      <c r="F2137" s="242" t="s">
        <v>3648</v>
      </c>
      <c r="G2137" s="41"/>
      <c r="H2137" s="41"/>
      <c r="I2137" s="243"/>
      <c r="J2137" s="41"/>
      <c r="K2137" s="41"/>
      <c r="L2137" s="45"/>
      <c r="M2137" s="244"/>
      <c r="N2137" s="245"/>
      <c r="O2137" s="92"/>
      <c r="P2137" s="92"/>
      <c r="Q2137" s="92"/>
      <c r="R2137" s="92"/>
      <c r="S2137" s="92"/>
      <c r="T2137" s="93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T2137" s="18" t="s">
        <v>181</v>
      </c>
      <c r="AU2137" s="18" t="s">
        <v>84</v>
      </c>
    </row>
    <row r="2138" s="2" customFormat="1" ht="16.5" customHeight="1">
      <c r="A2138" s="39"/>
      <c r="B2138" s="40"/>
      <c r="C2138" s="228" t="s">
        <v>3649</v>
      </c>
      <c r="D2138" s="228" t="s">
        <v>174</v>
      </c>
      <c r="E2138" s="229" t="s">
        <v>3650</v>
      </c>
      <c r="F2138" s="230" t="s">
        <v>3651</v>
      </c>
      <c r="G2138" s="231" t="s">
        <v>177</v>
      </c>
      <c r="H2138" s="232">
        <v>1</v>
      </c>
      <c r="I2138" s="233"/>
      <c r="J2138" s="234">
        <f>ROUND(I2138*H2138,2)</f>
        <v>0</v>
      </c>
      <c r="K2138" s="230" t="s">
        <v>1</v>
      </c>
      <c r="L2138" s="45"/>
      <c r="M2138" s="235" t="s">
        <v>1</v>
      </c>
      <c r="N2138" s="236" t="s">
        <v>42</v>
      </c>
      <c r="O2138" s="92"/>
      <c r="P2138" s="237">
        <f>O2138*H2138</f>
        <v>0</v>
      </c>
      <c r="Q2138" s="237">
        <v>0</v>
      </c>
      <c r="R2138" s="237">
        <f>Q2138*H2138</f>
        <v>0</v>
      </c>
      <c r="S2138" s="237">
        <v>0</v>
      </c>
      <c r="T2138" s="238">
        <f>S2138*H2138</f>
        <v>0</v>
      </c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R2138" s="239" t="s">
        <v>3335</v>
      </c>
      <c r="AT2138" s="239" t="s">
        <v>174</v>
      </c>
      <c r="AU2138" s="239" t="s">
        <v>84</v>
      </c>
      <c r="AY2138" s="18" t="s">
        <v>171</v>
      </c>
      <c r="BE2138" s="240">
        <f>IF(N2138="základní",J2138,0)</f>
        <v>0</v>
      </c>
      <c r="BF2138" s="240">
        <f>IF(N2138="snížená",J2138,0)</f>
        <v>0</v>
      </c>
      <c r="BG2138" s="240">
        <f>IF(N2138="zákl. přenesená",J2138,0)</f>
        <v>0</v>
      </c>
      <c r="BH2138" s="240">
        <f>IF(N2138="sníž. přenesená",J2138,0)</f>
        <v>0</v>
      </c>
      <c r="BI2138" s="240">
        <f>IF(N2138="nulová",J2138,0)</f>
        <v>0</v>
      </c>
      <c r="BJ2138" s="18" t="s">
        <v>84</v>
      </c>
      <c r="BK2138" s="240">
        <f>ROUND(I2138*H2138,2)</f>
        <v>0</v>
      </c>
      <c r="BL2138" s="18" t="s">
        <v>3335</v>
      </c>
      <c r="BM2138" s="239" t="s">
        <v>3652</v>
      </c>
    </row>
    <row r="2139" s="2" customFormat="1">
      <c r="A2139" s="39"/>
      <c r="B2139" s="40"/>
      <c r="C2139" s="41"/>
      <c r="D2139" s="241" t="s">
        <v>181</v>
      </c>
      <c r="E2139" s="41"/>
      <c r="F2139" s="242" t="s">
        <v>3653</v>
      </c>
      <c r="G2139" s="41"/>
      <c r="H2139" s="41"/>
      <c r="I2139" s="243"/>
      <c r="J2139" s="41"/>
      <c r="K2139" s="41"/>
      <c r="L2139" s="45"/>
      <c r="M2139" s="246"/>
      <c r="N2139" s="247"/>
      <c r="O2139" s="248"/>
      <c r="P2139" s="248"/>
      <c r="Q2139" s="248"/>
      <c r="R2139" s="248"/>
      <c r="S2139" s="248"/>
      <c r="T2139" s="249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T2139" s="18" t="s">
        <v>181</v>
      </c>
      <c r="AU2139" s="18" t="s">
        <v>84</v>
      </c>
    </row>
    <row r="2140" s="2" customFormat="1" ht="6.96" customHeight="1">
      <c r="A2140" s="39"/>
      <c r="B2140" s="67"/>
      <c r="C2140" s="68"/>
      <c r="D2140" s="68"/>
      <c r="E2140" s="68"/>
      <c r="F2140" s="68"/>
      <c r="G2140" s="68"/>
      <c r="H2140" s="68"/>
      <c r="I2140" s="68"/>
      <c r="J2140" s="68"/>
      <c r="K2140" s="68"/>
      <c r="L2140" s="45"/>
      <c r="M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</row>
  </sheetData>
  <sheetProtection sheet="1" autoFilter="0" formatColumns="0" formatRows="0" objects="1" scenarios="1" spinCount="100000" saltValue="Rbz2+FM634G3YfaX2cBCLL9Ain3VHS10GnZldZ8phbZV4yIGywGc4RnKHNvfc5jPC63uaVKQrJ8gB+MKAqrXtA==" hashValue="MAXUBtCzVeazpoR67OfHywLeR9HyS3M9EnPGyGXIFKPawwp7HJjPSLPjfk4BXWr2WpHMkXxLav2uXBW0SARoNw==" algorithmName="SHA-512" password="CC35"/>
  <autoFilter ref="C145:K2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ROUND((SUM(BE124:BE210)),  2)</f>
        <v>0</v>
      </c>
      <c r="G35" s="39"/>
      <c r="H35" s="39"/>
      <c r="I35" s="166">
        <v>0.20999999999999999</v>
      </c>
      <c r="J35" s="165">
        <f>ROUND(((SUM(BE124:BE210))*I35),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ROUND((SUM(BF124:BF210)),  2)</f>
        <v>0</v>
      </c>
      <c r="G36" s="39"/>
      <c r="H36" s="39"/>
      <c r="I36" s="166">
        <v>0.14999999999999999</v>
      </c>
      <c r="J36" s="165">
        <f>ROUND(((SUM(BF124:BF210))*I36),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ROUND((SUM(BG124:BG210)),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ROUND((SUM(BH124:BH210)),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ROUND((SUM(BI124:BI210)),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01-003 - Interiér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3656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3657</v>
      </c>
      <c r="E100" s="193"/>
      <c r="F100" s="193"/>
      <c r="G100" s="193"/>
      <c r="H100" s="193"/>
      <c r="I100" s="193"/>
      <c r="J100" s="194">
        <f>J187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3658</v>
      </c>
      <c r="E101" s="193"/>
      <c r="F101" s="193"/>
      <c r="G101" s="193"/>
      <c r="H101" s="193"/>
      <c r="I101" s="193"/>
      <c r="J101" s="194">
        <f>J196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3659</v>
      </c>
      <c r="E102" s="193"/>
      <c r="F102" s="193"/>
      <c r="G102" s="193"/>
      <c r="H102" s="193"/>
      <c r="I102" s="193"/>
      <c r="J102" s="194">
        <f>J205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155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142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143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01-003 - Interiér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23. 3. 2022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156</v>
      </c>
      <c r="D123" s="204" t="s">
        <v>62</v>
      </c>
      <c r="E123" s="204" t="s">
        <v>58</v>
      </c>
      <c r="F123" s="204" t="s">
        <v>59</v>
      </c>
      <c r="G123" s="204" t="s">
        <v>157</v>
      </c>
      <c r="H123" s="204" t="s">
        <v>158</v>
      </c>
      <c r="I123" s="204" t="s">
        <v>159</v>
      </c>
      <c r="J123" s="204" t="s">
        <v>148</v>
      </c>
      <c r="K123" s="205" t="s">
        <v>160</v>
      </c>
      <c r="L123" s="206"/>
      <c r="M123" s="101" t="s">
        <v>1</v>
      </c>
      <c r="N123" s="102" t="s">
        <v>41</v>
      </c>
      <c r="O123" s="102" t="s">
        <v>161</v>
      </c>
      <c r="P123" s="102" t="s">
        <v>162</v>
      </c>
      <c r="Q123" s="102" t="s">
        <v>163</v>
      </c>
      <c r="R123" s="102" t="s">
        <v>164</v>
      </c>
      <c r="S123" s="102" t="s">
        <v>165</v>
      </c>
      <c r="T123" s="103" t="s">
        <v>166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167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P125+P187+P196+P205</f>
        <v>0</v>
      </c>
      <c r="Q124" s="105"/>
      <c r="R124" s="209">
        <f>R125+R187+R196+R205</f>
        <v>0</v>
      </c>
      <c r="S124" s="105"/>
      <c r="T124" s="210">
        <f>T125+T187+T196+T205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150</v>
      </c>
      <c r="BK124" s="211">
        <f>BK125+BK187+BK196+BK205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3660</v>
      </c>
      <c r="F125" s="215" t="s">
        <v>3661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SUM(P126:P186)</f>
        <v>0</v>
      </c>
      <c r="Q125" s="220"/>
      <c r="R125" s="221">
        <f>SUM(R126:R186)</f>
        <v>0</v>
      </c>
      <c r="S125" s="220"/>
      <c r="T125" s="222">
        <f>SUM(T126:T186)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171</v>
      </c>
      <c r="BK125" s="225">
        <f>SUM(BK126:BK186)</f>
        <v>0</v>
      </c>
    </row>
    <row r="126" s="2" customFormat="1" ht="16.5" customHeight="1">
      <c r="A126" s="39"/>
      <c r="B126" s="40"/>
      <c r="C126" s="228" t="s">
        <v>84</v>
      </c>
      <c r="D126" s="228" t="s">
        <v>174</v>
      </c>
      <c r="E126" s="229" t="s">
        <v>3662</v>
      </c>
      <c r="F126" s="230" t="s">
        <v>3663</v>
      </c>
      <c r="G126" s="231" t="s">
        <v>3664</v>
      </c>
      <c r="H126" s="232">
        <v>4.1500000000000004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192</v>
      </c>
      <c r="AT126" s="239" t="s">
        <v>174</v>
      </c>
      <c r="AU126" s="239" t="s">
        <v>84</v>
      </c>
      <c r="AY126" s="18" t="s">
        <v>171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192</v>
      </c>
      <c r="BM126" s="239" t="s">
        <v>86</v>
      </c>
    </row>
    <row r="127" s="2" customFormat="1" ht="16.5" customHeight="1">
      <c r="A127" s="39"/>
      <c r="B127" s="40"/>
      <c r="C127" s="228" t="s">
        <v>86</v>
      </c>
      <c r="D127" s="228" t="s">
        <v>174</v>
      </c>
      <c r="E127" s="229" t="s">
        <v>3665</v>
      </c>
      <c r="F127" s="230" t="s">
        <v>3666</v>
      </c>
      <c r="G127" s="231" t="s">
        <v>1936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192</v>
      </c>
      <c r="AT127" s="239" t="s">
        <v>174</v>
      </c>
      <c r="AU127" s="239" t="s">
        <v>84</v>
      </c>
      <c r="AY127" s="18" t="s">
        <v>171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192</v>
      </c>
      <c r="BM127" s="239" t="s">
        <v>192</v>
      </c>
    </row>
    <row r="128" s="2" customFormat="1" ht="16.5" customHeight="1">
      <c r="A128" s="39"/>
      <c r="B128" s="40"/>
      <c r="C128" s="228" t="s">
        <v>106</v>
      </c>
      <c r="D128" s="228" t="s">
        <v>174</v>
      </c>
      <c r="E128" s="229" t="s">
        <v>3667</v>
      </c>
      <c r="F128" s="230" t="s">
        <v>3668</v>
      </c>
      <c r="G128" s="231" t="s">
        <v>1936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192</v>
      </c>
      <c r="AT128" s="239" t="s">
        <v>174</v>
      </c>
      <c r="AU128" s="239" t="s">
        <v>84</v>
      </c>
      <c r="AY128" s="18" t="s">
        <v>171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192</v>
      </c>
      <c r="BM128" s="239" t="s">
        <v>317</v>
      </c>
    </row>
    <row r="129" s="2" customFormat="1" ht="16.5" customHeight="1">
      <c r="A129" s="39"/>
      <c r="B129" s="40"/>
      <c r="C129" s="228" t="s">
        <v>192</v>
      </c>
      <c r="D129" s="228" t="s">
        <v>174</v>
      </c>
      <c r="E129" s="229" t="s">
        <v>3669</v>
      </c>
      <c r="F129" s="230" t="s">
        <v>3670</v>
      </c>
      <c r="G129" s="231" t="s">
        <v>1936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192</v>
      </c>
      <c r="AT129" s="239" t="s">
        <v>174</v>
      </c>
      <c r="AU129" s="239" t="s">
        <v>84</v>
      </c>
      <c r="AY129" s="18" t="s">
        <v>171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192</v>
      </c>
      <c r="BM129" s="239" t="s">
        <v>329</v>
      </c>
    </row>
    <row r="130" s="2" customFormat="1" ht="16.5" customHeight="1">
      <c r="A130" s="39"/>
      <c r="B130" s="40"/>
      <c r="C130" s="228" t="s">
        <v>170</v>
      </c>
      <c r="D130" s="228" t="s">
        <v>174</v>
      </c>
      <c r="E130" s="229" t="s">
        <v>3671</v>
      </c>
      <c r="F130" s="230" t="s">
        <v>3672</v>
      </c>
      <c r="G130" s="231" t="s">
        <v>1936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192</v>
      </c>
      <c r="AT130" s="239" t="s">
        <v>174</v>
      </c>
      <c r="AU130" s="239" t="s">
        <v>84</v>
      </c>
      <c r="AY130" s="18" t="s">
        <v>171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192</v>
      </c>
      <c r="BM130" s="239" t="s">
        <v>371</v>
      </c>
    </row>
    <row r="131" s="2" customFormat="1" ht="16.5" customHeight="1">
      <c r="A131" s="39"/>
      <c r="B131" s="40"/>
      <c r="C131" s="228" t="s">
        <v>317</v>
      </c>
      <c r="D131" s="228" t="s">
        <v>174</v>
      </c>
      <c r="E131" s="229" t="s">
        <v>3673</v>
      </c>
      <c r="F131" s="230" t="s">
        <v>3674</v>
      </c>
      <c r="G131" s="231" t="s">
        <v>1936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192</v>
      </c>
      <c r="AT131" s="239" t="s">
        <v>174</v>
      </c>
      <c r="AU131" s="239" t="s">
        <v>84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192</v>
      </c>
      <c r="BM131" s="239" t="s">
        <v>403</v>
      </c>
    </row>
    <row r="132" s="2" customFormat="1" ht="16.5" customHeight="1">
      <c r="A132" s="39"/>
      <c r="B132" s="40"/>
      <c r="C132" s="228" t="s">
        <v>324</v>
      </c>
      <c r="D132" s="228" t="s">
        <v>174</v>
      </c>
      <c r="E132" s="229" t="s">
        <v>3675</v>
      </c>
      <c r="F132" s="230" t="s">
        <v>3676</v>
      </c>
      <c r="G132" s="231" t="s">
        <v>1936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192</v>
      </c>
      <c r="AT132" s="239" t="s">
        <v>174</v>
      </c>
      <c r="AU132" s="239" t="s">
        <v>84</v>
      </c>
      <c r="AY132" s="18" t="s">
        <v>171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192</v>
      </c>
      <c r="BM132" s="239" t="s">
        <v>416</v>
      </c>
    </row>
    <row r="133" s="2" customFormat="1" ht="16.5" customHeight="1">
      <c r="A133" s="39"/>
      <c r="B133" s="40"/>
      <c r="C133" s="228" t="s">
        <v>329</v>
      </c>
      <c r="D133" s="228" t="s">
        <v>174</v>
      </c>
      <c r="E133" s="229" t="s">
        <v>3677</v>
      </c>
      <c r="F133" s="230" t="s">
        <v>3663</v>
      </c>
      <c r="G133" s="231" t="s">
        <v>3664</v>
      </c>
      <c r="H133" s="232">
        <v>3.7799999999999998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84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440</v>
      </c>
    </row>
    <row r="134" s="2" customFormat="1" ht="16.5" customHeight="1">
      <c r="A134" s="39"/>
      <c r="B134" s="40"/>
      <c r="C134" s="228" t="s">
        <v>322</v>
      </c>
      <c r="D134" s="228" t="s">
        <v>174</v>
      </c>
      <c r="E134" s="229" t="s">
        <v>3665</v>
      </c>
      <c r="F134" s="230" t="s">
        <v>3666</v>
      </c>
      <c r="G134" s="231" t="s">
        <v>1936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84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456</v>
      </c>
    </row>
    <row r="135" s="2" customFormat="1" ht="16.5" customHeight="1">
      <c r="A135" s="39"/>
      <c r="B135" s="40"/>
      <c r="C135" s="228" t="s">
        <v>371</v>
      </c>
      <c r="D135" s="228" t="s">
        <v>174</v>
      </c>
      <c r="E135" s="229" t="s">
        <v>3667</v>
      </c>
      <c r="F135" s="230" t="s">
        <v>3668</v>
      </c>
      <c r="G135" s="231" t="s">
        <v>1936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84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471</v>
      </c>
    </row>
    <row r="136" s="2" customFormat="1" ht="16.5" customHeight="1">
      <c r="A136" s="39"/>
      <c r="B136" s="40"/>
      <c r="C136" s="228" t="s">
        <v>398</v>
      </c>
      <c r="D136" s="228" t="s">
        <v>174</v>
      </c>
      <c r="E136" s="229" t="s">
        <v>3669</v>
      </c>
      <c r="F136" s="230" t="s">
        <v>3670</v>
      </c>
      <c r="G136" s="231" t="s">
        <v>1936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84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487</v>
      </c>
    </row>
    <row r="137" s="2" customFormat="1" ht="16.5" customHeight="1">
      <c r="A137" s="39"/>
      <c r="B137" s="40"/>
      <c r="C137" s="228" t="s">
        <v>403</v>
      </c>
      <c r="D137" s="228" t="s">
        <v>174</v>
      </c>
      <c r="E137" s="229" t="s">
        <v>3678</v>
      </c>
      <c r="F137" s="230" t="s">
        <v>3679</v>
      </c>
      <c r="G137" s="231" t="s">
        <v>1936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84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498</v>
      </c>
    </row>
    <row r="138" s="2" customFormat="1" ht="16.5" customHeight="1">
      <c r="A138" s="39"/>
      <c r="B138" s="40"/>
      <c r="C138" s="228" t="s">
        <v>410</v>
      </c>
      <c r="D138" s="228" t="s">
        <v>174</v>
      </c>
      <c r="E138" s="229" t="s">
        <v>3673</v>
      </c>
      <c r="F138" s="230" t="s">
        <v>3674</v>
      </c>
      <c r="G138" s="231" t="s">
        <v>1936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84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515</v>
      </c>
    </row>
    <row r="139" s="2" customFormat="1" ht="16.5" customHeight="1">
      <c r="A139" s="39"/>
      <c r="B139" s="40"/>
      <c r="C139" s="228" t="s">
        <v>416</v>
      </c>
      <c r="D139" s="228" t="s">
        <v>174</v>
      </c>
      <c r="E139" s="229" t="s">
        <v>3675</v>
      </c>
      <c r="F139" s="230" t="s">
        <v>3676</v>
      </c>
      <c r="G139" s="231" t="s">
        <v>1936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84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537</v>
      </c>
    </row>
    <row r="140" s="2" customFormat="1" ht="16.5" customHeight="1">
      <c r="A140" s="39"/>
      <c r="B140" s="40"/>
      <c r="C140" s="228" t="s">
        <v>8</v>
      </c>
      <c r="D140" s="228" t="s">
        <v>174</v>
      </c>
      <c r="E140" s="229" t="s">
        <v>3680</v>
      </c>
      <c r="F140" s="230" t="s">
        <v>3663</v>
      </c>
      <c r="G140" s="231" t="s">
        <v>3664</v>
      </c>
      <c r="H140" s="232">
        <v>2.1000000000000001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192</v>
      </c>
      <c r="AT140" s="239" t="s">
        <v>174</v>
      </c>
      <c r="AU140" s="239" t="s">
        <v>84</v>
      </c>
      <c r="AY140" s="18" t="s">
        <v>171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192</v>
      </c>
      <c r="BM140" s="239" t="s">
        <v>570</v>
      </c>
    </row>
    <row r="141" s="2" customFormat="1" ht="16.5" customHeight="1">
      <c r="A141" s="39"/>
      <c r="B141" s="40"/>
      <c r="C141" s="228" t="s">
        <v>440</v>
      </c>
      <c r="D141" s="228" t="s">
        <v>174</v>
      </c>
      <c r="E141" s="229" t="s">
        <v>3665</v>
      </c>
      <c r="F141" s="230" t="s">
        <v>3666</v>
      </c>
      <c r="G141" s="231" t="s">
        <v>1936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84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355</v>
      </c>
    </row>
    <row r="142" s="2" customFormat="1" ht="16.5" customHeight="1">
      <c r="A142" s="39"/>
      <c r="B142" s="40"/>
      <c r="C142" s="228" t="s">
        <v>451</v>
      </c>
      <c r="D142" s="228" t="s">
        <v>174</v>
      </c>
      <c r="E142" s="229" t="s">
        <v>3667</v>
      </c>
      <c r="F142" s="230" t="s">
        <v>3668</v>
      </c>
      <c r="G142" s="231" t="s">
        <v>1936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646</v>
      </c>
    </row>
    <row r="143" s="2" customFormat="1" ht="16.5" customHeight="1">
      <c r="A143" s="39"/>
      <c r="B143" s="40"/>
      <c r="C143" s="228" t="s">
        <v>456</v>
      </c>
      <c r="D143" s="228" t="s">
        <v>174</v>
      </c>
      <c r="E143" s="229" t="s">
        <v>3669</v>
      </c>
      <c r="F143" s="230" t="s">
        <v>3670</v>
      </c>
      <c r="G143" s="231" t="s">
        <v>1936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192</v>
      </c>
      <c r="AT143" s="239" t="s">
        <v>174</v>
      </c>
      <c r="AU143" s="239" t="s">
        <v>84</v>
      </c>
      <c r="AY143" s="18" t="s">
        <v>171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192</v>
      </c>
      <c r="BM143" s="239" t="s">
        <v>657</v>
      </c>
    </row>
    <row r="144" s="2" customFormat="1" ht="16.5" customHeight="1">
      <c r="A144" s="39"/>
      <c r="B144" s="40"/>
      <c r="C144" s="228" t="s">
        <v>465</v>
      </c>
      <c r="D144" s="228" t="s">
        <v>174</v>
      </c>
      <c r="E144" s="229" t="s">
        <v>3681</v>
      </c>
      <c r="F144" s="230" t="s">
        <v>3679</v>
      </c>
      <c r="G144" s="231" t="s">
        <v>1936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84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665</v>
      </c>
    </row>
    <row r="145" s="2" customFormat="1" ht="16.5" customHeight="1">
      <c r="A145" s="39"/>
      <c r="B145" s="40"/>
      <c r="C145" s="228" t="s">
        <v>471</v>
      </c>
      <c r="D145" s="228" t="s">
        <v>174</v>
      </c>
      <c r="E145" s="229" t="s">
        <v>3673</v>
      </c>
      <c r="F145" s="230" t="s">
        <v>3674</v>
      </c>
      <c r="G145" s="231" t="s">
        <v>1936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84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678</v>
      </c>
    </row>
    <row r="146" s="2" customFormat="1" ht="16.5" customHeight="1">
      <c r="A146" s="39"/>
      <c r="B146" s="40"/>
      <c r="C146" s="228" t="s">
        <v>7</v>
      </c>
      <c r="D146" s="228" t="s">
        <v>174</v>
      </c>
      <c r="E146" s="229" t="s">
        <v>3682</v>
      </c>
      <c r="F146" s="230" t="s">
        <v>3676</v>
      </c>
      <c r="G146" s="231" t="s">
        <v>1936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84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698</v>
      </c>
    </row>
    <row r="147" s="2" customFormat="1" ht="16.5" customHeight="1">
      <c r="A147" s="39"/>
      <c r="B147" s="40"/>
      <c r="C147" s="228" t="s">
        <v>487</v>
      </c>
      <c r="D147" s="228" t="s">
        <v>174</v>
      </c>
      <c r="E147" s="229" t="s">
        <v>3683</v>
      </c>
      <c r="F147" s="230" t="s">
        <v>3663</v>
      </c>
      <c r="G147" s="231" t="s">
        <v>3664</v>
      </c>
      <c r="H147" s="232">
        <v>1.5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84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708</v>
      </c>
    </row>
    <row r="148" s="2" customFormat="1" ht="16.5" customHeight="1">
      <c r="A148" s="39"/>
      <c r="B148" s="40"/>
      <c r="C148" s="228" t="s">
        <v>492</v>
      </c>
      <c r="D148" s="228" t="s">
        <v>174</v>
      </c>
      <c r="E148" s="229" t="s">
        <v>3665</v>
      </c>
      <c r="F148" s="230" t="s">
        <v>3666</v>
      </c>
      <c r="G148" s="231" t="s">
        <v>1936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84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716</v>
      </c>
    </row>
    <row r="149" s="2" customFormat="1" ht="16.5" customHeight="1">
      <c r="A149" s="39"/>
      <c r="B149" s="40"/>
      <c r="C149" s="228" t="s">
        <v>498</v>
      </c>
      <c r="D149" s="228" t="s">
        <v>174</v>
      </c>
      <c r="E149" s="229" t="s">
        <v>3667</v>
      </c>
      <c r="F149" s="230" t="s">
        <v>3668</v>
      </c>
      <c r="G149" s="231" t="s">
        <v>1936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84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725</v>
      </c>
    </row>
    <row r="150" s="2" customFormat="1" ht="16.5" customHeight="1">
      <c r="A150" s="39"/>
      <c r="B150" s="40"/>
      <c r="C150" s="228" t="s">
        <v>505</v>
      </c>
      <c r="D150" s="228" t="s">
        <v>174</v>
      </c>
      <c r="E150" s="229" t="s">
        <v>3669</v>
      </c>
      <c r="F150" s="230" t="s">
        <v>3670</v>
      </c>
      <c r="G150" s="231" t="s">
        <v>1936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84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736</v>
      </c>
    </row>
    <row r="151" s="2" customFormat="1" ht="16.5" customHeight="1">
      <c r="A151" s="39"/>
      <c r="B151" s="40"/>
      <c r="C151" s="228" t="s">
        <v>515</v>
      </c>
      <c r="D151" s="228" t="s">
        <v>174</v>
      </c>
      <c r="E151" s="229" t="s">
        <v>3681</v>
      </c>
      <c r="F151" s="230" t="s">
        <v>3679</v>
      </c>
      <c r="G151" s="231" t="s">
        <v>1936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192</v>
      </c>
      <c r="AT151" s="239" t="s">
        <v>174</v>
      </c>
      <c r="AU151" s="239" t="s">
        <v>84</v>
      </c>
      <c r="AY151" s="18" t="s">
        <v>171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192</v>
      </c>
      <c r="BM151" s="239" t="s">
        <v>750</v>
      </c>
    </row>
    <row r="152" s="2" customFormat="1" ht="16.5" customHeight="1">
      <c r="A152" s="39"/>
      <c r="B152" s="40"/>
      <c r="C152" s="228" t="s">
        <v>525</v>
      </c>
      <c r="D152" s="228" t="s">
        <v>174</v>
      </c>
      <c r="E152" s="229" t="s">
        <v>3684</v>
      </c>
      <c r="F152" s="230" t="s">
        <v>3685</v>
      </c>
      <c r="G152" s="231" t="s">
        <v>1936</v>
      </c>
      <c r="H152" s="232">
        <v>27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84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769</v>
      </c>
    </row>
    <row r="153" s="2" customFormat="1" ht="16.5" customHeight="1">
      <c r="A153" s="39"/>
      <c r="B153" s="40"/>
      <c r="C153" s="228" t="s">
        <v>537</v>
      </c>
      <c r="D153" s="228" t="s">
        <v>174</v>
      </c>
      <c r="E153" s="229" t="s">
        <v>3686</v>
      </c>
      <c r="F153" s="230" t="s">
        <v>3687</v>
      </c>
      <c r="G153" s="231" t="s">
        <v>1936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192</v>
      </c>
      <c r="AT153" s="239" t="s">
        <v>174</v>
      </c>
      <c r="AU153" s="239" t="s">
        <v>84</v>
      </c>
      <c r="AY153" s="18" t="s">
        <v>171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192</v>
      </c>
      <c r="BM153" s="239" t="s">
        <v>781</v>
      </c>
    </row>
    <row r="154" s="2" customFormat="1" ht="16.5" customHeight="1">
      <c r="A154" s="39"/>
      <c r="B154" s="40"/>
      <c r="C154" s="228" t="s">
        <v>543</v>
      </c>
      <c r="D154" s="228" t="s">
        <v>174</v>
      </c>
      <c r="E154" s="229" t="s">
        <v>3688</v>
      </c>
      <c r="F154" s="230" t="s">
        <v>3689</v>
      </c>
      <c r="G154" s="231" t="s">
        <v>1936</v>
      </c>
      <c r="H154" s="232">
        <v>42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84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794</v>
      </c>
    </row>
    <row r="155" s="2" customFormat="1" ht="16.5" customHeight="1">
      <c r="A155" s="39"/>
      <c r="B155" s="40"/>
      <c r="C155" s="228" t="s">
        <v>570</v>
      </c>
      <c r="D155" s="228" t="s">
        <v>174</v>
      </c>
      <c r="E155" s="229" t="s">
        <v>3690</v>
      </c>
      <c r="F155" s="230" t="s">
        <v>3691</v>
      </c>
      <c r="G155" s="231" t="s">
        <v>1936</v>
      </c>
      <c r="H155" s="232">
        <v>40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84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805</v>
      </c>
    </row>
    <row r="156" s="2" customFormat="1" ht="16.5" customHeight="1">
      <c r="A156" s="39"/>
      <c r="B156" s="40"/>
      <c r="C156" s="228" t="s">
        <v>575</v>
      </c>
      <c r="D156" s="228" t="s">
        <v>174</v>
      </c>
      <c r="E156" s="229" t="s">
        <v>3692</v>
      </c>
      <c r="F156" s="230" t="s">
        <v>3693</v>
      </c>
      <c r="G156" s="231" t="s">
        <v>1936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84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817</v>
      </c>
    </row>
    <row r="157" s="2" customFormat="1" ht="16.5" customHeight="1">
      <c r="A157" s="39"/>
      <c r="B157" s="40"/>
      <c r="C157" s="228" t="s">
        <v>355</v>
      </c>
      <c r="D157" s="228" t="s">
        <v>174</v>
      </c>
      <c r="E157" s="229" t="s">
        <v>3694</v>
      </c>
      <c r="F157" s="230" t="s">
        <v>3695</v>
      </c>
      <c r="G157" s="231" t="s">
        <v>1936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192</v>
      </c>
      <c r="AT157" s="239" t="s">
        <v>174</v>
      </c>
      <c r="AU157" s="239" t="s">
        <v>84</v>
      </c>
      <c r="AY157" s="18" t="s">
        <v>171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192</v>
      </c>
      <c r="BM157" s="239" t="s">
        <v>831</v>
      </c>
    </row>
    <row r="158" s="2" customFormat="1" ht="16.5" customHeight="1">
      <c r="A158" s="39"/>
      <c r="B158" s="40"/>
      <c r="C158" s="228" t="s">
        <v>625</v>
      </c>
      <c r="D158" s="228" t="s">
        <v>174</v>
      </c>
      <c r="E158" s="229" t="s">
        <v>3696</v>
      </c>
      <c r="F158" s="230" t="s">
        <v>3697</v>
      </c>
      <c r="G158" s="231" t="s">
        <v>1936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84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1454</v>
      </c>
    </row>
    <row r="159" s="2" customFormat="1" ht="16.5" customHeight="1">
      <c r="A159" s="39"/>
      <c r="B159" s="40"/>
      <c r="C159" s="228" t="s">
        <v>646</v>
      </c>
      <c r="D159" s="228" t="s">
        <v>174</v>
      </c>
      <c r="E159" s="229" t="s">
        <v>3698</v>
      </c>
      <c r="F159" s="230" t="s">
        <v>3699</v>
      </c>
      <c r="G159" s="231" t="s">
        <v>1936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84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1463</v>
      </c>
    </row>
    <row r="160" s="2" customFormat="1" ht="16.5" customHeight="1">
      <c r="A160" s="39"/>
      <c r="B160" s="40"/>
      <c r="C160" s="228" t="s">
        <v>650</v>
      </c>
      <c r="D160" s="228" t="s">
        <v>174</v>
      </c>
      <c r="E160" s="229" t="s">
        <v>3700</v>
      </c>
      <c r="F160" s="230" t="s">
        <v>3699</v>
      </c>
      <c r="G160" s="231" t="s">
        <v>1936</v>
      </c>
      <c r="H160" s="232">
        <v>15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84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1489</v>
      </c>
    </row>
    <row r="161" s="2" customFormat="1" ht="16.5" customHeight="1">
      <c r="A161" s="39"/>
      <c r="B161" s="40"/>
      <c r="C161" s="228" t="s">
        <v>657</v>
      </c>
      <c r="D161" s="228" t="s">
        <v>174</v>
      </c>
      <c r="E161" s="229" t="s">
        <v>3701</v>
      </c>
      <c r="F161" s="230" t="s">
        <v>3699</v>
      </c>
      <c r="G161" s="231" t="s">
        <v>1936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84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1509</v>
      </c>
    </row>
    <row r="162" s="2" customFormat="1" ht="16.5" customHeight="1">
      <c r="A162" s="39"/>
      <c r="B162" s="40"/>
      <c r="C162" s="228" t="s">
        <v>661</v>
      </c>
      <c r="D162" s="228" t="s">
        <v>174</v>
      </c>
      <c r="E162" s="229" t="s">
        <v>3702</v>
      </c>
      <c r="F162" s="230" t="s">
        <v>3699</v>
      </c>
      <c r="G162" s="231" t="s">
        <v>1936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84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1517</v>
      </c>
    </row>
    <row r="163" s="2" customFormat="1" ht="16.5" customHeight="1">
      <c r="A163" s="39"/>
      <c r="B163" s="40"/>
      <c r="C163" s="228" t="s">
        <v>665</v>
      </c>
      <c r="D163" s="228" t="s">
        <v>174</v>
      </c>
      <c r="E163" s="229" t="s">
        <v>3703</v>
      </c>
      <c r="F163" s="230" t="s">
        <v>3704</v>
      </c>
      <c r="G163" s="231" t="s">
        <v>1936</v>
      </c>
      <c r="H163" s="232">
        <v>4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84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1533</v>
      </c>
    </row>
    <row r="164" s="2" customFormat="1" ht="16.5" customHeight="1">
      <c r="A164" s="39"/>
      <c r="B164" s="40"/>
      <c r="C164" s="228" t="s">
        <v>589</v>
      </c>
      <c r="D164" s="228" t="s">
        <v>174</v>
      </c>
      <c r="E164" s="229" t="s">
        <v>3705</v>
      </c>
      <c r="F164" s="230" t="s">
        <v>3693</v>
      </c>
      <c r="G164" s="231" t="s">
        <v>1936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84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1543</v>
      </c>
    </row>
    <row r="165" s="2" customFormat="1" ht="16.5" customHeight="1">
      <c r="A165" s="39"/>
      <c r="B165" s="40"/>
      <c r="C165" s="228" t="s">
        <v>678</v>
      </c>
      <c r="D165" s="228" t="s">
        <v>174</v>
      </c>
      <c r="E165" s="229" t="s">
        <v>3706</v>
      </c>
      <c r="F165" s="230" t="s">
        <v>3707</v>
      </c>
      <c r="G165" s="231" t="s">
        <v>1936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84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1271</v>
      </c>
    </row>
    <row r="166" s="2" customFormat="1" ht="16.5" customHeight="1">
      <c r="A166" s="39"/>
      <c r="B166" s="40"/>
      <c r="C166" s="228" t="s">
        <v>686</v>
      </c>
      <c r="D166" s="228" t="s">
        <v>174</v>
      </c>
      <c r="E166" s="229" t="s">
        <v>3708</v>
      </c>
      <c r="F166" s="230" t="s">
        <v>3709</v>
      </c>
      <c r="G166" s="231" t="s">
        <v>1936</v>
      </c>
      <c r="H166" s="232">
        <v>71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84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1570</v>
      </c>
    </row>
    <row r="167" s="2" customFormat="1" ht="16.5" customHeight="1">
      <c r="A167" s="39"/>
      <c r="B167" s="40"/>
      <c r="C167" s="228" t="s">
        <v>698</v>
      </c>
      <c r="D167" s="228" t="s">
        <v>174</v>
      </c>
      <c r="E167" s="229" t="s">
        <v>3710</v>
      </c>
      <c r="F167" s="230" t="s">
        <v>3711</v>
      </c>
      <c r="G167" s="231" t="s">
        <v>1936</v>
      </c>
      <c r="H167" s="232">
        <v>3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84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1580</v>
      </c>
    </row>
    <row r="168" s="2" customFormat="1" ht="16.5" customHeight="1">
      <c r="A168" s="39"/>
      <c r="B168" s="40"/>
      <c r="C168" s="228" t="s">
        <v>702</v>
      </c>
      <c r="D168" s="228" t="s">
        <v>174</v>
      </c>
      <c r="E168" s="229" t="s">
        <v>3712</v>
      </c>
      <c r="F168" s="230" t="s">
        <v>3713</v>
      </c>
      <c r="G168" s="231" t="s">
        <v>1936</v>
      </c>
      <c r="H168" s="232">
        <v>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84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1591</v>
      </c>
    </row>
    <row r="169" s="2" customFormat="1" ht="16.5" customHeight="1">
      <c r="A169" s="39"/>
      <c r="B169" s="40"/>
      <c r="C169" s="228" t="s">
        <v>708</v>
      </c>
      <c r="D169" s="228" t="s">
        <v>174</v>
      </c>
      <c r="E169" s="229" t="s">
        <v>3714</v>
      </c>
      <c r="F169" s="230" t="s">
        <v>3715</v>
      </c>
      <c r="G169" s="231" t="s">
        <v>1936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84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1603</v>
      </c>
    </row>
    <row r="170" s="2" customFormat="1" ht="16.5" customHeight="1">
      <c r="A170" s="39"/>
      <c r="B170" s="40"/>
      <c r="C170" s="228" t="s">
        <v>712</v>
      </c>
      <c r="D170" s="228" t="s">
        <v>174</v>
      </c>
      <c r="E170" s="229" t="s">
        <v>3716</v>
      </c>
      <c r="F170" s="230" t="s">
        <v>3717</v>
      </c>
      <c r="G170" s="231" t="s">
        <v>1936</v>
      </c>
      <c r="H170" s="232">
        <v>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84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1614</v>
      </c>
    </row>
    <row r="171" s="2" customFormat="1" ht="16.5" customHeight="1">
      <c r="A171" s="39"/>
      <c r="B171" s="40"/>
      <c r="C171" s="228" t="s">
        <v>716</v>
      </c>
      <c r="D171" s="228" t="s">
        <v>174</v>
      </c>
      <c r="E171" s="229" t="s">
        <v>3718</v>
      </c>
      <c r="F171" s="230" t="s">
        <v>3719</v>
      </c>
      <c r="G171" s="231" t="s">
        <v>1936</v>
      </c>
      <c r="H171" s="232">
        <v>24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84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1623</v>
      </c>
    </row>
    <row r="172" s="2" customFormat="1" ht="16.5" customHeight="1">
      <c r="A172" s="39"/>
      <c r="B172" s="40"/>
      <c r="C172" s="228" t="s">
        <v>721</v>
      </c>
      <c r="D172" s="228" t="s">
        <v>174</v>
      </c>
      <c r="E172" s="229" t="s">
        <v>3720</v>
      </c>
      <c r="F172" s="230" t="s">
        <v>3721</v>
      </c>
      <c r="G172" s="231" t="s">
        <v>1936</v>
      </c>
      <c r="H172" s="232">
        <v>40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84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1633</v>
      </c>
    </row>
    <row r="173" s="2" customFormat="1" ht="16.5" customHeight="1">
      <c r="A173" s="39"/>
      <c r="B173" s="40"/>
      <c r="C173" s="228" t="s">
        <v>725</v>
      </c>
      <c r="D173" s="228" t="s">
        <v>174</v>
      </c>
      <c r="E173" s="229" t="s">
        <v>3722</v>
      </c>
      <c r="F173" s="230" t="s">
        <v>3723</v>
      </c>
      <c r="G173" s="231" t="s">
        <v>1936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84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1644</v>
      </c>
    </row>
    <row r="174" s="2" customFormat="1" ht="16.5" customHeight="1">
      <c r="A174" s="39"/>
      <c r="B174" s="40"/>
      <c r="C174" s="228" t="s">
        <v>730</v>
      </c>
      <c r="D174" s="228" t="s">
        <v>174</v>
      </c>
      <c r="E174" s="229" t="s">
        <v>3724</v>
      </c>
      <c r="F174" s="230" t="s">
        <v>3723</v>
      </c>
      <c r="G174" s="231" t="s">
        <v>1936</v>
      </c>
      <c r="H174" s="232">
        <v>7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84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1655</v>
      </c>
    </row>
    <row r="175" s="2" customFormat="1" ht="16.5" customHeight="1">
      <c r="A175" s="39"/>
      <c r="B175" s="40"/>
      <c r="C175" s="228" t="s">
        <v>736</v>
      </c>
      <c r="D175" s="228" t="s">
        <v>174</v>
      </c>
      <c r="E175" s="229" t="s">
        <v>3725</v>
      </c>
      <c r="F175" s="230" t="s">
        <v>3726</v>
      </c>
      <c r="G175" s="231" t="s">
        <v>1936</v>
      </c>
      <c r="H175" s="232">
        <v>32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84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1664</v>
      </c>
    </row>
    <row r="176" s="2" customFormat="1" ht="16.5" customHeight="1">
      <c r="A176" s="39"/>
      <c r="B176" s="40"/>
      <c r="C176" s="228" t="s">
        <v>743</v>
      </c>
      <c r="D176" s="228" t="s">
        <v>174</v>
      </c>
      <c r="E176" s="229" t="s">
        <v>3727</v>
      </c>
      <c r="F176" s="230" t="s">
        <v>3728</v>
      </c>
      <c r="G176" s="231" t="s">
        <v>1936</v>
      </c>
      <c r="H176" s="232">
        <v>38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84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1682</v>
      </c>
    </row>
    <row r="177" s="2" customFormat="1" ht="16.5" customHeight="1">
      <c r="A177" s="39"/>
      <c r="B177" s="40"/>
      <c r="C177" s="228" t="s">
        <v>750</v>
      </c>
      <c r="D177" s="228" t="s">
        <v>174</v>
      </c>
      <c r="E177" s="229" t="s">
        <v>3729</v>
      </c>
      <c r="F177" s="230" t="s">
        <v>3730</v>
      </c>
      <c r="G177" s="231" t="s">
        <v>1936</v>
      </c>
      <c r="H177" s="232">
        <v>32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84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1693</v>
      </c>
    </row>
    <row r="178" s="2" customFormat="1" ht="16.5" customHeight="1">
      <c r="A178" s="39"/>
      <c r="B178" s="40"/>
      <c r="C178" s="228" t="s">
        <v>764</v>
      </c>
      <c r="D178" s="228" t="s">
        <v>174</v>
      </c>
      <c r="E178" s="229" t="s">
        <v>3731</v>
      </c>
      <c r="F178" s="230" t="s">
        <v>3732</v>
      </c>
      <c r="G178" s="231" t="s">
        <v>1936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84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1703</v>
      </c>
    </row>
    <row r="179" s="2" customFormat="1" ht="16.5" customHeight="1">
      <c r="A179" s="39"/>
      <c r="B179" s="40"/>
      <c r="C179" s="228" t="s">
        <v>769</v>
      </c>
      <c r="D179" s="228" t="s">
        <v>174</v>
      </c>
      <c r="E179" s="229" t="s">
        <v>3733</v>
      </c>
      <c r="F179" s="230" t="s">
        <v>3734</v>
      </c>
      <c r="G179" s="231" t="s">
        <v>1936</v>
      </c>
      <c r="H179" s="232">
        <v>40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192</v>
      </c>
      <c r="AT179" s="239" t="s">
        <v>174</v>
      </c>
      <c r="AU179" s="239" t="s">
        <v>84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192</v>
      </c>
      <c r="BM179" s="239" t="s">
        <v>1714</v>
      </c>
    </row>
    <row r="180" s="2" customFormat="1" ht="16.5" customHeight="1">
      <c r="A180" s="39"/>
      <c r="B180" s="40"/>
      <c r="C180" s="228" t="s">
        <v>774</v>
      </c>
      <c r="D180" s="228" t="s">
        <v>174</v>
      </c>
      <c r="E180" s="229" t="s">
        <v>3735</v>
      </c>
      <c r="F180" s="230" t="s">
        <v>3734</v>
      </c>
      <c r="G180" s="231" t="s">
        <v>1936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84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1733</v>
      </c>
    </row>
    <row r="181" s="2" customFormat="1" ht="16.5" customHeight="1">
      <c r="A181" s="39"/>
      <c r="B181" s="40"/>
      <c r="C181" s="228" t="s">
        <v>781</v>
      </c>
      <c r="D181" s="228" t="s">
        <v>174</v>
      </c>
      <c r="E181" s="229" t="s">
        <v>3736</v>
      </c>
      <c r="F181" s="230" t="s">
        <v>3732</v>
      </c>
      <c r="G181" s="231" t="s">
        <v>1936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192</v>
      </c>
      <c r="AT181" s="239" t="s">
        <v>174</v>
      </c>
      <c r="AU181" s="239" t="s">
        <v>84</v>
      </c>
      <c r="AY181" s="18" t="s">
        <v>171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192</v>
      </c>
      <c r="BM181" s="239" t="s">
        <v>1742</v>
      </c>
    </row>
    <row r="182" s="2" customFormat="1" ht="16.5" customHeight="1">
      <c r="A182" s="39"/>
      <c r="B182" s="40"/>
      <c r="C182" s="228" t="s">
        <v>786</v>
      </c>
      <c r="D182" s="228" t="s">
        <v>174</v>
      </c>
      <c r="E182" s="229" t="s">
        <v>3737</v>
      </c>
      <c r="F182" s="230" t="s">
        <v>3734</v>
      </c>
      <c r="G182" s="231" t="s">
        <v>1936</v>
      </c>
      <c r="H182" s="232">
        <v>10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192</v>
      </c>
      <c r="AT182" s="239" t="s">
        <v>174</v>
      </c>
      <c r="AU182" s="239" t="s">
        <v>84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192</v>
      </c>
      <c r="BM182" s="239" t="s">
        <v>1751</v>
      </c>
    </row>
    <row r="183" s="2" customFormat="1" ht="16.5" customHeight="1">
      <c r="A183" s="39"/>
      <c r="B183" s="40"/>
      <c r="C183" s="228" t="s">
        <v>794</v>
      </c>
      <c r="D183" s="228" t="s">
        <v>174</v>
      </c>
      <c r="E183" s="229" t="s">
        <v>3738</v>
      </c>
      <c r="F183" s="230" t="s">
        <v>3732</v>
      </c>
      <c r="G183" s="231" t="s">
        <v>1936</v>
      </c>
      <c r="H183" s="232">
        <v>9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192</v>
      </c>
      <c r="AT183" s="239" t="s">
        <v>174</v>
      </c>
      <c r="AU183" s="239" t="s">
        <v>84</v>
      </c>
      <c r="AY183" s="18" t="s">
        <v>171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192</v>
      </c>
      <c r="BM183" s="239" t="s">
        <v>1769</v>
      </c>
    </row>
    <row r="184" s="2" customFormat="1" ht="16.5" customHeight="1">
      <c r="A184" s="39"/>
      <c r="B184" s="40"/>
      <c r="C184" s="228" t="s">
        <v>798</v>
      </c>
      <c r="D184" s="228" t="s">
        <v>174</v>
      </c>
      <c r="E184" s="229" t="s">
        <v>3739</v>
      </c>
      <c r="F184" s="230" t="s">
        <v>3732</v>
      </c>
      <c r="G184" s="231" t="s">
        <v>1936</v>
      </c>
      <c r="H184" s="232">
        <v>8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84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1796</v>
      </c>
    </row>
    <row r="185" s="2" customFormat="1" ht="16.5" customHeight="1">
      <c r="A185" s="39"/>
      <c r="B185" s="40"/>
      <c r="C185" s="228" t="s">
        <v>805</v>
      </c>
      <c r="D185" s="228" t="s">
        <v>174</v>
      </c>
      <c r="E185" s="229" t="s">
        <v>3740</v>
      </c>
      <c r="F185" s="230" t="s">
        <v>3741</v>
      </c>
      <c r="G185" s="231" t="s">
        <v>1936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192</v>
      </c>
      <c r="AT185" s="239" t="s">
        <v>174</v>
      </c>
      <c r="AU185" s="239" t="s">
        <v>84</v>
      </c>
      <c r="AY185" s="18" t="s">
        <v>171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192</v>
      </c>
      <c r="BM185" s="239" t="s">
        <v>1804</v>
      </c>
    </row>
    <row r="186" s="2" customFormat="1" ht="16.5" customHeight="1">
      <c r="A186" s="39"/>
      <c r="B186" s="40"/>
      <c r="C186" s="228" t="s">
        <v>811</v>
      </c>
      <c r="D186" s="228" t="s">
        <v>174</v>
      </c>
      <c r="E186" s="229" t="s">
        <v>3742</v>
      </c>
      <c r="F186" s="230" t="s">
        <v>3743</v>
      </c>
      <c r="G186" s="231" t="s">
        <v>1936</v>
      </c>
      <c r="H186" s="232">
        <v>8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192</v>
      </c>
      <c r="AT186" s="239" t="s">
        <v>174</v>
      </c>
      <c r="AU186" s="239" t="s">
        <v>84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192</v>
      </c>
      <c r="BM186" s="239" t="s">
        <v>1821</v>
      </c>
    </row>
    <row r="187" s="12" customFormat="1" ht="25.92" customHeight="1">
      <c r="A187" s="12"/>
      <c r="B187" s="212"/>
      <c r="C187" s="213"/>
      <c r="D187" s="214" t="s">
        <v>76</v>
      </c>
      <c r="E187" s="215" t="s">
        <v>3744</v>
      </c>
      <c r="F187" s="215" t="s">
        <v>3745</v>
      </c>
      <c r="G187" s="213"/>
      <c r="H187" s="213"/>
      <c r="I187" s="216"/>
      <c r="J187" s="217">
        <f>BK187</f>
        <v>0</v>
      </c>
      <c r="K187" s="213"/>
      <c r="L187" s="218"/>
      <c r="M187" s="219"/>
      <c r="N187" s="220"/>
      <c r="O187" s="220"/>
      <c r="P187" s="221">
        <f>SUM(P188:P195)</f>
        <v>0</v>
      </c>
      <c r="Q187" s="220"/>
      <c r="R187" s="221">
        <f>SUM(R188:R195)</f>
        <v>0</v>
      </c>
      <c r="S187" s="220"/>
      <c r="T187" s="222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84</v>
      </c>
      <c r="AT187" s="224" t="s">
        <v>76</v>
      </c>
      <c r="AU187" s="224" t="s">
        <v>77</v>
      </c>
      <c r="AY187" s="223" t="s">
        <v>171</v>
      </c>
      <c r="BK187" s="225">
        <f>SUM(BK188:BK195)</f>
        <v>0</v>
      </c>
    </row>
    <row r="188" s="2" customFormat="1" ht="16.5" customHeight="1">
      <c r="A188" s="39"/>
      <c r="B188" s="40"/>
      <c r="C188" s="228" t="s">
        <v>817</v>
      </c>
      <c r="D188" s="228" t="s">
        <v>174</v>
      </c>
      <c r="E188" s="229" t="s">
        <v>81</v>
      </c>
      <c r="F188" s="230" t="s">
        <v>3746</v>
      </c>
      <c r="G188" s="231" t="s">
        <v>1936</v>
      </c>
      <c r="H188" s="232">
        <v>10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84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1833</v>
      </c>
    </row>
    <row r="189" s="2" customFormat="1" ht="16.5" customHeight="1">
      <c r="A189" s="39"/>
      <c r="B189" s="40"/>
      <c r="C189" s="228" t="s">
        <v>823</v>
      </c>
      <c r="D189" s="228" t="s">
        <v>174</v>
      </c>
      <c r="E189" s="229" t="s">
        <v>3747</v>
      </c>
      <c r="F189" s="230" t="s">
        <v>3748</v>
      </c>
      <c r="G189" s="231" t="s">
        <v>1936</v>
      </c>
      <c r="H189" s="232">
        <v>10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192</v>
      </c>
      <c r="AT189" s="239" t="s">
        <v>174</v>
      </c>
      <c r="AU189" s="239" t="s">
        <v>84</v>
      </c>
      <c r="AY189" s="18" t="s">
        <v>171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192</v>
      </c>
      <c r="BM189" s="239" t="s">
        <v>1842</v>
      </c>
    </row>
    <row r="190" s="2" customFormat="1" ht="16.5" customHeight="1">
      <c r="A190" s="39"/>
      <c r="B190" s="40"/>
      <c r="C190" s="228" t="s">
        <v>831</v>
      </c>
      <c r="D190" s="228" t="s">
        <v>174</v>
      </c>
      <c r="E190" s="229" t="s">
        <v>3749</v>
      </c>
      <c r="F190" s="230" t="s">
        <v>3750</v>
      </c>
      <c r="G190" s="231" t="s">
        <v>1936</v>
      </c>
      <c r="H190" s="232">
        <v>10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192</v>
      </c>
      <c r="AT190" s="239" t="s">
        <v>174</v>
      </c>
      <c r="AU190" s="239" t="s">
        <v>84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192</v>
      </c>
      <c r="BM190" s="239" t="s">
        <v>1851</v>
      </c>
    </row>
    <row r="191" s="2" customFormat="1" ht="16.5" customHeight="1">
      <c r="A191" s="39"/>
      <c r="B191" s="40"/>
      <c r="C191" s="228" t="s">
        <v>836</v>
      </c>
      <c r="D191" s="228" t="s">
        <v>174</v>
      </c>
      <c r="E191" s="229" t="s">
        <v>3751</v>
      </c>
      <c r="F191" s="230" t="s">
        <v>3752</v>
      </c>
      <c r="G191" s="231" t="s">
        <v>1936</v>
      </c>
      <c r="H191" s="232">
        <v>11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192</v>
      </c>
      <c r="AT191" s="239" t="s">
        <v>174</v>
      </c>
      <c r="AU191" s="239" t="s">
        <v>84</v>
      </c>
      <c r="AY191" s="18" t="s">
        <v>171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192</v>
      </c>
      <c r="BM191" s="239" t="s">
        <v>1859</v>
      </c>
    </row>
    <row r="192" s="2" customFormat="1" ht="16.5" customHeight="1">
      <c r="A192" s="39"/>
      <c r="B192" s="40"/>
      <c r="C192" s="228" t="s">
        <v>1454</v>
      </c>
      <c r="D192" s="228" t="s">
        <v>174</v>
      </c>
      <c r="E192" s="229" t="s">
        <v>3753</v>
      </c>
      <c r="F192" s="230" t="s">
        <v>3754</v>
      </c>
      <c r="G192" s="231" t="s">
        <v>1936</v>
      </c>
      <c r="H192" s="232">
        <v>10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192</v>
      </c>
      <c r="AT192" s="239" t="s">
        <v>174</v>
      </c>
      <c r="AU192" s="239" t="s">
        <v>84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192</v>
      </c>
      <c r="BM192" s="239" t="s">
        <v>1867</v>
      </c>
    </row>
    <row r="193" s="2" customFormat="1" ht="16.5" customHeight="1">
      <c r="A193" s="39"/>
      <c r="B193" s="40"/>
      <c r="C193" s="228" t="s">
        <v>1458</v>
      </c>
      <c r="D193" s="228" t="s">
        <v>174</v>
      </c>
      <c r="E193" s="229" t="s">
        <v>3755</v>
      </c>
      <c r="F193" s="230" t="s">
        <v>3756</v>
      </c>
      <c r="G193" s="231" t="s">
        <v>1936</v>
      </c>
      <c r="H193" s="232">
        <v>11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192</v>
      </c>
      <c r="AT193" s="239" t="s">
        <v>174</v>
      </c>
      <c r="AU193" s="239" t="s">
        <v>84</v>
      </c>
      <c r="AY193" s="18" t="s">
        <v>171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192</v>
      </c>
      <c r="BM193" s="239" t="s">
        <v>1877</v>
      </c>
    </row>
    <row r="194" s="2" customFormat="1" ht="16.5" customHeight="1">
      <c r="A194" s="39"/>
      <c r="B194" s="40"/>
      <c r="C194" s="228" t="s">
        <v>1463</v>
      </c>
      <c r="D194" s="228" t="s">
        <v>174</v>
      </c>
      <c r="E194" s="229" t="s">
        <v>3757</v>
      </c>
      <c r="F194" s="230" t="s">
        <v>3758</v>
      </c>
      <c r="G194" s="231" t="s">
        <v>1936</v>
      </c>
      <c r="H194" s="232">
        <v>11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84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1885</v>
      </c>
    </row>
    <row r="195" s="2" customFormat="1" ht="16.5" customHeight="1">
      <c r="A195" s="39"/>
      <c r="B195" s="40"/>
      <c r="C195" s="228" t="s">
        <v>1468</v>
      </c>
      <c r="D195" s="228" t="s">
        <v>174</v>
      </c>
      <c r="E195" s="229" t="s">
        <v>398</v>
      </c>
      <c r="F195" s="230" t="s">
        <v>3759</v>
      </c>
      <c r="G195" s="231" t="s">
        <v>1936</v>
      </c>
      <c r="H195" s="232">
        <v>11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192</v>
      </c>
      <c r="AT195" s="239" t="s">
        <v>174</v>
      </c>
      <c r="AU195" s="239" t="s">
        <v>84</v>
      </c>
      <c r="AY195" s="18" t="s">
        <v>171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192</v>
      </c>
      <c r="BM195" s="239" t="s">
        <v>1895</v>
      </c>
    </row>
    <row r="196" s="12" customFormat="1" ht="25.92" customHeight="1">
      <c r="A196" s="12"/>
      <c r="B196" s="212"/>
      <c r="C196" s="213"/>
      <c r="D196" s="214" t="s">
        <v>76</v>
      </c>
      <c r="E196" s="215" t="s">
        <v>3760</v>
      </c>
      <c r="F196" s="215" t="s">
        <v>3761</v>
      </c>
      <c r="G196" s="213"/>
      <c r="H196" s="213"/>
      <c r="I196" s="216"/>
      <c r="J196" s="217">
        <f>BK196</f>
        <v>0</v>
      </c>
      <c r="K196" s="213"/>
      <c r="L196" s="218"/>
      <c r="M196" s="219"/>
      <c r="N196" s="220"/>
      <c r="O196" s="220"/>
      <c r="P196" s="221">
        <f>SUM(P197:P204)</f>
        <v>0</v>
      </c>
      <c r="Q196" s="220"/>
      <c r="R196" s="221">
        <f>SUM(R197:R204)</f>
        <v>0</v>
      </c>
      <c r="S196" s="220"/>
      <c r="T196" s="222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84</v>
      </c>
      <c r="AT196" s="224" t="s">
        <v>76</v>
      </c>
      <c r="AU196" s="224" t="s">
        <v>77</v>
      </c>
      <c r="AY196" s="223" t="s">
        <v>171</v>
      </c>
      <c r="BK196" s="225">
        <f>SUM(BK197:BK204)</f>
        <v>0</v>
      </c>
    </row>
    <row r="197" s="2" customFormat="1" ht="16.5" customHeight="1">
      <c r="A197" s="39"/>
      <c r="B197" s="40"/>
      <c r="C197" s="228" t="s">
        <v>1489</v>
      </c>
      <c r="D197" s="228" t="s">
        <v>174</v>
      </c>
      <c r="E197" s="229" t="s">
        <v>81</v>
      </c>
      <c r="F197" s="230" t="s">
        <v>3746</v>
      </c>
      <c r="G197" s="231" t="s">
        <v>1936</v>
      </c>
      <c r="H197" s="232">
        <v>4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192</v>
      </c>
      <c r="AT197" s="239" t="s">
        <v>174</v>
      </c>
      <c r="AU197" s="239" t="s">
        <v>84</v>
      </c>
      <c r="AY197" s="18" t="s">
        <v>171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192</v>
      </c>
      <c r="BM197" s="239" t="s">
        <v>1907</v>
      </c>
    </row>
    <row r="198" s="2" customFormat="1" ht="16.5" customHeight="1">
      <c r="A198" s="39"/>
      <c r="B198" s="40"/>
      <c r="C198" s="228" t="s">
        <v>1505</v>
      </c>
      <c r="D198" s="228" t="s">
        <v>174</v>
      </c>
      <c r="E198" s="229" t="s">
        <v>3747</v>
      </c>
      <c r="F198" s="230" t="s">
        <v>3748</v>
      </c>
      <c r="G198" s="231" t="s">
        <v>1936</v>
      </c>
      <c r="H198" s="232">
        <v>4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84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1921</v>
      </c>
    </row>
    <row r="199" s="2" customFormat="1" ht="16.5" customHeight="1">
      <c r="A199" s="39"/>
      <c r="B199" s="40"/>
      <c r="C199" s="228" t="s">
        <v>1509</v>
      </c>
      <c r="D199" s="228" t="s">
        <v>174</v>
      </c>
      <c r="E199" s="229" t="s">
        <v>3749</v>
      </c>
      <c r="F199" s="230" t="s">
        <v>3750</v>
      </c>
      <c r="G199" s="231" t="s">
        <v>1936</v>
      </c>
      <c r="H199" s="232">
        <v>4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192</v>
      </c>
      <c r="AT199" s="239" t="s">
        <v>174</v>
      </c>
      <c r="AU199" s="239" t="s">
        <v>84</v>
      </c>
      <c r="AY199" s="18" t="s">
        <v>171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192</v>
      </c>
      <c r="BM199" s="239" t="s">
        <v>1929</v>
      </c>
    </row>
    <row r="200" s="2" customFormat="1" ht="16.5" customHeight="1">
      <c r="A200" s="39"/>
      <c r="B200" s="40"/>
      <c r="C200" s="228" t="s">
        <v>1513</v>
      </c>
      <c r="D200" s="228" t="s">
        <v>174</v>
      </c>
      <c r="E200" s="229" t="s">
        <v>3751</v>
      </c>
      <c r="F200" s="230" t="s">
        <v>3752</v>
      </c>
      <c r="G200" s="231" t="s">
        <v>1936</v>
      </c>
      <c r="H200" s="232">
        <v>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192</v>
      </c>
      <c r="AT200" s="239" t="s">
        <v>174</v>
      </c>
      <c r="AU200" s="239" t="s">
        <v>84</v>
      </c>
      <c r="AY200" s="18" t="s">
        <v>171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192</v>
      </c>
      <c r="BM200" s="239" t="s">
        <v>1938</v>
      </c>
    </row>
    <row r="201" s="2" customFormat="1" ht="16.5" customHeight="1">
      <c r="A201" s="39"/>
      <c r="B201" s="40"/>
      <c r="C201" s="228" t="s">
        <v>1517</v>
      </c>
      <c r="D201" s="228" t="s">
        <v>174</v>
      </c>
      <c r="E201" s="229" t="s">
        <v>3753</v>
      </c>
      <c r="F201" s="230" t="s">
        <v>3754</v>
      </c>
      <c r="G201" s="231" t="s">
        <v>1936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84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1948</v>
      </c>
    </row>
    <row r="202" s="2" customFormat="1" ht="16.5" customHeight="1">
      <c r="A202" s="39"/>
      <c r="B202" s="40"/>
      <c r="C202" s="228" t="s">
        <v>1528</v>
      </c>
      <c r="D202" s="228" t="s">
        <v>174</v>
      </c>
      <c r="E202" s="229" t="s">
        <v>3755</v>
      </c>
      <c r="F202" s="230" t="s">
        <v>3756</v>
      </c>
      <c r="G202" s="231" t="s">
        <v>1936</v>
      </c>
      <c r="H202" s="232">
        <v>4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192</v>
      </c>
      <c r="AT202" s="239" t="s">
        <v>174</v>
      </c>
      <c r="AU202" s="239" t="s">
        <v>84</v>
      </c>
      <c r="AY202" s="18" t="s">
        <v>171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192</v>
      </c>
      <c r="BM202" s="239" t="s">
        <v>1958</v>
      </c>
    </row>
    <row r="203" s="2" customFormat="1" ht="16.5" customHeight="1">
      <c r="A203" s="39"/>
      <c r="B203" s="40"/>
      <c r="C203" s="228" t="s">
        <v>1533</v>
      </c>
      <c r="D203" s="228" t="s">
        <v>174</v>
      </c>
      <c r="E203" s="229" t="s">
        <v>3757</v>
      </c>
      <c r="F203" s="230" t="s">
        <v>3758</v>
      </c>
      <c r="G203" s="231" t="s">
        <v>1936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192</v>
      </c>
      <c r="AT203" s="239" t="s">
        <v>174</v>
      </c>
      <c r="AU203" s="239" t="s">
        <v>84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192</v>
      </c>
      <c r="BM203" s="239" t="s">
        <v>1966</v>
      </c>
    </row>
    <row r="204" s="2" customFormat="1" ht="16.5" customHeight="1">
      <c r="A204" s="39"/>
      <c r="B204" s="40"/>
      <c r="C204" s="228" t="s">
        <v>1537</v>
      </c>
      <c r="D204" s="228" t="s">
        <v>174</v>
      </c>
      <c r="E204" s="229" t="s">
        <v>398</v>
      </c>
      <c r="F204" s="230" t="s">
        <v>3759</v>
      </c>
      <c r="G204" s="231" t="s">
        <v>1936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192</v>
      </c>
      <c r="AT204" s="239" t="s">
        <v>174</v>
      </c>
      <c r="AU204" s="239" t="s">
        <v>84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192</v>
      </c>
      <c r="BM204" s="239" t="s">
        <v>1974</v>
      </c>
    </row>
    <row r="205" s="12" customFormat="1" ht="25.92" customHeight="1">
      <c r="A205" s="12"/>
      <c r="B205" s="212"/>
      <c r="C205" s="213"/>
      <c r="D205" s="214" t="s">
        <v>76</v>
      </c>
      <c r="E205" s="215" t="s">
        <v>3762</v>
      </c>
      <c r="F205" s="215" t="s">
        <v>3763</v>
      </c>
      <c r="G205" s="213"/>
      <c r="H205" s="213"/>
      <c r="I205" s="216"/>
      <c r="J205" s="217">
        <f>BK205</f>
        <v>0</v>
      </c>
      <c r="K205" s="213"/>
      <c r="L205" s="218"/>
      <c r="M205" s="219"/>
      <c r="N205" s="220"/>
      <c r="O205" s="220"/>
      <c r="P205" s="221">
        <f>SUM(P206:P210)</f>
        <v>0</v>
      </c>
      <c r="Q205" s="220"/>
      <c r="R205" s="221">
        <f>SUM(R206:R210)</f>
        <v>0</v>
      </c>
      <c r="S205" s="220"/>
      <c r="T205" s="222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3" t="s">
        <v>84</v>
      </c>
      <c r="AT205" s="224" t="s">
        <v>76</v>
      </c>
      <c r="AU205" s="224" t="s">
        <v>77</v>
      </c>
      <c r="AY205" s="223" t="s">
        <v>171</v>
      </c>
      <c r="BK205" s="225">
        <f>SUM(BK206:BK210)</f>
        <v>0</v>
      </c>
    </row>
    <row r="206" s="2" customFormat="1" ht="16.5" customHeight="1">
      <c r="A206" s="39"/>
      <c r="B206" s="40"/>
      <c r="C206" s="228" t="s">
        <v>1543</v>
      </c>
      <c r="D206" s="228" t="s">
        <v>174</v>
      </c>
      <c r="E206" s="229" t="s">
        <v>3764</v>
      </c>
      <c r="F206" s="230" t="s">
        <v>3765</v>
      </c>
      <c r="G206" s="231" t="s">
        <v>1936</v>
      </c>
      <c r="H206" s="232">
        <v>100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192</v>
      </c>
      <c r="AT206" s="239" t="s">
        <v>174</v>
      </c>
      <c r="AU206" s="239" t="s">
        <v>84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192</v>
      </c>
      <c r="BM206" s="239" t="s">
        <v>1984</v>
      </c>
    </row>
    <row r="207" s="2" customFormat="1" ht="16.5" customHeight="1">
      <c r="A207" s="39"/>
      <c r="B207" s="40"/>
      <c r="C207" s="228" t="s">
        <v>1551</v>
      </c>
      <c r="D207" s="228" t="s">
        <v>174</v>
      </c>
      <c r="E207" s="229" t="s">
        <v>3766</v>
      </c>
      <c r="F207" s="230" t="s">
        <v>3767</v>
      </c>
      <c r="G207" s="231" t="s">
        <v>1936</v>
      </c>
      <c r="H207" s="232">
        <v>14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192</v>
      </c>
      <c r="AT207" s="239" t="s">
        <v>174</v>
      </c>
      <c r="AU207" s="239" t="s">
        <v>84</v>
      </c>
      <c r="AY207" s="18" t="s">
        <v>171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192</v>
      </c>
      <c r="BM207" s="239" t="s">
        <v>1988</v>
      </c>
    </row>
    <row r="208" s="2" customFormat="1" ht="16.5" customHeight="1">
      <c r="A208" s="39"/>
      <c r="B208" s="40"/>
      <c r="C208" s="228" t="s">
        <v>1271</v>
      </c>
      <c r="D208" s="228" t="s">
        <v>174</v>
      </c>
      <c r="E208" s="229" t="s">
        <v>3768</v>
      </c>
      <c r="F208" s="230" t="s">
        <v>3769</v>
      </c>
      <c r="G208" s="231" t="s">
        <v>1936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84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1995</v>
      </c>
    </row>
    <row r="209" s="2" customFormat="1" ht="16.5" customHeight="1">
      <c r="A209" s="39"/>
      <c r="B209" s="40"/>
      <c r="C209" s="228" t="s">
        <v>1561</v>
      </c>
      <c r="D209" s="228" t="s">
        <v>174</v>
      </c>
      <c r="E209" s="229" t="s">
        <v>3770</v>
      </c>
      <c r="F209" s="230" t="s">
        <v>3771</v>
      </c>
      <c r="G209" s="231" t="s">
        <v>1936</v>
      </c>
      <c r="H209" s="232">
        <v>9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192</v>
      </c>
      <c r="AT209" s="239" t="s">
        <v>174</v>
      </c>
      <c r="AU209" s="239" t="s">
        <v>84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192</v>
      </c>
      <c r="BM209" s="239" t="s">
        <v>2025</v>
      </c>
    </row>
    <row r="210" s="2" customFormat="1" ht="16.5" customHeight="1">
      <c r="A210" s="39"/>
      <c r="B210" s="40"/>
      <c r="C210" s="228" t="s">
        <v>1570</v>
      </c>
      <c r="D210" s="228" t="s">
        <v>174</v>
      </c>
      <c r="E210" s="229" t="s">
        <v>3772</v>
      </c>
      <c r="F210" s="230" t="s">
        <v>3773</v>
      </c>
      <c r="G210" s="231" t="s">
        <v>1936</v>
      </c>
      <c r="H210" s="232">
        <v>116</v>
      </c>
      <c r="I210" s="233"/>
      <c r="J210" s="234">
        <f>ROUND(I210*H210,2)</f>
        <v>0</v>
      </c>
      <c r="K210" s="230" t="s">
        <v>1</v>
      </c>
      <c r="L210" s="45"/>
      <c r="M210" s="309" t="s">
        <v>1</v>
      </c>
      <c r="N210" s="310" t="s">
        <v>42</v>
      </c>
      <c r="O210" s="248"/>
      <c r="P210" s="311">
        <f>O210*H210</f>
        <v>0</v>
      </c>
      <c r="Q210" s="311">
        <v>0</v>
      </c>
      <c r="R210" s="311">
        <f>Q210*H210</f>
        <v>0</v>
      </c>
      <c r="S210" s="311">
        <v>0</v>
      </c>
      <c r="T210" s="312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192</v>
      </c>
      <c r="AT210" s="239" t="s">
        <v>174</v>
      </c>
      <c r="AU210" s="239" t="s">
        <v>84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192</v>
      </c>
      <c r="BM210" s="239" t="s">
        <v>2039</v>
      </c>
    </row>
    <row r="211" s="2" customFormat="1" ht="6.96" customHeight="1">
      <c r="A211" s="39"/>
      <c r="B211" s="67"/>
      <c r="C211" s="68"/>
      <c r="D211" s="68"/>
      <c r="E211" s="68"/>
      <c r="F211" s="68"/>
      <c r="G211" s="68"/>
      <c r="H211" s="68"/>
      <c r="I211" s="68"/>
      <c r="J211" s="68"/>
      <c r="K211" s="68"/>
      <c r="L211" s="45"/>
      <c r="M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</row>
  </sheetData>
  <sheetProtection sheet="1" autoFilter="0" formatColumns="0" formatRows="0" objects="1" scenarios="1" spinCount="100000" saltValue="XLHSoUvcZgawrCd/J/tOwn5A2AHCRQq0eNKcrW9bg5o3P/M7FGBIq9153EcgwRP7NAyOqWq6icSMtDdJzIYq+g==" hashValue="d/DHZ6rPvsIc85W+xz6AsHY4LvjXs06Kkuvo/9cHKRcNF3RM2IFkgt1DEBlA6BEVm9Xprn2ZRzDZ94aueoSOfw==" algorithmName="SHA-512" password="CC35"/>
  <autoFilter ref="C123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>
      <c r="B8" s="21"/>
      <c r="D8" s="152" t="s">
        <v>142</v>
      </c>
      <c r="L8" s="21"/>
    </row>
    <row r="9" s="1" customFormat="1" ht="16.5" customHeight="1">
      <c r="B9" s="21"/>
      <c r="E9" s="153" t="s">
        <v>143</v>
      </c>
      <c r="F9" s="1"/>
      <c r="G9" s="1"/>
      <c r="H9" s="1"/>
      <c r="L9" s="21"/>
    </row>
    <row r="10" s="1" customFormat="1" ht="12" customHeight="1">
      <c r="B10" s="21"/>
      <c r="D10" s="152" t="s">
        <v>144</v>
      </c>
      <c r="L10" s="21"/>
    </row>
    <row r="11" s="2" customFormat="1" ht="16.5" customHeight="1">
      <c r="A11" s="39"/>
      <c r="B11" s="45"/>
      <c r="C11" s="39"/>
      <c r="D11" s="39"/>
      <c r="E11" s="164" t="s">
        <v>3774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3655</v>
      </c>
      <c r="G16" s="39"/>
      <c r="H16" s="39"/>
      <c r="I16" s="152" t="s">
        <v>22</v>
      </c>
      <c r="J16" s="155" t="str">
        <f>'Rekapitulace stavby'!AN8</f>
        <v>23. 3. 2022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ROUND((SUM(BE129:BE276)),  2)</f>
        <v>0</v>
      </c>
      <c r="G37" s="39"/>
      <c r="H37" s="39"/>
      <c r="I37" s="166">
        <v>0.20999999999999999</v>
      </c>
      <c r="J37" s="165">
        <f>ROUND(((SUM(BE129:BE276))*I37),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ROUND((SUM(BF129:BF276)),  2)</f>
        <v>0</v>
      </c>
      <c r="G38" s="39"/>
      <c r="H38" s="39"/>
      <c r="I38" s="166">
        <v>0.14999999999999999</v>
      </c>
      <c r="J38" s="165">
        <f>ROUND(((SUM(BF129:BF276))*I38),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3774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01-004a - Vnitřní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23. 3. 2022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147</v>
      </c>
      <c r="D98" s="187"/>
      <c r="E98" s="187"/>
      <c r="F98" s="187"/>
      <c r="G98" s="187"/>
      <c r="H98" s="187"/>
      <c r="I98" s="187"/>
      <c r="J98" s="188" t="s">
        <v>148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149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150</v>
      </c>
    </row>
    <row r="101" s="9" customFormat="1" ht="24.96" customHeight="1">
      <c r="A101" s="9"/>
      <c r="B101" s="190"/>
      <c r="C101" s="191"/>
      <c r="D101" s="192" t="s">
        <v>3777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3778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3779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3780</v>
      </c>
      <c r="E104" s="193"/>
      <c r="F104" s="193"/>
      <c r="G104" s="193"/>
      <c r="H104" s="193"/>
      <c r="I104" s="193"/>
      <c r="J104" s="194">
        <f>J261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3781</v>
      </c>
      <c r="E105" s="193"/>
      <c r="F105" s="193"/>
      <c r="G105" s="193"/>
      <c r="H105" s="193"/>
      <c r="I105" s="193"/>
      <c r="J105" s="194">
        <f>J269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143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3" t="s">
        <v>3774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3775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01-004a - Vnitřní kanalizace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23. 3. 2022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Královehradecký kraj, Hrade Králové</v>
      </c>
      <c r="G125" s="41"/>
      <c r="H125" s="41"/>
      <c r="I125" s="33" t="s">
        <v>30</v>
      </c>
      <c r="J125" s="37" t="str">
        <f>E25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156</v>
      </c>
      <c r="D128" s="204" t="s">
        <v>62</v>
      </c>
      <c r="E128" s="204" t="s">
        <v>58</v>
      </c>
      <c r="F128" s="204" t="s">
        <v>59</v>
      </c>
      <c r="G128" s="204" t="s">
        <v>157</v>
      </c>
      <c r="H128" s="204" t="s">
        <v>158</v>
      </c>
      <c r="I128" s="204" t="s">
        <v>159</v>
      </c>
      <c r="J128" s="204" t="s">
        <v>148</v>
      </c>
      <c r="K128" s="205" t="s">
        <v>160</v>
      </c>
      <c r="L128" s="206"/>
      <c r="M128" s="101" t="s">
        <v>1</v>
      </c>
      <c r="N128" s="102" t="s">
        <v>41</v>
      </c>
      <c r="O128" s="102" t="s">
        <v>161</v>
      </c>
      <c r="P128" s="102" t="s">
        <v>162</v>
      </c>
      <c r="Q128" s="102" t="s">
        <v>163</v>
      </c>
      <c r="R128" s="102" t="s">
        <v>164</v>
      </c>
      <c r="S128" s="102" t="s">
        <v>165</v>
      </c>
      <c r="T128" s="103" t="s">
        <v>166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167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P130+P151+P200+P261+P269</f>
        <v>0</v>
      </c>
      <c r="Q129" s="105"/>
      <c r="R129" s="209">
        <f>R130+R151+R200+R261+R269</f>
        <v>0</v>
      </c>
      <c r="S129" s="105"/>
      <c r="T129" s="210">
        <f>T130+T151+T200+T261+T269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150</v>
      </c>
      <c r="BK129" s="211">
        <f>BK130+BK151+BK200+BK261+BK269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84</v>
      </c>
      <c r="F130" s="215" t="s">
        <v>289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171</v>
      </c>
      <c r="BK130" s="225">
        <f>SUM(BK131:BK150)</f>
        <v>0</v>
      </c>
    </row>
    <row r="131" s="2" customFormat="1" ht="24.15" customHeight="1">
      <c r="A131" s="39"/>
      <c r="B131" s="40"/>
      <c r="C131" s="228" t="s">
        <v>84</v>
      </c>
      <c r="D131" s="228" t="s">
        <v>174</v>
      </c>
      <c r="E131" s="229" t="s">
        <v>3782</v>
      </c>
      <c r="F131" s="230" t="s">
        <v>3783</v>
      </c>
      <c r="G131" s="231" t="s">
        <v>292</v>
      </c>
      <c r="H131" s="232">
        <v>25.399999999999999</v>
      </c>
      <c r="I131" s="233"/>
      <c r="J131" s="234">
        <f>ROUND(I131*H131,2)</f>
        <v>0</v>
      </c>
      <c r="K131" s="230" t="s">
        <v>3784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192</v>
      </c>
      <c r="AT131" s="239" t="s">
        <v>174</v>
      </c>
      <c r="AU131" s="239" t="s">
        <v>84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192</v>
      </c>
      <c r="BM131" s="239" t="s">
        <v>86</v>
      </c>
    </row>
    <row r="132" s="2" customFormat="1">
      <c r="A132" s="39"/>
      <c r="B132" s="40"/>
      <c r="C132" s="41"/>
      <c r="D132" s="241" t="s">
        <v>181</v>
      </c>
      <c r="E132" s="41"/>
      <c r="F132" s="242" t="s">
        <v>3785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181</v>
      </c>
      <c r="AU132" s="18" t="s">
        <v>84</v>
      </c>
    </row>
    <row r="133" s="2" customFormat="1" ht="24.15" customHeight="1">
      <c r="A133" s="39"/>
      <c r="B133" s="40"/>
      <c r="C133" s="228" t="s">
        <v>86</v>
      </c>
      <c r="D133" s="228" t="s">
        <v>174</v>
      </c>
      <c r="E133" s="229" t="s">
        <v>3786</v>
      </c>
      <c r="F133" s="230" t="s">
        <v>3787</v>
      </c>
      <c r="G133" s="231" t="s">
        <v>292</v>
      </c>
      <c r="H133" s="232">
        <v>7.6200000000000001</v>
      </c>
      <c r="I133" s="233"/>
      <c r="J133" s="234">
        <f>ROUND(I133*H133,2)</f>
        <v>0</v>
      </c>
      <c r="K133" s="230" t="s">
        <v>3784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84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192</v>
      </c>
    </row>
    <row r="134" s="2" customFormat="1">
      <c r="A134" s="39"/>
      <c r="B134" s="40"/>
      <c r="C134" s="41"/>
      <c r="D134" s="241" t="s">
        <v>181</v>
      </c>
      <c r="E134" s="41"/>
      <c r="F134" s="242" t="s">
        <v>3788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181</v>
      </c>
      <c r="AU134" s="18" t="s">
        <v>84</v>
      </c>
    </row>
    <row r="135" s="2" customFormat="1" ht="24.15" customHeight="1">
      <c r="A135" s="39"/>
      <c r="B135" s="40"/>
      <c r="C135" s="228" t="s">
        <v>106</v>
      </c>
      <c r="D135" s="228" t="s">
        <v>174</v>
      </c>
      <c r="E135" s="229" t="s">
        <v>3789</v>
      </c>
      <c r="F135" s="230" t="s">
        <v>3790</v>
      </c>
      <c r="G135" s="231" t="s">
        <v>292</v>
      </c>
      <c r="H135" s="232">
        <v>25.399999999999999</v>
      </c>
      <c r="I135" s="233"/>
      <c r="J135" s="234">
        <f>ROUND(I135*H135,2)</f>
        <v>0</v>
      </c>
      <c r="K135" s="230" t="s">
        <v>3784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84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317</v>
      </c>
    </row>
    <row r="136" s="2" customFormat="1">
      <c r="A136" s="39"/>
      <c r="B136" s="40"/>
      <c r="C136" s="41"/>
      <c r="D136" s="241" t="s">
        <v>181</v>
      </c>
      <c r="E136" s="41"/>
      <c r="F136" s="242" t="s">
        <v>3791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181</v>
      </c>
      <c r="AU136" s="18" t="s">
        <v>84</v>
      </c>
    </row>
    <row r="137" s="2" customFormat="1" ht="24.15" customHeight="1">
      <c r="A137" s="39"/>
      <c r="B137" s="40"/>
      <c r="C137" s="228" t="s">
        <v>192</v>
      </c>
      <c r="D137" s="228" t="s">
        <v>174</v>
      </c>
      <c r="E137" s="229" t="s">
        <v>3792</v>
      </c>
      <c r="F137" s="230" t="s">
        <v>3793</v>
      </c>
      <c r="G137" s="231" t="s">
        <v>292</v>
      </c>
      <c r="H137" s="232">
        <v>21.640000000000001</v>
      </c>
      <c r="I137" s="233"/>
      <c r="J137" s="234">
        <f>ROUND(I137*H137,2)</f>
        <v>0</v>
      </c>
      <c r="K137" s="230" t="s">
        <v>3784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84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329</v>
      </c>
    </row>
    <row r="138" s="2" customFormat="1">
      <c r="A138" s="39"/>
      <c r="B138" s="40"/>
      <c r="C138" s="41"/>
      <c r="D138" s="241" t="s">
        <v>181</v>
      </c>
      <c r="E138" s="41"/>
      <c r="F138" s="242" t="s">
        <v>3794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181</v>
      </c>
      <c r="AU138" s="18" t="s">
        <v>84</v>
      </c>
    </row>
    <row r="139" s="2" customFormat="1" ht="24.15" customHeight="1">
      <c r="A139" s="39"/>
      <c r="B139" s="40"/>
      <c r="C139" s="228" t="s">
        <v>170</v>
      </c>
      <c r="D139" s="228" t="s">
        <v>174</v>
      </c>
      <c r="E139" s="229" t="s">
        <v>3795</v>
      </c>
      <c r="F139" s="230" t="s">
        <v>3796</v>
      </c>
      <c r="G139" s="231" t="s">
        <v>292</v>
      </c>
      <c r="H139" s="232">
        <v>14.58</v>
      </c>
      <c r="I139" s="233"/>
      <c r="J139" s="234">
        <f>ROUND(I139*H139,2)</f>
        <v>0</v>
      </c>
      <c r="K139" s="230" t="s">
        <v>3784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84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371</v>
      </c>
    </row>
    <row r="140" s="2" customFormat="1">
      <c r="A140" s="39"/>
      <c r="B140" s="40"/>
      <c r="C140" s="41"/>
      <c r="D140" s="241" t="s">
        <v>181</v>
      </c>
      <c r="E140" s="41"/>
      <c r="F140" s="242" t="s">
        <v>3794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181</v>
      </c>
      <c r="AU140" s="18" t="s">
        <v>84</v>
      </c>
    </row>
    <row r="141" s="2" customFormat="1" ht="33" customHeight="1">
      <c r="A141" s="39"/>
      <c r="B141" s="40"/>
      <c r="C141" s="228" t="s">
        <v>317</v>
      </c>
      <c r="D141" s="228" t="s">
        <v>174</v>
      </c>
      <c r="E141" s="229" t="s">
        <v>3797</v>
      </c>
      <c r="F141" s="230" t="s">
        <v>3798</v>
      </c>
      <c r="G141" s="231" t="s">
        <v>292</v>
      </c>
      <c r="H141" s="232">
        <v>14.58</v>
      </c>
      <c r="I141" s="233"/>
      <c r="J141" s="234">
        <f>ROUND(I141*H141,2)</f>
        <v>0</v>
      </c>
      <c r="K141" s="230" t="s">
        <v>3784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84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403</v>
      </c>
    </row>
    <row r="142" s="2" customFormat="1" ht="33" customHeight="1">
      <c r="A142" s="39"/>
      <c r="B142" s="40"/>
      <c r="C142" s="228" t="s">
        <v>324</v>
      </c>
      <c r="D142" s="228" t="s">
        <v>174</v>
      </c>
      <c r="E142" s="229" t="s">
        <v>3799</v>
      </c>
      <c r="F142" s="230" t="s">
        <v>3800</v>
      </c>
      <c r="G142" s="231" t="s">
        <v>292</v>
      </c>
      <c r="H142" s="232">
        <v>14.58</v>
      </c>
      <c r="I142" s="233"/>
      <c r="J142" s="234">
        <f>ROUND(I142*H142,2)</f>
        <v>0</v>
      </c>
      <c r="K142" s="230" t="s">
        <v>3784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416</v>
      </c>
    </row>
    <row r="143" s="2" customFormat="1" ht="24.15" customHeight="1">
      <c r="A143" s="39"/>
      <c r="B143" s="40"/>
      <c r="C143" s="228" t="s">
        <v>329</v>
      </c>
      <c r="D143" s="228" t="s">
        <v>174</v>
      </c>
      <c r="E143" s="229" t="s">
        <v>3801</v>
      </c>
      <c r="F143" s="230" t="s">
        <v>3802</v>
      </c>
      <c r="G143" s="231" t="s">
        <v>292</v>
      </c>
      <c r="H143" s="232">
        <v>29.16</v>
      </c>
      <c r="I143" s="233"/>
      <c r="J143" s="234">
        <f>ROUND(I143*H143,2)</f>
        <v>0</v>
      </c>
      <c r="K143" s="230" t="s">
        <v>3784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192</v>
      </c>
      <c r="AT143" s="239" t="s">
        <v>174</v>
      </c>
      <c r="AU143" s="239" t="s">
        <v>84</v>
      </c>
      <c r="AY143" s="18" t="s">
        <v>171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192</v>
      </c>
      <c r="BM143" s="239" t="s">
        <v>440</v>
      </c>
    </row>
    <row r="144" s="2" customFormat="1" ht="24.15" customHeight="1">
      <c r="A144" s="39"/>
      <c r="B144" s="40"/>
      <c r="C144" s="228" t="s">
        <v>322</v>
      </c>
      <c r="D144" s="228" t="s">
        <v>174</v>
      </c>
      <c r="E144" s="229" t="s">
        <v>3803</v>
      </c>
      <c r="F144" s="230" t="s">
        <v>3804</v>
      </c>
      <c r="G144" s="231" t="s">
        <v>292</v>
      </c>
      <c r="H144" s="232">
        <v>14.58</v>
      </c>
      <c r="I144" s="233"/>
      <c r="J144" s="234">
        <f>ROUND(I144*H144,2)</f>
        <v>0</v>
      </c>
      <c r="K144" s="230" t="s">
        <v>3784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84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456</v>
      </c>
    </row>
    <row r="145" s="2" customFormat="1">
      <c r="A145" s="39"/>
      <c r="B145" s="40"/>
      <c r="C145" s="41"/>
      <c r="D145" s="241" t="s">
        <v>181</v>
      </c>
      <c r="E145" s="41"/>
      <c r="F145" s="242" t="s">
        <v>3805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181</v>
      </c>
      <c r="AU145" s="18" t="s">
        <v>84</v>
      </c>
    </row>
    <row r="146" s="2" customFormat="1" ht="16.5" customHeight="1">
      <c r="A146" s="39"/>
      <c r="B146" s="40"/>
      <c r="C146" s="228" t="s">
        <v>371</v>
      </c>
      <c r="D146" s="228" t="s">
        <v>174</v>
      </c>
      <c r="E146" s="229" t="s">
        <v>3806</v>
      </c>
      <c r="F146" s="230" t="s">
        <v>3807</v>
      </c>
      <c r="G146" s="231" t="s">
        <v>314</v>
      </c>
      <c r="H146" s="232">
        <v>29.16</v>
      </c>
      <c r="I146" s="233"/>
      <c r="J146" s="234">
        <f>ROUND(I146*H146,2)</f>
        <v>0</v>
      </c>
      <c r="K146" s="230" t="s">
        <v>3784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84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471</v>
      </c>
    </row>
    <row r="147" s="2" customFormat="1" ht="24.15" customHeight="1">
      <c r="A147" s="39"/>
      <c r="B147" s="40"/>
      <c r="C147" s="228" t="s">
        <v>398</v>
      </c>
      <c r="D147" s="228" t="s">
        <v>174</v>
      </c>
      <c r="E147" s="229" t="s">
        <v>3808</v>
      </c>
      <c r="F147" s="230" t="s">
        <v>3809</v>
      </c>
      <c r="G147" s="231" t="s">
        <v>292</v>
      </c>
      <c r="H147" s="232">
        <v>10.82</v>
      </c>
      <c r="I147" s="233"/>
      <c r="J147" s="234">
        <f>ROUND(I147*H147,2)</f>
        <v>0</v>
      </c>
      <c r="K147" s="230" t="s">
        <v>3784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84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487</v>
      </c>
    </row>
    <row r="148" s="2" customFormat="1">
      <c r="A148" s="39"/>
      <c r="B148" s="40"/>
      <c r="C148" s="41"/>
      <c r="D148" s="241" t="s">
        <v>181</v>
      </c>
      <c r="E148" s="41"/>
      <c r="F148" s="242" t="s">
        <v>3810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181</v>
      </c>
      <c r="AU148" s="18" t="s">
        <v>84</v>
      </c>
    </row>
    <row r="149" s="2" customFormat="1" ht="24.15" customHeight="1">
      <c r="A149" s="39"/>
      <c r="B149" s="40"/>
      <c r="C149" s="228" t="s">
        <v>403</v>
      </c>
      <c r="D149" s="228" t="s">
        <v>174</v>
      </c>
      <c r="E149" s="229" t="s">
        <v>3811</v>
      </c>
      <c r="F149" s="230" t="s">
        <v>3812</v>
      </c>
      <c r="G149" s="231" t="s">
        <v>314</v>
      </c>
      <c r="H149" s="232">
        <v>29.16</v>
      </c>
      <c r="I149" s="233"/>
      <c r="J149" s="234">
        <f>ROUND(I149*H149,2)</f>
        <v>0</v>
      </c>
      <c r="K149" s="230" t="s">
        <v>3784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84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498</v>
      </c>
    </row>
    <row r="150" s="2" customFormat="1">
      <c r="A150" s="39"/>
      <c r="B150" s="40"/>
      <c r="C150" s="41"/>
      <c r="D150" s="241" t="s">
        <v>181</v>
      </c>
      <c r="E150" s="41"/>
      <c r="F150" s="242" t="s">
        <v>3813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181</v>
      </c>
      <c r="AU150" s="18" t="s">
        <v>84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3814</v>
      </c>
      <c r="F151" s="215" t="s">
        <v>105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SUM(P152:P199)</f>
        <v>0</v>
      </c>
      <c r="Q151" s="220"/>
      <c r="R151" s="221">
        <f>SUM(R152:R199)</f>
        <v>0</v>
      </c>
      <c r="S151" s="220"/>
      <c r="T151" s="222">
        <f>SUM(T152:T199)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76</v>
      </c>
      <c r="AU151" s="224" t="s">
        <v>77</v>
      </c>
      <c r="AY151" s="223" t="s">
        <v>171</v>
      </c>
      <c r="BK151" s="225">
        <f>SUM(BK152:BK199)</f>
        <v>0</v>
      </c>
    </row>
    <row r="152" s="2" customFormat="1" ht="24.15" customHeight="1">
      <c r="A152" s="39"/>
      <c r="B152" s="40"/>
      <c r="C152" s="228" t="s">
        <v>410</v>
      </c>
      <c r="D152" s="228" t="s">
        <v>174</v>
      </c>
      <c r="E152" s="229" t="s">
        <v>3815</v>
      </c>
      <c r="F152" s="230" t="s">
        <v>3816</v>
      </c>
      <c r="G152" s="231" t="s">
        <v>419</v>
      </c>
      <c r="H152" s="232">
        <v>9</v>
      </c>
      <c r="I152" s="233"/>
      <c r="J152" s="234">
        <f>ROUND(I152*H152,2)</f>
        <v>0</v>
      </c>
      <c r="K152" s="230" t="s">
        <v>3784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440</v>
      </c>
      <c r="AT152" s="239" t="s">
        <v>174</v>
      </c>
      <c r="AU152" s="239" t="s">
        <v>84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440</v>
      </c>
      <c r="BM152" s="239" t="s">
        <v>515</v>
      </c>
    </row>
    <row r="153" s="2" customFormat="1">
      <c r="A153" s="39"/>
      <c r="B153" s="40"/>
      <c r="C153" s="41"/>
      <c r="D153" s="241" t="s">
        <v>181</v>
      </c>
      <c r="E153" s="41"/>
      <c r="F153" s="242" t="s">
        <v>3817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181</v>
      </c>
      <c r="AU153" s="18" t="s">
        <v>84</v>
      </c>
    </row>
    <row r="154" s="2" customFormat="1" ht="24.15" customHeight="1">
      <c r="A154" s="39"/>
      <c r="B154" s="40"/>
      <c r="C154" s="228" t="s">
        <v>416</v>
      </c>
      <c r="D154" s="228" t="s">
        <v>174</v>
      </c>
      <c r="E154" s="229" t="s">
        <v>3818</v>
      </c>
      <c r="F154" s="230" t="s">
        <v>3819</v>
      </c>
      <c r="G154" s="231" t="s">
        <v>419</v>
      </c>
      <c r="H154" s="232">
        <v>11</v>
      </c>
      <c r="I154" s="233"/>
      <c r="J154" s="234">
        <f>ROUND(I154*H154,2)</f>
        <v>0</v>
      </c>
      <c r="K154" s="230" t="s">
        <v>3784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440</v>
      </c>
      <c r="AT154" s="239" t="s">
        <v>174</v>
      </c>
      <c r="AU154" s="239" t="s">
        <v>84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440</v>
      </c>
      <c r="BM154" s="239" t="s">
        <v>537</v>
      </c>
    </row>
    <row r="155" s="2" customFormat="1">
      <c r="A155" s="39"/>
      <c r="B155" s="40"/>
      <c r="C155" s="41"/>
      <c r="D155" s="241" t="s">
        <v>181</v>
      </c>
      <c r="E155" s="41"/>
      <c r="F155" s="242" t="s">
        <v>3817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181</v>
      </c>
      <c r="AU155" s="18" t="s">
        <v>84</v>
      </c>
    </row>
    <row r="156" s="2" customFormat="1" ht="24.15" customHeight="1">
      <c r="A156" s="39"/>
      <c r="B156" s="40"/>
      <c r="C156" s="228" t="s">
        <v>8</v>
      </c>
      <c r="D156" s="228" t="s">
        <v>174</v>
      </c>
      <c r="E156" s="229" t="s">
        <v>3820</v>
      </c>
      <c r="F156" s="230" t="s">
        <v>3821</v>
      </c>
      <c r="G156" s="231" t="s">
        <v>419</v>
      </c>
      <c r="H156" s="232">
        <v>114</v>
      </c>
      <c r="I156" s="233"/>
      <c r="J156" s="234">
        <f>ROUND(I156*H156,2)</f>
        <v>0</v>
      </c>
      <c r="K156" s="230" t="s">
        <v>3784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440</v>
      </c>
      <c r="AT156" s="239" t="s">
        <v>174</v>
      </c>
      <c r="AU156" s="239" t="s">
        <v>84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440</v>
      </c>
      <c r="BM156" s="239" t="s">
        <v>570</v>
      </c>
    </row>
    <row r="157" s="2" customFormat="1">
      <c r="A157" s="39"/>
      <c r="B157" s="40"/>
      <c r="C157" s="41"/>
      <c r="D157" s="241" t="s">
        <v>181</v>
      </c>
      <c r="E157" s="41"/>
      <c r="F157" s="242" t="s">
        <v>3822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84</v>
      </c>
    </row>
    <row r="158" s="2" customFormat="1" ht="24.15" customHeight="1">
      <c r="A158" s="39"/>
      <c r="B158" s="40"/>
      <c r="C158" s="228" t="s">
        <v>440</v>
      </c>
      <c r="D158" s="228" t="s">
        <v>174</v>
      </c>
      <c r="E158" s="229" t="s">
        <v>3823</v>
      </c>
      <c r="F158" s="230" t="s">
        <v>3824</v>
      </c>
      <c r="G158" s="231" t="s">
        <v>419</v>
      </c>
      <c r="H158" s="232">
        <v>14</v>
      </c>
      <c r="I158" s="233"/>
      <c r="J158" s="234">
        <f>ROUND(I158*H158,2)</f>
        <v>0</v>
      </c>
      <c r="K158" s="230" t="s">
        <v>3784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440</v>
      </c>
      <c r="AT158" s="239" t="s">
        <v>174</v>
      </c>
      <c r="AU158" s="239" t="s">
        <v>84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440</v>
      </c>
      <c r="BM158" s="239" t="s">
        <v>355</v>
      </c>
    </row>
    <row r="159" s="2" customFormat="1">
      <c r="A159" s="39"/>
      <c r="B159" s="40"/>
      <c r="C159" s="41"/>
      <c r="D159" s="241" t="s">
        <v>181</v>
      </c>
      <c r="E159" s="41"/>
      <c r="F159" s="242" t="s">
        <v>3822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181</v>
      </c>
      <c r="AU159" s="18" t="s">
        <v>84</v>
      </c>
    </row>
    <row r="160" s="2" customFormat="1" ht="24.15" customHeight="1">
      <c r="A160" s="39"/>
      <c r="B160" s="40"/>
      <c r="C160" s="228" t="s">
        <v>451</v>
      </c>
      <c r="D160" s="228" t="s">
        <v>174</v>
      </c>
      <c r="E160" s="229" t="s">
        <v>3825</v>
      </c>
      <c r="F160" s="230" t="s">
        <v>3826</v>
      </c>
      <c r="G160" s="231" t="s">
        <v>419</v>
      </c>
      <c r="H160" s="232">
        <v>204</v>
      </c>
      <c r="I160" s="233"/>
      <c r="J160" s="234">
        <f>ROUND(I160*H160,2)</f>
        <v>0</v>
      </c>
      <c r="K160" s="230" t="s">
        <v>3784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440</v>
      </c>
      <c r="AT160" s="239" t="s">
        <v>174</v>
      </c>
      <c r="AU160" s="239" t="s">
        <v>84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440</v>
      </c>
      <c r="BM160" s="239" t="s">
        <v>646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3822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84</v>
      </c>
    </row>
    <row r="162" s="2" customFormat="1" ht="24.15" customHeight="1">
      <c r="A162" s="39"/>
      <c r="B162" s="40"/>
      <c r="C162" s="228" t="s">
        <v>456</v>
      </c>
      <c r="D162" s="228" t="s">
        <v>174</v>
      </c>
      <c r="E162" s="229" t="s">
        <v>3827</v>
      </c>
      <c r="F162" s="230" t="s">
        <v>3828</v>
      </c>
      <c r="G162" s="231" t="s">
        <v>419</v>
      </c>
      <c r="H162" s="232">
        <v>5</v>
      </c>
      <c r="I162" s="233"/>
      <c r="J162" s="234">
        <f>ROUND(I162*H162,2)</f>
        <v>0</v>
      </c>
      <c r="K162" s="230" t="s">
        <v>3784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440</v>
      </c>
      <c r="AT162" s="239" t="s">
        <v>174</v>
      </c>
      <c r="AU162" s="239" t="s">
        <v>84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440</v>
      </c>
      <c r="BM162" s="239" t="s">
        <v>657</v>
      </c>
    </row>
    <row r="163" s="2" customFormat="1">
      <c r="A163" s="39"/>
      <c r="B163" s="40"/>
      <c r="C163" s="41"/>
      <c r="D163" s="241" t="s">
        <v>181</v>
      </c>
      <c r="E163" s="41"/>
      <c r="F163" s="242" t="s">
        <v>3822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181</v>
      </c>
      <c r="AU163" s="18" t="s">
        <v>84</v>
      </c>
    </row>
    <row r="164" s="2" customFormat="1" ht="24.15" customHeight="1">
      <c r="A164" s="39"/>
      <c r="B164" s="40"/>
      <c r="C164" s="228" t="s">
        <v>465</v>
      </c>
      <c r="D164" s="228" t="s">
        <v>174</v>
      </c>
      <c r="E164" s="229" t="s">
        <v>3829</v>
      </c>
      <c r="F164" s="230" t="s">
        <v>3830</v>
      </c>
      <c r="G164" s="231" t="s">
        <v>419</v>
      </c>
      <c r="H164" s="232">
        <v>25</v>
      </c>
      <c r="I164" s="233"/>
      <c r="J164" s="234">
        <f>ROUND(I164*H164,2)</f>
        <v>0</v>
      </c>
      <c r="K164" s="230" t="s">
        <v>3831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440</v>
      </c>
      <c r="AT164" s="239" t="s">
        <v>174</v>
      </c>
      <c r="AU164" s="239" t="s">
        <v>84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440</v>
      </c>
      <c r="BM164" s="239" t="s">
        <v>665</v>
      </c>
    </row>
    <row r="165" s="2" customFormat="1">
      <c r="A165" s="39"/>
      <c r="B165" s="40"/>
      <c r="C165" s="41"/>
      <c r="D165" s="241" t="s">
        <v>181</v>
      </c>
      <c r="E165" s="41"/>
      <c r="F165" s="242" t="s">
        <v>3832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181</v>
      </c>
      <c r="AU165" s="18" t="s">
        <v>84</v>
      </c>
    </row>
    <row r="166" s="2" customFormat="1" ht="33" customHeight="1">
      <c r="A166" s="39"/>
      <c r="B166" s="40"/>
      <c r="C166" s="228" t="s">
        <v>471</v>
      </c>
      <c r="D166" s="228" t="s">
        <v>174</v>
      </c>
      <c r="E166" s="229" t="s">
        <v>3833</v>
      </c>
      <c r="F166" s="230" t="s">
        <v>3834</v>
      </c>
      <c r="G166" s="231" t="s">
        <v>419</v>
      </c>
      <c r="H166" s="232">
        <v>30</v>
      </c>
      <c r="I166" s="233"/>
      <c r="J166" s="234">
        <f>ROUND(I166*H166,2)</f>
        <v>0</v>
      </c>
      <c r="K166" s="230" t="s">
        <v>3784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440</v>
      </c>
      <c r="AT166" s="239" t="s">
        <v>174</v>
      </c>
      <c r="AU166" s="239" t="s">
        <v>84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440</v>
      </c>
      <c r="BM166" s="239" t="s">
        <v>678</v>
      </c>
    </row>
    <row r="167" s="2" customFormat="1">
      <c r="A167" s="39"/>
      <c r="B167" s="40"/>
      <c r="C167" s="41"/>
      <c r="D167" s="241" t="s">
        <v>181</v>
      </c>
      <c r="E167" s="41"/>
      <c r="F167" s="242" t="s">
        <v>3835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181</v>
      </c>
      <c r="AU167" s="18" t="s">
        <v>84</v>
      </c>
    </row>
    <row r="168" s="2" customFormat="1" ht="33" customHeight="1">
      <c r="A168" s="39"/>
      <c r="B168" s="40"/>
      <c r="C168" s="228" t="s">
        <v>7</v>
      </c>
      <c r="D168" s="228" t="s">
        <v>174</v>
      </c>
      <c r="E168" s="229" t="s">
        <v>3836</v>
      </c>
      <c r="F168" s="230" t="s">
        <v>3837</v>
      </c>
      <c r="G168" s="231" t="s">
        <v>419</v>
      </c>
      <c r="H168" s="232">
        <v>13</v>
      </c>
      <c r="I168" s="233"/>
      <c r="J168" s="234">
        <f>ROUND(I168*H168,2)</f>
        <v>0</v>
      </c>
      <c r="K168" s="230" t="s">
        <v>3784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440</v>
      </c>
      <c r="AT168" s="239" t="s">
        <v>174</v>
      </c>
      <c r="AU168" s="239" t="s">
        <v>84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440</v>
      </c>
      <c r="BM168" s="239" t="s">
        <v>698</v>
      </c>
    </row>
    <row r="169" s="2" customFormat="1">
      <c r="A169" s="39"/>
      <c r="B169" s="40"/>
      <c r="C169" s="41"/>
      <c r="D169" s="241" t="s">
        <v>181</v>
      </c>
      <c r="E169" s="41"/>
      <c r="F169" s="242" t="s">
        <v>3835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181</v>
      </c>
      <c r="AU169" s="18" t="s">
        <v>84</v>
      </c>
    </row>
    <row r="170" s="2" customFormat="1" ht="44.25" customHeight="1">
      <c r="A170" s="39"/>
      <c r="B170" s="40"/>
      <c r="C170" s="228" t="s">
        <v>487</v>
      </c>
      <c r="D170" s="228" t="s">
        <v>174</v>
      </c>
      <c r="E170" s="229" t="s">
        <v>3838</v>
      </c>
      <c r="F170" s="230" t="s">
        <v>3839</v>
      </c>
      <c r="G170" s="231" t="s">
        <v>419</v>
      </c>
      <c r="H170" s="232">
        <v>7</v>
      </c>
      <c r="I170" s="233"/>
      <c r="J170" s="234">
        <f>ROUND(I170*H170,2)</f>
        <v>0</v>
      </c>
      <c r="K170" s="230" t="s">
        <v>3831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440</v>
      </c>
      <c r="AT170" s="239" t="s">
        <v>174</v>
      </c>
      <c r="AU170" s="239" t="s">
        <v>84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440</v>
      </c>
      <c r="BM170" s="239" t="s">
        <v>708</v>
      </c>
    </row>
    <row r="171" s="2" customFormat="1">
      <c r="A171" s="39"/>
      <c r="B171" s="40"/>
      <c r="C171" s="41"/>
      <c r="D171" s="241" t="s">
        <v>181</v>
      </c>
      <c r="E171" s="41"/>
      <c r="F171" s="242" t="s">
        <v>3840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181</v>
      </c>
      <c r="AU171" s="18" t="s">
        <v>84</v>
      </c>
    </row>
    <row r="172" s="2" customFormat="1" ht="62.7" customHeight="1">
      <c r="A172" s="39"/>
      <c r="B172" s="40"/>
      <c r="C172" s="228" t="s">
        <v>492</v>
      </c>
      <c r="D172" s="228" t="s">
        <v>174</v>
      </c>
      <c r="E172" s="229" t="s">
        <v>3841</v>
      </c>
      <c r="F172" s="230" t="s">
        <v>3842</v>
      </c>
      <c r="G172" s="231" t="s">
        <v>801</v>
      </c>
      <c r="H172" s="232">
        <v>7</v>
      </c>
      <c r="I172" s="233"/>
      <c r="J172" s="234">
        <f>ROUND(I172*H172,2)</f>
        <v>0</v>
      </c>
      <c r="K172" s="230" t="s">
        <v>3784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440</v>
      </c>
      <c r="AT172" s="239" t="s">
        <v>174</v>
      </c>
      <c r="AU172" s="239" t="s">
        <v>84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440</v>
      </c>
      <c r="BM172" s="239" t="s">
        <v>716</v>
      </c>
    </row>
    <row r="173" s="2" customFormat="1">
      <c r="A173" s="39"/>
      <c r="B173" s="40"/>
      <c r="C173" s="41"/>
      <c r="D173" s="241" t="s">
        <v>181</v>
      </c>
      <c r="E173" s="41"/>
      <c r="F173" s="242" t="s">
        <v>3843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181</v>
      </c>
      <c r="AU173" s="18" t="s">
        <v>84</v>
      </c>
    </row>
    <row r="174" s="2" customFormat="1" ht="16.5" customHeight="1">
      <c r="A174" s="39"/>
      <c r="B174" s="40"/>
      <c r="C174" s="228" t="s">
        <v>498</v>
      </c>
      <c r="D174" s="228" t="s">
        <v>174</v>
      </c>
      <c r="E174" s="229" t="s">
        <v>3844</v>
      </c>
      <c r="F174" s="230" t="s">
        <v>3845</v>
      </c>
      <c r="G174" s="231" t="s">
        <v>801</v>
      </c>
      <c r="H174" s="232">
        <v>3</v>
      </c>
      <c r="I174" s="233"/>
      <c r="J174" s="234">
        <f>ROUND(I174*H174,2)</f>
        <v>0</v>
      </c>
      <c r="K174" s="230" t="s">
        <v>3831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440</v>
      </c>
      <c r="AT174" s="239" t="s">
        <v>174</v>
      </c>
      <c r="AU174" s="239" t="s">
        <v>84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440</v>
      </c>
      <c r="BM174" s="239" t="s">
        <v>725</v>
      </c>
    </row>
    <row r="175" s="2" customFormat="1">
      <c r="A175" s="39"/>
      <c r="B175" s="40"/>
      <c r="C175" s="41"/>
      <c r="D175" s="241" t="s">
        <v>181</v>
      </c>
      <c r="E175" s="41"/>
      <c r="F175" s="242" t="s">
        <v>3846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181</v>
      </c>
      <c r="AU175" s="18" t="s">
        <v>84</v>
      </c>
    </row>
    <row r="176" s="2" customFormat="1" ht="16.5" customHeight="1">
      <c r="A176" s="39"/>
      <c r="B176" s="40"/>
      <c r="C176" s="228" t="s">
        <v>505</v>
      </c>
      <c r="D176" s="228" t="s">
        <v>174</v>
      </c>
      <c r="E176" s="229" t="s">
        <v>3847</v>
      </c>
      <c r="F176" s="230" t="s">
        <v>3848</v>
      </c>
      <c r="G176" s="231" t="s">
        <v>801</v>
      </c>
      <c r="H176" s="232">
        <v>3</v>
      </c>
      <c r="I176" s="233"/>
      <c r="J176" s="234">
        <f>ROUND(I176*H176,2)</f>
        <v>0</v>
      </c>
      <c r="K176" s="230" t="s">
        <v>3831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440</v>
      </c>
      <c r="AT176" s="239" t="s">
        <v>174</v>
      </c>
      <c r="AU176" s="239" t="s">
        <v>84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440</v>
      </c>
      <c r="BM176" s="239" t="s">
        <v>736</v>
      </c>
    </row>
    <row r="177" s="2" customFormat="1">
      <c r="A177" s="39"/>
      <c r="B177" s="40"/>
      <c r="C177" s="41"/>
      <c r="D177" s="241" t="s">
        <v>181</v>
      </c>
      <c r="E177" s="41"/>
      <c r="F177" s="242" t="s">
        <v>3849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181</v>
      </c>
      <c r="AU177" s="18" t="s">
        <v>84</v>
      </c>
    </row>
    <row r="178" s="2" customFormat="1" ht="16.5" customHeight="1">
      <c r="A178" s="39"/>
      <c r="B178" s="40"/>
      <c r="C178" s="228" t="s">
        <v>515</v>
      </c>
      <c r="D178" s="228" t="s">
        <v>174</v>
      </c>
      <c r="E178" s="229" t="s">
        <v>3850</v>
      </c>
      <c r="F178" s="230" t="s">
        <v>3851</v>
      </c>
      <c r="G178" s="231" t="s">
        <v>801</v>
      </c>
      <c r="H178" s="232">
        <v>6</v>
      </c>
      <c r="I178" s="233"/>
      <c r="J178" s="234">
        <f>ROUND(I178*H178,2)</f>
        <v>0</v>
      </c>
      <c r="K178" s="230" t="s">
        <v>3831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440</v>
      </c>
      <c r="AT178" s="239" t="s">
        <v>174</v>
      </c>
      <c r="AU178" s="239" t="s">
        <v>84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440</v>
      </c>
      <c r="BM178" s="239" t="s">
        <v>750</v>
      </c>
    </row>
    <row r="179" s="2" customFormat="1" ht="21.75" customHeight="1">
      <c r="A179" s="39"/>
      <c r="B179" s="40"/>
      <c r="C179" s="228" t="s">
        <v>525</v>
      </c>
      <c r="D179" s="228" t="s">
        <v>174</v>
      </c>
      <c r="E179" s="229" t="s">
        <v>3852</v>
      </c>
      <c r="F179" s="230" t="s">
        <v>3853</v>
      </c>
      <c r="G179" s="231" t="s">
        <v>1936</v>
      </c>
      <c r="H179" s="232">
        <v>2</v>
      </c>
      <c r="I179" s="233"/>
      <c r="J179" s="234">
        <f>ROUND(I179*H179,2)</f>
        <v>0</v>
      </c>
      <c r="K179" s="230" t="s">
        <v>3831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440</v>
      </c>
      <c r="AT179" s="239" t="s">
        <v>174</v>
      </c>
      <c r="AU179" s="239" t="s">
        <v>84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440</v>
      </c>
      <c r="BM179" s="239" t="s">
        <v>769</v>
      </c>
    </row>
    <row r="180" s="2" customFormat="1">
      <c r="A180" s="39"/>
      <c r="B180" s="40"/>
      <c r="C180" s="41"/>
      <c r="D180" s="241" t="s">
        <v>181</v>
      </c>
      <c r="E180" s="41"/>
      <c r="F180" s="242" t="s">
        <v>3854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181</v>
      </c>
      <c r="AU180" s="18" t="s">
        <v>84</v>
      </c>
    </row>
    <row r="181" s="2" customFormat="1" ht="21.75" customHeight="1">
      <c r="A181" s="39"/>
      <c r="B181" s="40"/>
      <c r="C181" s="228" t="s">
        <v>537</v>
      </c>
      <c r="D181" s="228" t="s">
        <v>174</v>
      </c>
      <c r="E181" s="229" t="s">
        <v>3855</v>
      </c>
      <c r="F181" s="230" t="s">
        <v>3856</v>
      </c>
      <c r="G181" s="231" t="s">
        <v>1936</v>
      </c>
      <c r="H181" s="232">
        <v>1</v>
      </c>
      <c r="I181" s="233"/>
      <c r="J181" s="234">
        <f>ROUND(I181*H181,2)</f>
        <v>0</v>
      </c>
      <c r="K181" s="230" t="s">
        <v>3831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440</v>
      </c>
      <c r="AT181" s="239" t="s">
        <v>174</v>
      </c>
      <c r="AU181" s="239" t="s">
        <v>84</v>
      </c>
      <c r="AY181" s="18" t="s">
        <v>171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440</v>
      </c>
      <c r="BM181" s="239" t="s">
        <v>781</v>
      </c>
    </row>
    <row r="182" s="2" customFormat="1">
      <c r="A182" s="39"/>
      <c r="B182" s="40"/>
      <c r="C182" s="41"/>
      <c r="D182" s="241" t="s">
        <v>181</v>
      </c>
      <c r="E182" s="41"/>
      <c r="F182" s="242" t="s">
        <v>3857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181</v>
      </c>
      <c r="AU182" s="18" t="s">
        <v>84</v>
      </c>
    </row>
    <row r="183" s="2" customFormat="1" ht="16.5" customHeight="1">
      <c r="A183" s="39"/>
      <c r="B183" s="40"/>
      <c r="C183" s="228" t="s">
        <v>543</v>
      </c>
      <c r="D183" s="228" t="s">
        <v>174</v>
      </c>
      <c r="E183" s="229" t="s">
        <v>3858</v>
      </c>
      <c r="F183" s="230" t="s">
        <v>3859</v>
      </c>
      <c r="G183" s="231" t="s">
        <v>1936</v>
      </c>
      <c r="H183" s="232">
        <v>3</v>
      </c>
      <c r="I183" s="233"/>
      <c r="J183" s="234">
        <f>ROUND(I183*H183,2)</f>
        <v>0</v>
      </c>
      <c r="K183" s="230" t="s">
        <v>3831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440</v>
      </c>
      <c r="AT183" s="239" t="s">
        <v>174</v>
      </c>
      <c r="AU183" s="239" t="s">
        <v>84</v>
      </c>
      <c r="AY183" s="18" t="s">
        <v>171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440</v>
      </c>
      <c r="BM183" s="239" t="s">
        <v>794</v>
      </c>
    </row>
    <row r="184" s="2" customFormat="1" ht="37.8" customHeight="1">
      <c r="A184" s="39"/>
      <c r="B184" s="40"/>
      <c r="C184" s="228" t="s">
        <v>570</v>
      </c>
      <c r="D184" s="228" t="s">
        <v>174</v>
      </c>
      <c r="E184" s="229" t="s">
        <v>3860</v>
      </c>
      <c r="F184" s="230" t="s">
        <v>3861</v>
      </c>
      <c r="G184" s="231" t="s">
        <v>801</v>
      </c>
      <c r="H184" s="232">
        <v>7</v>
      </c>
      <c r="I184" s="233"/>
      <c r="J184" s="234">
        <f>ROUND(I184*H184,2)</f>
        <v>0</v>
      </c>
      <c r="K184" s="230" t="s">
        <v>3784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440</v>
      </c>
      <c r="AT184" s="239" t="s">
        <v>174</v>
      </c>
      <c r="AU184" s="239" t="s">
        <v>84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440</v>
      </c>
      <c r="BM184" s="239" t="s">
        <v>805</v>
      </c>
    </row>
    <row r="185" s="2" customFormat="1">
      <c r="A185" s="39"/>
      <c r="B185" s="40"/>
      <c r="C185" s="41"/>
      <c r="D185" s="241" t="s">
        <v>181</v>
      </c>
      <c r="E185" s="41"/>
      <c r="F185" s="242" t="s">
        <v>3862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181</v>
      </c>
      <c r="AU185" s="18" t="s">
        <v>84</v>
      </c>
    </row>
    <row r="186" s="2" customFormat="1" ht="24.15" customHeight="1">
      <c r="A186" s="39"/>
      <c r="B186" s="40"/>
      <c r="C186" s="228" t="s">
        <v>575</v>
      </c>
      <c r="D186" s="228" t="s">
        <v>174</v>
      </c>
      <c r="E186" s="229" t="s">
        <v>3863</v>
      </c>
      <c r="F186" s="230" t="s">
        <v>3864</v>
      </c>
      <c r="G186" s="231" t="s">
        <v>801</v>
      </c>
      <c r="H186" s="232">
        <v>2</v>
      </c>
      <c r="I186" s="233"/>
      <c r="J186" s="234">
        <f>ROUND(I186*H186,2)</f>
        <v>0</v>
      </c>
      <c r="K186" s="230" t="s">
        <v>3831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440</v>
      </c>
      <c r="AT186" s="239" t="s">
        <v>174</v>
      </c>
      <c r="AU186" s="239" t="s">
        <v>84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440</v>
      </c>
      <c r="BM186" s="239" t="s">
        <v>817</v>
      </c>
    </row>
    <row r="187" s="2" customFormat="1">
      <c r="A187" s="39"/>
      <c r="B187" s="40"/>
      <c r="C187" s="41"/>
      <c r="D187" s="241" t="s">
        <v>181</v>
      </c>
      <c r="E187" s="41"/>
      <c r="F187" s="242" t="s">
        <v>3865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181</v>
      </c>
      <c r="AU187" s="18" t="s">
        <v>84</v>
      </c>
    </row>
    <row r="188" s="2" customFormat="1" ht="44.25" customHeight="1">
      <c r="A188" s="39"/>
      <c r="B188" s="40"/>
      <c r="C188" s="228" t="s">
        <v>355</v>
      </c>
      <c r="D188" s="228" t="s">
        <v>174</v>
      </c>
      <c r="E188" s="229" t="s">
        <v>3866</v>
      </c>
      <c r="F188" s="230" t="s">
        <v>3867</v>
      </c>
      <c r="G188" s="231" t="s">
        <v>801</v>
      </c>
      <c r="H188" s="232">
        <v>7</v>
      </c>
      <c r="I188" s="233"/>
      <c r="J188" s="234">
        <f>ROUND(I188*H188,2)</f>
        <v>0</v>
      </c>
      <c r="K188" s="230" t="s">
        <v>3831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174</v>
      </c>
      <c r="AU188" s="239" t="s">
        <v>84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440</v>
      </c>
      <c r="BM188" s="239" t="s">
        <v>831</v>
      </c>
    </row>
    <row r="189" s="2" customFormat="1">
      <c r="A189" s="39"/>
      <c r="B189" s="40"/>
      <c r="C189" s="41"/>
      <c r="D189" s="241" t="s">
        <v>181</v>
      </c>
      <c r="E189" s="41"/>
      <c r="F189" s="242" t="s">
        <v>3868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181</v>
      </c>
      <c r="AU189" s="18" t="s">
        <v>84</v>
      </c>
    </row>
    <row r="190" s="2" customFormat="1" ht="24.15" customHeight="1">
      <c r="A190" s="39"/>
      <c r="B190" s="40"/>
      <c r="C190" s="228" t="s">
        <v>625</v>
      </c>
      <c r="D190" s="228" t="s">
        <v>174</v>
      </c>
      <c r="E190" s="229" t="s">
        <v>3869</v>
      </c>
      <c r="F190" s="230" t="s">
        <v>3870</v>
      </c>
      <c r="G190" s="231" t="s">
        <v>801</v>
      </c>
      <c r="H190" s="232">
        <v>5</v>
      </c>
      <c r="I190" s="233"/>
      <c r="J190" s="234">
        <f>ROUND(I190*H190,2)</f>
        <v>0</v>
      </c>
      <c r="K190" s="230" t="s">
        <v>3831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440</v>
      </c>
      <c r="AT190" s="239" t="s">
        <v>174</v>
      </c>
      <c r="AU190" s="239" t="s">
        <v>84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440</v>
      </c>
      <c r="BM190" s="239" t="s">
        <v>1454</v>
      </c>
    </row>
    <row r="191" s="2" customFormat="1">
      <c r="A191" s="39"/>
      <c r="B191" s="40"/>
      <c r="C191" s="41"/>
      <c r="D191" s="241" t="s">
        <v>181</v>
      </c>
      <c r="E191" s="41"/>
      <c r="F191" s="242" t="s">
        <v>3871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181</v>
      </c>
      <c r="AU191" s="18" t="s">
        <v>84</v>
      </c>
    </row>
    <row r="192" s="2" customFormat="1" ht="33" customHeight="1">
      <c r="A192" s="39"/>
      <c r="B192" s="40"/>
      <c r="C192" s="228" t="s">
        <v>646</v>
      </c>
      <c r="D192" s="228" t="s">
        <v>174</v>
      </c>
      <c r="E192" s="229" t="s">
        <v>3872</v>
      </c>
      <c r="F192" s="230" t="s">
        <v>3873</v>
      </c>
      <c r="G192" s="231" t="s">
        <v>801</v>
      </c>
      <c r="H192" s="232">
        <v>1</v>
      </c>
      <c r="I192" s="233"/>
      <c r="J192" s="234">
        <f>ROUND(I192*H192,2)</f>
        <v>0</v>
      </c>
      <c r="K192" s="230" t="s">
        <v>3831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440</v>
      </c>
      <c r="AT192" s="239" t="s">
        <v>174</v>
      </c>
      <c r="AU192" s="239" t="s">
        <v>84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440</v>
      </c>
      <c r="BM192" s="239" t="s">
        <v>1463</v>
      </c>
    </row>
    <row r="193" s="2" customFormat="1">
      <c r="A193" s="39"/>
      <c r="B193" s="40"/>
      <c r="C193" s="41"/>
      <c r="D193" s="241" t="s">
        <v>181</v>
      </c>
      <c r="E193" s="41"/>
      <c r="F193" s="242" t="s">
        <v>3874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181</v>
      </c>
      <c r="AU193" s="18" t="s">
        <v>84</v>
      </c>
    </row>
    <row r="194" s="2" customFormat="1" ht="62.7" customHeight="1">
      <c r="A194" s="39"/>
      <c r="B194" s="40"/>
      <c r="C194" s="228" t="s">
        <v>650</v>
      </c>
      <c r="D194" s="228" t="s">
        <v>174</v>
      </c>
      <c r="E194" s="229" t="s">
        <v>3875</v>
      </c>
      <c r="F194" s="230" t="s">
        <v>3876</v>
      </c>
      <c r="G194" s="231" t="s">
        <v>801</v>
      </c>
      <c r="H194" s="232">
        <v>4</v>
      </c>
      <c r="I194" s="233"/>
      <c r="J194" s="234">
        <f>ROUND(I194*H194,2)</f>
        <v>0</v>
      </c>
      <c r="K194" s="230" t="s">
        <v>3784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174</v>
      </c>
      <c r="AU194" s="239" t="s">
        <v>84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440</v>
      </c>
      <c r="BM194" s="239" t="s">
        <v>1489</v>
      </c>
    </row>
    <row r="195" s="2" customFormat="1">
      <c r="A195" s="39"/>
      <c r="B195" s="40"/>
      <c r="C195" s="41"/>
      <c r="D195" s="241" t="s">
        <v>181</v>
      </c>
      <c r="E195" s="41"/>
      <c r="F195" s="242" t="s">
        <v>3877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181</v>
      </c>
      <c r="AU195" s="18" t="s">
        <v>84</v>
      </c>
    </row>
    <row r="196" s="2" customFormat="1" ht="24.15" customHeight="1">
      <c r="A196" s="39"/>
      <c r="B196" s="40"/>
      <c r="C196" s="228" t="s">
        <v>657</v>
      </c>
      <c r="D196" s="228" t="s">
        <v>174</v>
      </c>
      <c r="E196" s="229" t="s">
        <v>3878</v>
      </c>
      <c r="F196" s="230" t="s">
        <v>3879</v>
      </c>
      <c r="G196" s="231" t="s">
        <v>801</v>
      </c>
      <c r="H196" s="232">
        <v>31</v>
      </c>
      <c r="I196" s="233"/>
      <c r="J196" s="234">
        <f>ROUND(I196*H196,2)</f>
        <v>0</v>
      </c>
      <c r="K196" s="230" t="s">
        <v>3831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440</v>
      </c>
      <c r="AT196" s="239" t="s">
        <v>174</v>
      </c>
      <c r="AU196" s="239" t="s">
        <v>84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440</v>
      </c>
      <c r="BM196" s="239" t="s">
        <v>1509</v>
      </c>
    </row>
    <row r="197" s="2" customFormat="1">
      <c r="A197" s="39"/>
      <c r="B197" s="40"/>
      <c r="C197" s="41"/>
      <c r="D197" s="241" t="s">
        <v>181</v>
      </c>
      <c r="E197" s="41"/>
      <c r="F197" s="242" t="s">
        <v>3880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181</v>
      </c>
      <c r="AU197" s="18" t="s">
        <v>84</v>
      </c>
    </row>
    <row r="198" s="2" customFormat="1" ht="24.15" customHeight="1">
      <c r="A198" s="39"/>
      <c r="B198" s="40"/>
      <c r="C198" s="228" t="s">
        <v>661</v>
      </c>
      <c r="D198" s="228" t="s">
        <v>174</v>
      </c>
      <c r="E198" s="229" t="s">
        <v>3881</v>
      </c>
      <c r="F198" s="230" t="s">
        <v>3882</v>
      </c>
      <c r="G198" s="231" t="s">
        <v>314</v>
      </c>
      <c r="H198" s="232">
        <v>1.0629999999999999</v>
      </c>
      <c r="I198" s="233"/>
      <c r="J198" s="234">
        <f>ROUND(I198*H198,2)</f>
        <v>0</v>
      </c>
      <c r="K198" s="230" t="s">
        <v>3784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440</v>
      </c>
      <c r="AT198" s="239" t="s">
        <v>174</v>
      </c>
      <c r="AU198" s="239" t="s">
        <v>84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440</v>
      </c>
      <c r="BM198" s="239" t="s">
        <v>1517</v>
      </c>
    </row>
    <row r="199" s="2" customFormat="1">
      <c r="A199" s="39"/>
      <c r="B199" s="40"/>
      <c r="C199" s="41"/>
      <c r="D199" s="241" t="s">
        <v>181</v>
      </c>
      <c r="E199" s="41"/>
      <c r="F199" s="242" t="s">
        <v>3883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181</v>
      </c>
      <c r="AU199" s="18" t="s">
        <v>84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3884</v>
      </c>
      <c r="F200" s="215" t="s">
        <v>3885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SUM(P201:P260)</f>
        <v>0</v>
      </c>
      <c r="Q200" s="220"/>
      <c r="R200" s="221">
        <f>SUM(R201:R260)</f>
        <v>0</v>
      </c>
      <c r="S200" s="220"/>
      <c r="T200" s="222">
        <f>SUM(T201:T260)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76</v>
      </c>
      <c r="AU200" s="224" t="s">
        <v>77</v>
      </c>
      <c r="AY200" s="223" t="s">
        <v>171</v>
      </c>
      <c r="BK200" s="225">
        <f>SUM(BK201:BK260)</f>
        <v>0</v>
      </c>
    </row>
    <row r="201" s="2" customFormat="1" ht="37.8" customHeight="1">
      <c r="A201" s="39"/>
      <c r="B201" s="40"/>
      <c r="C201" s="228" t="s">
        <v>665</v>
      </c>
      <c r="D201" s="228" t="s">
        <v>174</v>
      </c>
      <c r="E201" s="229" t="s">
        <v>3886</v>
      </c>
      <c r="F201" s="230" t="s">
        <v>3887</v>
      </c>
      <c r="G201" s="231" t="s">
        <v>1936</v>
      </c>
      <c r="H201" s="232">
        <v>1</v>
      </c>
      <c r="I201" s="233"/>
      <c r="J201" s="234">
        <f>ROUND(I201*H201,2)</f>
        <v>0</v>
      </c>
      <c r="K201" s="230" t="s">
        <v>3831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440</v>
      </c>
      <c r="AT201" s="239" t="s">
        <v>174</v>
      </c>
      <c r="AU201" s="239" t="s">
        <v>84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440</v>
      </c>
      <c r="BM201" s="239" t="s">
        <v>1533</v>
      </c>
    </row>
    <row r="202" s="2" customFormat="1">
      <c r="A202" s="39"/>
      <c r="B202" s="40"/>
      <c r="C202" s="41"/>
      <c r="D202" s="241" t="s">
        <v>181</v>
      </c>
      <c r="E202" s="41"/>
      <c r="F202" s="242" t="s">
        <v>3888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181</v>
      </c>
      <c r="AU202" s="18" t="s">
        <v>84</v>
      </c>
    </row>
    <row r="203" s="2" customFormat="1" ht="37.8" customHeight="1">
      <c r="A203" s="39"/>
      <c r="B203" s="40"/>
      <c r="C203" s="228" t="s">
        <v>589</v>
      </c>
      <c r="D203" s="228" t="s">
        <v>174</v>
      </c>
      <c r="E203" s="229" t="s">
        <v>3889</v>
      </c>
      <c r="F203" s="230" t="s">
        <v>3890</v>
      </c>
      <c r="G203" s="231" t="s">
        <v>1936</v>
      </c>
      <c r="H203" s="232">
        <v>2</v>
      </c>
      <c r="I203" s="233"/>
      <c r="J203" s="234">
        <f>ROUND(I203*H203,2)</f>
        <v>0</v>
      </c>
      <c r="K203" s="230" t="s">
        <v>3831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440</v>
      </c>
      <c r="AT203" s="239" t="s">
        <v>174</v>
      </c>
      <c r="AU203" s="239" t="s">
        <v>84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440</v>
      </c>
      <c r="BM203" s="239" t="s">
        <v>1543</v>
      </c>
    </row>
    <row r="204" s="2" customFormat="1">
      <c r="A204" s="39"/>
      <c r="B204" s="40"/>
      <c r="C204" s="41"/>
      <c r="D204" s="241" t="s">
        <v>181</v>
      </c>
      <c r="E204" s="41"/>
      <c r="F204" s="242" t="s">
        <v>3891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181</v>
      </c>
      <c r="AU204" s="18" t="s">
        <v>84</v>
      </c>
    </row>
    <row r="205" s="2" customFormat="1" ht="37.8" customHeight="1">
      <c r="A205" s="39"/>
      <c r="B205" s="40"/>
      <c r="C205" s="228" t="s">
        <v>678</v>
      </c>
      <c r="D205" s="228" t="s">
        <v>174</v>
      </c>
      <c r="E205" s="229" t="s">
        <v>3892</v>
      </c>
      <c r="F205" s="230" t="s">
        <v>3893</v>
      </c>
      <c r="G205" s="231" t="s">
        <v>3894</v>
      </c>
      <c r="H205" s="232">
        <v>14</v>
      </c>
      <c r="I205" s="233"/>
      <c r="J205" s="234">
        <f>ROUND(I205*H205,2)</f>
        <v>0</v>
      </c>
      <c r="K205" s="230" t="s">
        <v>3784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440</v>
      </c>
      <c r="AT205" s="239" t="s">
        <v>174</v>
      </c>
      <c r="AU205" s="239" t="s">
        <v>84</v>
      </c>
      <c r="AY205" s="18" t="s">
        <v>171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440</v>
      </c>
      <c r="BM205" s="239" t="s">
        <v>1271</v>
      </c>
    </row>
    <row r="206" s="2" customFormat="1">
      <c r="A206" s="39"/>
      <c r="B206" s="40"/>
      <c r="C206" s="41"/>
      <c r="D206" s="241" t="s">
        <v>181</v>
      </c>
      <c r="E206" s="41"/>
      <c r="F206" s="242" t="s">
        <v>3895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181</v>
      </c>
      <c r="AU206" s="18" t="s">
        <v>84</v>
      </c>
    </row>
    <row r="207" s="2" customFormat="1" ht="37.8" customHeight="1">
      <c r="A207" s="39"/>
      <c r="B207" s="40"/>
      <c r="C207" s="228" t="s">
        <v>686</v>
      </c>
      <c r="D207" s="228" t="s">
        <v>174</v>
      </c>
      <c r="E207" s="229" t="s">
        <v>3896</v>
      </c>
      <c r="F207" s="230" t="s">
        <v>3897</v>
      </c>
      <c r="G207" s="231" t="s">
        <v>801</v>
      </c>
      <c r="H207" s="232">
        <v>14</v>
      </c>
      <c r="I207" s="233"/>
      <c r="J207" s="234">
        <f>ROUND(I207*H207,2)</f>
        <v>0</v>
      </c>
      <c r="K207" s="230" t="s">
        <v>3784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440</v>
      </c>
      <c r="AT207" s="239" t="s">
        <v>174</v>
      </c>
      <c r="AU207" s="239" t="s">
        <v>84</v>
      </c>
      <c r="AY207" s="18" t="s">
        <v>171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440</v>
      </c>
      <c r="BM207" s="239" t="s">
        <v>1570</v>
      </c>
    </row>
    <row r="208" s="2" customFormat="1">
      <c r="A208" s="39"/>
      <c r="B208" s="40"/>
      <c r="C208" s="41"/>
      <c r="D208" s="241" t="s">
        <v>181</v>
      </c>
      <c r="E208" s="41"/>
      <c r="F208" s="242" t="s">
        <v>3898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181</v>
      </c>
      <c r="AU208" s="18" t="s">
        <v>84</v>
      </c>
    </row>
    <row r="209" s="2" customFormat="1" ht="16.5" customHeight="1">
      <c r="A209" s="39"/>
      <c r="B209" s="40"/>
      <c r="C209" s="228" t="s">
        <v>698</v>
      </c>
      <c r="D209" s="228" t="s">
        <v>174</v>
      </c>
      <c r="E209" s="229" t="s">
        <v>3899</v>
      </c>
      <c r="F209" s="230" t="s">
        <v>3900</v>
      </c>
      <c r="G209" s="231" t="s">
        <v>801</v>
      </c>
      <c r="H209" s="232">
        <v>14</v>
      </c>
      <c r="I209" s="233"/>
      <c r="J209" s="234">
        <f>ROUND(I209*H209,2)</f>
        <v>0</v>
      </c>
      <c r="K209" s="230" t="s">
        <v>3784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440</v>
      </c>
      <c r="AT209" s="239" t="s">
        <v>174</v>
      </c>
      <c r="AU209" s="239" t="s">
        <v>84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440</v>
      </c>
      <c r="BM209" s="239" t="s">
        <v>1580</v>
      </c>
    </row>
    <row r="210" s="2" customFormat="1">
      <c r="A210" s="39"/>
      <c r="B210" s="40"/>
      <c r="C210" s="41"/>
      <c r="D210" s="241" t="s">
        <v>181</v>
      </c>
      <c r="E210" s="41"/>
      <c r="F210" s="242" t="s">
        <v>3901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181</v>
      </c>
      <c r="AU210" s="18" t="s">
        <v>84</v>
      </c>
    </row>
    <row r="211" s="2" customFormat="1" ht="24.15" customHeight="1">
      <c r="A211" s="39"/>
      <c r="B211" s="40"/>
      <c r="C211" s="228" t="s">
        <v>702</v>
      </c>
      <c r="D211" s="228" t="s">
        <v>174</v>
      </c>
      <c r="E211" s="229" t="s">
        <v>3902</v>
      </c>
      <c r="F211" s="230" t="s">
        <v>3903</v>
      </c>
      <c r="G211" s="231" t="s">
        <v>3894</v>
      </c>
      <c r="H211" s="232">
        <v>15</v>
      </c>
      <c r="I211" s="233"/>
      <c r="J211" s="234">
        <f>ROUND(I211*H211,2)</f>
        <v>0</v>
      </c>
      <c r="K211" s="230" t="s">
        <v>3784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440</v>
      </c>
      <c r="AT211" s="239" t="s">
        <v>174</v>
      </c>
      <c r="AU211" s="239" t="s">
        <v>84</v>
      </c>
      <c r="AY211" s="18" t="s">
        <v>171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440</v>
      </c>
      <c r="BM211" s="239" t="s">
        <v>1591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3904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84</v>
      </c>
    </row>
    <row r="213" s="2" customFormat="1" ht="24.15" customHeight="1">
      <c r="A213" s="39"/>
      <c r="B213" s="40"/>
      <c r="C213" s="228" t="s">
        <v>708</v>
      </c>
      <c r="D213" s="228" t="s">
        <v>174</v>
      </c>
      <c r="E213" s="229" t="s">
        <v>3905</v>
      </c>
      <c r="F213" s="230" t="s">
        <v>3906</v>
      </c>
      <c r="G213" s="231" t="s">
        <v>3894</v>
      </c>
      <c r="H213" s="232">
        <v>1</v>
      </c>
      <c r="I213" s="233"/>
      <c r="J213" s="234">
        <f>ROUND(I213*H213,2)</f>
        <v>0</v>
      </c>
      <c r="K213" s="230" t="s">
        <v>3784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440</v>
      </c>
      <c r="AT213" s="239" t="s">
        <v>174</v>
      </c>
      <c r="AU213" s="239" t="s">
        <v>84</v>
      </c>
      <c r="AY213" s="18" t="s">
        <v>171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440</v>
      </c>
      <c r="BM213" s="239" t="s">
        <v>1603</v>
      </c>
    </row>
    <row r="214" s="2" customFormat="1">
      <c r="A214" s="39"/>
      <c r="B214" s="40"/>
      <c r="C214" s="41"/>
      <c r="D214" s="241" t="s">
        <v>181</v>
      </c>
      <c r="E214" s="41"/>
      <c r="F214" s="242" t="s">
        <v>3907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84</v>
      </c>
    </row>
    <row r="215" s="2" customFormat="1" ht="24.15" customHeight="1">
      <c r="A215" s="39"/>
      <c r="B215" s="40"/>
      <c r="C215" s="228" t="s">
        <v>712</v>
      </c>
      <c r="D215" s="228" t="s">
        <v>174</v>
      </c>
      <c r="E215" s="229" t="s">
        <v>3908</v>
      </c>
      <c r="F215" s="230" t="s">
        <v>3909</v>
      </c>
      <c r="G215" s="231" t="s">
        <v>801</v>
      </c>
      <c r="H215" s="232">
        <v>16</v>
      </c>
      <c r="I215" s="233"/>
      <c r="J215" s="234">
        <f>ROUND(I215*H215,2)</f>
        <v>0</v>
      </c>
      <c r="K215" s="230" t="s">
        <v>3784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440</v>
      </c>
      <c r="AT215" s="239" t="s">
        <v>174</v>
      </c>
      <c r="AU215" s="239" t="s">
        <v>84</v>
      </c>
      <c r="AY215" s="18" t="s">
        <v>171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440</v>
      </c>
      <c r="BM215" s="239" t="s">
        <v>1614</v>
      </c>
    </row>
    <row r="216" s="2" customFormat="1">
      <c r="A216" s="39"/>
      <c r="B216" s="40"/>
      <c r="C216" s="41"/>
      <c r="D216" s="241" t="s">
        <v>181</v>
      </c>
      <c r="E216" s="41"/>
      <c r="F216" s="242" t="s">
        <v>3910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181</v>
      </c>
      <c r="AU216" s="18" t="s">
        <v>84</v>
      </c>
    </row>
    <row r="217" s="2" customFormat="1" ht="44.25" customHeight="1">
      <c r="A217" s="39"/>
      <c r="B217" s="40"/>
      <c r="C217" s="228" t="s">
        <v>716</v>
      </c>
      <c r="D217" s="228" t="s">
        <v>174</v>
      </c>
      <c r="E217" s="229" t="s">
        <v>3911</v>
      </c>
      <c r="F217" s="230" t="s">
        <v>3912</v>
      </c>
      <c r="G217" s="231" t="s">
        <v>801</v>
      </c>
      <c r="H217" s="232">
        <v>16</v>
      </c>
      <c r="I217" s="233"/>
      <c r="J217" s="234">
        <f>ROUND(I217*H217,2)</f>
        <v>0</v>
      </c>
      <c r="K217" s="230" t="s">
        <v>3784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440</v>
      </c>
      <c r="AT217" s="239" t="s">
        <v>174</v>
      </c>
      <c r="AU217" s="239" t="s">
        <v>84</v>
      </c>
      <c r="AY217" s="18" t="s">
        <v>171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440</v>
      </c>
      <c r="BM217" s="239" t="s">
        <v>1623</v>
      </c>
    </row>
    <row r="218" s="2" customFormat="1">
      <c r="A218" s="39"/>
      <c r="B218" s="40"/>
      <c r="C218" s="41"/>
      <c r="D218" s="241" t="s">
        <v>181</v>
      </c>
      <c r="E218" s="41"/>
      <c r="F218" s="242" t="s">
        <v>3910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181</v>
      </c>
      <c r="AU218" s="18" t="s">
        <v>84</v>
      </c>
    </row>
    <row r="219" s="2" customFormat="1" ht="16.5" customHeight="1">
      <c r="A219" s="39"/>
      <c r="B219" s="40"/>
      <c r="C219" s="228" t="s">
        <v>721</v>
      </c>
      <c r="D219" s="228" t="s">
        <v>174</v>
      </c>
      <c r="E219" s="229" t="s">
        <v>3913</v>
      </c>
      <c r="F219" s="230" t="s">
        <v>3914</v>
      </c>
      <c r="G219" s="231" t="s">
        <v>801</v>
      </c>
      <c r="H219" s="232">
        <v>16</v>
      </c>
      <c r="I219" s="233"/>
      <c r="J219" s="234">
        <f>ROUND(I219*H219,2)</f>
        <v>0</v>
      </c>
      <c r="K219" s="230" t="s">
        <v>3784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440</v>
      </c>
      <c r="AT219" s="239" t="s">
        <v>174</v>
      </c>
      <c r="AU219" s="239" t="s">
        <v>84</v>
      </c>
      <c r="AY219" s="18" t="s">
        <v>171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440</v>
      </c>
      <c r="BM219" s="239" t="s">
        <v>1633</v>
      </c>
    </row>
    <row r="220" s="2" customFormat="1">
      <c r="A220" s="39"/>
      <c r="B220" s="40"/>
      <c r="C220" s="41"/>
      <c r="D220" s="241" t="s">
        <v>181</v>
      </c>
      <c r="E220" s="41"/>
      <c r="F220" s="242" t="s">
        <v>3915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181</v>
      </c>
      <c r="AU220" s="18" t="s">
        <v>84</v>
      </c>
    </row>
    <row r="221" s="2" customFormat="1" ht="44.25" customHeight="1">
      <c r="A221" s="39"/>
      <c r="B221" s="40"/>
      <c r="C221" s="228" t="s">
        <v>725</v>
      </c>
      <c r="D221" s="228" t="s">
        <v>174</v>
      </c>
      <c r="E221" s="229" t="s">
        <v>3916</v>
      </c>
      <c r="F221" s="230" t="s">
        <v>3917</v>
      </c>
      <c r="G221" s="231" t="s">
        <v>801</v>
      </c>
      <c r="H221" s="232">
        <v>4</v>
      </c>
      <c r="I221" s="233"/>
      <c r="J221" s="234">
        <f>ROUND(I221*H221,2)</f>
        <v>0</v>
      </c>
      <c r="K221" s="230" t="s">
        <v>3831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440</v>
      </c>
      <c r="AT221" s="239" t="s">
        <v>174</v>
      </c>
      <c r="AU221" s="239" t="s">
        <v>84</v>
      </c>
      <c r="AY221" s="18" t="s">
        <v>171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440</v>
      </c>
      <c r="BM221" s="239" t="s">
        <v>1644</v>
      </c>
    </row>
    <row r="222" s="2" customFormat="1">
      <c r="A222" s="39"/>
      <c r="B222" s="40"/>
      <c r="C222" s="41"/>
      <c r="D222" s="241" t="s">
        <v>181</v>
      </c>
      <c r="E222" s="41"/>
      <c r="F222" s="242" t="s">
        <v>3918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181</v>
      </c>
      <c r="AU222" s="18" t="s">
        <v>84</v>
      </c>
    </row>
    <row r="223" s="2" customFormat="1" ht="37.8" customHeight="1">
      <c r="A223" s="39"/>
      <c r="B223" s="40"/>
      <c r="C223" s="228" t="s">
        <v>730</v>
      </c>
      <c r="D223" s="228" t="s">
        <v>174</v>
      </c>
      <c r="E223" s="229" t="s">
        <v>3919</v>
      </c>
      <c r="F223" s="230" t="s">
        <v>3920</v>
      </c>
      <c r="G223" s="231" t="s">
        <v>801</v>
      </c>
      <c r="H223" s="232">
        <v>1</v>
      </c>
      <c r="I223" s="233"/>
      <c r="J223" s="234">
        <f>ROUND(I223*H223,2)</f>
        <v>0</v>
      </c>
      <c r="K223" s="230" t="s">
        <v>3784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440</v>
      </c>
      <c r="AT223" s="239" t="s">
        <v>174</v>
      </c>
      <c r="AU223" s="239" t="s">
        <v>84</v>
      </c>
      <c r="AY223" s="18" t="s">
        <v>171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440</v>
      </c>
      <c r="BM223" s="239" t="s">
        <v>1655</v>
      </c>
    </row>
    <row r="224" s="2" customFormat="1">
      <c r="A224" s="39"/>
      <c r="B224" s="40"/>
      <c r="C224" s="41"/>
      <c r="D224" s="241" t="s">
        <v>181</v>
      </c>
      <c r="E224" s="41"/>
      <c r="F224" s="242" t="s">
        <v>3921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181</v>
      </c>
      <c r="AU224" s="18" t="s">
        <v>84</v>
      </c>
    </row>
    <row r="225" s="2" customFormat="1" ht="37.8" customHeight="1">
      <c r="A225" s="39"/>
      <c r="B225" s="40"/>
      <c r="C225" s="228" t="s">
        <v>736</v>
      </c>
      <c r="D225" s="228" t="s">
        <v>174</v>
      </c>
      <c r="E225" s="229" t="s">
        <v>3922</v>
      </c>
      <c r="F225" s="230" t="s">
        <v>3923</v>
      </c>
      <c r="G225" s="231" t="s">
        <v>801</v>
      </c>
      <c r="H225" s="232">
        <v>4</v>
      </c>
      <c r="I225" s="233"/>
      <c r="J225" s="234">
        <f>ROUND(I225*H225,2)</f>
        <v>0</v>
      </c>
      <c r="K225" s="230" t="s">
        <v>3831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440</v>
      </c>
      <c r="AT225" s="239" t="s">
        <v>174</v>
      </c>
      <c r="AU225" s="239" t="s">
        <v>84</v>
      </c>
      <c r="AY225" s="18" t="s">
        <v>171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440</v>
      </c>
      <c r="BM225" s="239" t="s">
        <v>1664</v>
      </c>
    </row>
    <row r="226" s="2" customFormat="1">
      <c r="A226" s="39"/>
      <c r="B226" s="40"/>
      <c r="C226" s="41"/>
      <c r="D226" s="241" t="s">
        <v>181</v>
      </c>
      <c r="E226" s="41"/>
      <c r="F226" s="242" t="s">
        <v>3924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181</v>
      </c>
      <c r="AU226" s="18" t="s">
        <v>84</v>
      </c>
    </row>
    <row r="227" s="2" customFormat="1" ht="37.8" customHeight="1">
      <c r="A227" s="39"/>
      <c r="B227" s="40"/>
      <c r="C227" s="228" t="s">
        <v>743</v>
      </c>
      <c r="D227" s="228" t="s">
        <v>174</v>
      </c>
      <c r="E227" s="229" t="s">
        <v>3925</v>
      </c>
      <c r="F227" s="230" t="s">
        <v>3926</v>
      </c>
      <c r="G227" s="231" t="s">
        <v>801</v>
      </c>
      <c r="H227" s="232">
        <v>1</v>
      </c>
      <c r="I227" s="233"/>
      <c r="J227" s="234">
        <f>ROUND(I227*H227,2)</f>
        <v>0</v>
      </c>
      <c r="K227" s="230" t="s">
        <v>3784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440</v>
      </c>
      <c r="AT227" s="239" t="s">
        <v>174</v>
      </c>
      <c r="AU227" s="239" t="s">
        <v>84</v>
      </c>
      <c r="AY227" s="18" t="s">
        <v>171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440</v>
      </c>
      <c r="BM227" s="239" t="s">
        <v>1682</v>
      </c>
    </row>
    <row r="228" s="2" customFormat="1">
      <c r="A228" s="39"/>
      <c r="B228" s="40"/>
      <c r="C228" s="41"/>
      <c r="D228" s="241" t="s">
        <v>181</v>
      </c>
      <c r="E228" s="41"/>
      <c r="F228" s="242" t="s">
        <v>3927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181</v>
      </c>
      <c r="AU228" s="18" t="s">
        <v>84</v>
      </c>
    </row>
    <row r="229" s="2" customFormat="1" ht="44.25" customHeight="1">
      <c r="A229" s="39"/>
      <c r="B229" s="40"/>
      <c r="C229" s="228" t="s">
        <v>750</v>
      </c>
      <c r="D229" s="228" t="s">
        <v>174</v>
      </c>
      <c r="E229" s="229" t="s">
        <v>3928</v>
      </c>
      <c r="F229" s="230" t="s">
        <v>3929</v>
      </c>
      <c r="G229" s="231" t="s">
        <v>801</v>
      </c>
      <c r="H229" s="232">
        <v>7</v>
      </c>
      <c r="I229" s="233"/>
      <c r="J229" s="234">
        <f>ROUND(I229*H229,2)</f>
        <v>0</v>
      </c>
      <c r="K229" s="230" t="s">
        <v>3784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440</v>
      </c>
      <c r="AT229" s="239" t="s">
        <v>174</v>
      </c>
      <c r="AU229" s="239" t="s">
        <v>84</v>
      </c>
      <c r="AY229" s="18" t="s">
        <v>171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440</v>
      </c>
      <c r="BM229" s="239" t="s">
        <v>1693</v>
      </c>
    </row>
    <row r="230" s="2" customFormat="1">
      <c r="A230" s="39"/>
      <c r="B230" s="40"/>
      <c r="C230" s="41"/>
      <c r="D230" s="241" t="s">
        <v>181</v>
      </c>
      <c r="E230" s="41"/>
      <c r="F230" s="242" t="s">
        <v>3930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181</v>
      </c>
      <c r="AU230" s="18" t="s">
        <v>84</v>
      </c>
    </row>
    <row r="231" s="2" customFormat="1" ht="16.5" customHeight="1">
      <c r="A231" s="39"/>
      <c r="B231" s="40"/>
      <c r="C231" s="228" t="s">
        <v>764</v>
      </c>
      <c r="D231" s="228" t="s">
        <v>174</v>
      </c>
      <c r="E231" s="229" t="s">
        <v>3931</v>
      </c>
      <c r="F231" s="230" t="s">
        <v>3932</v>
      </c>
      <c r="G231" s="231" t="s">
        <v>801</v>
      </c>
      <c r="H231" s="232">
        <v>5</v>
      </c>
      <c r="I231" s="233"/>
      <c r="J231" s="234">
        <f>ROUND(I231*H231,2)</f>
        <v>0</v>
      </c>
      <c r="K231" s="230" t="s">
        <v>3831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440</v>
      </c>
      <c r="AT231" s="239" t="s">
        <v>174</v>
      </c>
      <c r="AU231" s="239" t="s">
        <v>84</v>
      </c>
      <c r="AY231" s="18" t="s">
        <v>171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440</v>
      </c>
      <c r="BM231" s="239" t="s">
        <v>1703</v>
      </c>
    </row>
    <row r="232" s="2" customFormat="1">
      <c r="A232" s="39"/>
      <c r="B232" s="40"/>
      <c r="C232" s="41"/>
      <c r="D232" s="241" t="s">
        <v>181</v>
      </c>
      <c r="E232" s="41"/>
      <c r="F232" s="242" t="s">
        <v>3915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181</v>
      </c>
      <c r="AU232" s="18" t="s">
        <v>84</v>
      </c>
    </row>
    <row r="233" s="2" customFormat="1" ht="37.8" customHeight="1">
      <c r="A233" s="39"/>
      <c r="B233" s="40"/>
      <c r="C233" s="228" t="s">
        <v>769</v>
      </c>
      <c r="D233" s="228" t="s">
        <v>174</v>
      </c>
      <c r="E233" s="229" t="s">
        <v>3933</v>
      </c>
      <c r="F233" s="230" t="s">
        <v>3934</v>
      </c>
      <c r="G233" s="231" t="s">
        <v>801</v>
      </c>
      <c r="H233" s="232">
        <v>2</v>
      </c>
      <c r="I233" s="233"/>
      <c r="J233" s="234">
        <f>ROUND(I233*H233,2)</f>
        <v>0</v>
      </c>
      <c r="K233" s="230" t="s">
        <v>3784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440</v>
      </c>
      <c r="AT233" s="239" t="s">
        <v>174</v>
      </c>
      <c r="AU233" s="239" t="s">
        <v>84</v>
      </c>
      <c r="AY233" s="18" t="s">
        <v>171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440</v>
      </c>
      <c r="BM233" s="239" t="s">
        <v>1714</v>
      </c>
    </row>
    <row r="234" s="2" customFormat="1">
      <c r="A234" s="39"/>
      <c r="B234" s="40"/>
      <c r="C234" s="41"/>
      <c r="D234" s="241" t="s">
        <v>181</v>
      </c>
      <c r="E234" s="41"/>
      <c r="F234" s="242" t="s">
        <v>3935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181</v>
      </c>
      <c r="AU234" s="18" t="s">
        <v>84</v>
      </c>
    </row>
    <row r="235" s="2" customFormat="1" ht="16.5" customHeight="1">
      <c r="A235" s="39"/>
      <c r="B235" s="40"/>
      <c r="C235" s="228" t="s">
        <v>774</v>
      </c>
      <c r="D235" s="228" t="s">
        <v>174</v>
      </c>
      <c r="E235" s="229" t="s">
        <v>3936</v>
      </c>
      <c r="F235" s="230" t="s">
        <v>3937</v>
      </c>
      <c r="G235" s="231" t="s">
        <v>801</v>
      </c>
      <c r="H235" s="232">
        <v>2</v>
      </c>
      <c r="I235" s="233"/>
      <c r="J235" s="234">
        <f>ROUND(I235*H235,2)</f>
        <v>0</v>
      </c>
      <c r="K235" s="230" t="s">
        <v>3938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440</v>
      </c>
      <c r="AT235" s="239" t="s">
        <v>174</v>
      </c>
      <c r="AU235" s="239" t="s">
        <v>84</v>
      </c>
      <c r="AY235" s="18" t="s">
        <v>171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440</v>
      </c>
      <c r="BM235" s="239" t="s">
        <v>1733</v>
      </c>
    </row>
    <row r="236" s="2" customFormat="1">
      <c r="A236" s="39"/>
      <c r="B236" s="40"/>
      <c r="C236" s="41"/>
      <c r="D236" s="241" t="s">
        <v>181</v>
      </c>
      <c r="E236" s="41"/>
      <c r="F236" s="242" t="s">
        <v>3939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181</v>
      </c>
      <c r="AU236" s="18" t="s">
        <v>84</v>
      </c>
    </row>
    <row r="237" s="2" customFormat="1" ht="44.25" customHeight="1">
      <c r="A237" s="39"/>
      <c r="B237" s="40"/>
      <c r="C237" s="228" t="s">
        <v>781</v>
      </c>
      <c r="D237" s="228" t="s">
        <v>174</v>
      </c>
      <c r="E237" s="229" t="s">
        <v>3940</v>
      </c>
      <c r="F237" s="230" t="s">
        <v>3941</v>
      </c>
      <c r="G237" s="231" t="s">
        <v>801</v>
      </c>
      <c r="H237" s="232">
        <v>1</v>
      </c>
      <c r="I237" s="233"/>
      <c r="J237" s="234">
        <f>ROUND(I237*H237,2)</f>
        <v>0</v>
      </c>
      <c r="K237" s="230" t="s">
        <v>3784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440</v>
      </c>
      <c r="AT237" s="239" t="s">
        <v>174</v>
      </c>
      <c r="AU237" s="239" t="s">
        <v>84</v>
      </c>
      <c r="AY237" s="18" t="s">
        <v>171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440</v>
      </c>
      <c r="BM237" s="239" t="s">
        <v>1742</v>
      </c>
    </row>
    <row r="238" s="2" customFormat="1">
      <c r="A238" s="39"/>
      <c r="B238" s="40"/>
      <c r="C238" s="41"/>
      <c r="D238" s="241" t="s">
        <v>181</v>
      </c>
      <c r="E238" s="41"/>
      <c r="F238" s="242" t="s">
        <v>3942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181</v>
      </c>
      <c r="AU238" s="18" t="s">
        <v>84</v>
      </c>
    </row>
    <row r="239" s="2" customFormat="1" ht="37.8" customHeight="1">
      <c r="A239" s="39"/>
      <c r="B239" s="40"/>
      <c r="C239" s="228" t="s">
        <v>786</v>
      </c>
      <c r="D239" s="228" t="s">
        <v>174</v>
      </c>
      <c r="E239" s="229" t="s">
        <v>3943</v>
      </c>
      <c r="F239" s="230" t="s">
        <v>3944</v>
      </c>
      <c r="G239" s="231" t="s">
        <v>801</v>
      </c>
      <c r="H239" s="232">
        <v>1</v>
      </c>
      <c r="I239" s="233"/>
      <c r="J239" s="234">
        <f>ROUND(I239*H239,2)</f>
        <v>0</v>
      </c>
      <c r="K239" s="230" t="s">
        <v>3831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440</v>
      </c>
      <c r="AT239" s="239" t="s">
        <v>174</v>
      </c>
      <c r="AU239" s="239" t="s">
        <v>84</v>
      </c>
      <c r="AY239" s="18" t="s">
        <v>171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440</v>
      </c>
      <c r="BM239" s="239" t="s">
        <v>1751</v>
      </c>
    </row>
    <row r="240" s="2" customFormat="1">
      <c r="A240" s="39"/>
      <c r="B240" s="40"/>
      <c r="C240" s="41"/>
      <c r="D240" s="241" t="s">
        <v>181</v>
      </c>
      <c r="E240" s="41"/>
      <c r="F240" s="242" t="s">
        <v>3945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181</v>
      </c>
      <c r="AU240" s="18" t="s">
        <v>84</v>
      </c>
    </row>
    <row r="241" s="2" customFormat="1" ht="16.5" customHeight="1">
      <c r="A241" s="39"/>
      <c r="B241" s="40"/>
      <c r="C241" s="228" t="s">
        <v>794</v>
      </c>
      <c r="D241" s="228" t="s">
        <v>174</v>
      </c>
      <c r="E241" s="229" t="s">
        <v>3946</v>
      </c>
      <c r="F241" s="230" t="s">
        <v>3947</v>
      </c>
      <c r="G241" s="231" t="s">
        <v>801</v>
      </c>
      <c r="H241" s="232">
        <v>1</v>
      </c>
      <c r="I241" s="233"/>
      <c r="J241" s="234">
        <f>ROUND(I241*H241,2)</f>
        <v>0</v>
      </c>
      <c r="K241" s="230" t="s">
        <v>3831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440</v>
      </c>
      <c r="AT241" s="239" t="s">
        <v>174</v>
      </c>
      <c r="AU241" s="239" t="s">
        <v>84</v>
      </c>
      <c r="AY241" s="18" t="s">
        <v>171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440</v>
      </c>
      <c r="BM241" s="239" t="s">
        <v>1769</v>
      </c>
    </row>
    <row r="242" s="2" customFormat="1">
      <c r="A242" s="39"/>
      <c r="B242" s="40"/>
      <c r="C242" s="41"/>
      <c r="D242" s="241" t="s">
        <v>181</v>
      </c>
      <c r="E242" s="41"/>
      <c r="F242" s="242" t="s">
        <v>3948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181</v>
      </c>
      <c r="AU242" s="18" t="s">
        <v>84</v>
      </c>
    </row>
    <row r="243" s="2" customFormat="1" ht="16.5" customHeight="1">
      <c r="A243" s="39"/>
      <c r="B243" s="40"/>
      <c r="C243" s="228" t="s">
        <v>798</v>
      </c>
      <c r="D243" s="228" t="s">
        <v>174</v>
      </c>
      <c r="E243" s="229" t="s">
        <v>3949</v>
      </c>
      <c r="F243" s="230" t="s">
        <v>3950</v>
      </c>
      <c r="G243" s="231" t="s">
        <v>801</v>
      </c>
      <c r="H243" s="232">
        <v>1</v>
      </c>
      <c r="I243" s="233"/>
      <c r="J243" s="234">
        <f>ROUND(I243*H243,2)</f>
        <v>0</v>
      </c>
      <c r="K243" s="230" t="s">
        <v>3784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440</v>
      </c>
      <c r="AT243" s="239" t="s">
        <v>174</v>
      </c>
      <c r="AU243" s="239" t="s">
        <v>84</v>
      </c>
      <c r="AY243" s="18" t="s">
        <v>171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440</v>
      </c>
      <c r="BM243" s="239" t="s">
        <v>1796</v>
      </c>
    </row>
    <row r="244" s="2" customFormat="1">
      <c r="A244" s="39"/>
      <c r="B244" s="40"/>
      <c r="C244" s="41"/>
      <c r="D244" s="241" t="s">
        <v>181</v>
      </c>
      <c r="E244" s="41"/>
      <c r="F244" s="242" t="s">
        <v>3951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181</v>
      </c>
      <c r="AU244" s="18" t="s">
        <v>84</v>
      </c>
    </row>
    <row r="245" s="2" customFormat="1" ht="24.15" customHeight="1">
      <c r="A245" s="39"/>
      <c r="B245" s="40"/>
      <c r="C245" s="228" t="s">
        <v>805</v>
      </c>
      <c r="D245" s="228" t="s">
        <v>174</v>
      </c>
      <c r="E245" s="229" t="s">
        <v>3952</v>
      </c>
      <c r="F245" s="230" t="s">
        <v>3953</v>
      </c>
      <c r="G245" s="231" t="s">
        <v>801</v>
      </c>
      <c r="H245" s="232">
        <v>8</v>
      </c>
      <c r="I245" s="233"/>
      <c r="J245" s="234">
        <f>ROUND(I245*H245,2)</f>
        <v>0</v>
      </c>
      <c r="K245" s="230" t="s">
        <v>3831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440</v>
      </c>
      <c r="AT245" s="239" t="s">
        <v>174</v>
      </c>
      <c r="AU245" s="239" t="s">
        <v>84</v>
      </c>
      <c r="AY245" s="18" t="s">
        <v>171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440</v>
      </c>
      <c r="BM245" s="239" t="s">
        <v>1804</v>
      </c>
    </row>
    <row r="246" s="2" customFormat="1">
      <c r="A246" s="39"/>
      <c r="B246" s="40"/>
      <c r="C246" s="41"/>
      <c r="D246" s="241" t="s">
        <v>181</v>
      </c>
      <c r="E246" s="41"/>
      <c r="F246" s="242" t="s">
        <v>3954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181</v>
      </c>
      <c r="AU246" s="18" t="s">
        <v>84</v>
      </c>
    </row>
    <row r="247" s="2" customFormat="1" ht="55.5" customHeight="1">
      <c r="A247" s="39"/>
      <c r="B247" s="40"/>
      <c r="C247" s="228" t="s">
        <v>811</v>
      </c>
      <c r="D247" s="228" t="s">
        <v>174</v>
      </c>
      <c r="E247" s="229" t="s">
        <v>3955</v>
      </c>
      <c r="F247" s="230" t="s">
        <v>3956</v>
      </c>
      <c r="G247" s="231" t="s">
        <v>801</v>
      </c>
      <c r="H247" s="232">
        <v>8</v>
      </c>
      <c r="I247" s="233"/>
      <c r="J247" s="234">
        <f>ROUND(I247*H247,2)</f>
        <v>0</v>
      </c>
      <c r="K247" s="230" t="s">
        <v>3831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440</v>
      </c>
      <c r="AT247" s="239" t="s">
        <v>174</v>
      </c>
      <c r="AU247" s="239" t="s">
        <v>84</v>
      </c>
      <c r="AY247" s="18" t="s">
        <v>171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440</v>
      </c>
      <c r="BM247" s="239" t="s">
        <v>1821</v>
      </c>
    </row>
    <row r="248" s="2" customFormat="1">
      <c r="A248" s="39"/>
      <c r="B248" s="40"/>
      <c r="C248" s="41"/>
      <c r="D248" s="241" t="s">
        <v>181</v>
      </c>
      <c r="E248" s="41"/>
      <c r="F248" s="242" t="s">
        <v>3957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181</v>
      </c>
      <c r="AU248" s="18" t="s">
        <v>84</v>
      </c>
    </row>
    <row r="249" s="2" customFormat="1" ht="33" customHeight="1">
      <c r="A249" s="39"/>
      <c r="B249" s="40"/>
      <c r="C249" s="228" t="s">
        <v>817</v>
      </c>
      <c r="D249" s="228" t="s">
        <v>174</v>
      </c>
      <c r="E249" s="229" t="s">
        <v>3958</v>
      </c>
      <c r="F249" s="230" t="s">
        <v>3959</v>
      </c>
      <c r="G249" s="231" t="s">
        <v>801</v>
      </c>
      <c r="H249" s="232">
        <v>3</v>
      </c>
      <c r="I249" s="233"/>
      <c r="J249" s="234">
        <f>ROUND(I249*H249,2)</f>
        <v>0</v>
      </c>
      <c r="K249" s="230" t="s">
        <v>3831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440</v>
      </c>
      <c r="AT249" s="239" t="s">
        <v>174</v>
      </c>
      <c r="AU249" s="239" t="s">
        <v>84</v>
      </c>
      <c r="AY249" s="18" t="s">
        <v>171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440</v>
      </c>
      <c r="BM249" s="239" t="s">
        <v>1833</v>
      </c>
    </row>
    <row r="250" s="2" customFormat="1">
      <c r="A250" s="39"/>
      <c r="B250" s="40"/>
      <c r="C250" s="41"/>
      <c r="D250" s="241" t="s">
        <v>181</v>
      </c>
      <c r="E250" s="41"/>
      <c r="F250" s="242" t="s">
        <v>3960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181</v>
      </c>
      <c r="AU250" s="18" t="s">
        <v>84</v>
      </c>
    </row>
    <row r="251" s="2" customFormat="1" ht="21.75" customHeight="1">
      <c r="A251" s="39"/>
      <c r="B251" s="40"/>
      <c r="C251" s="228" t="s">
        <v>823</v>
      </c>
      <c r="D251" s="228" t="s">
        <v>174</v>
      </c>
      <c r="E251" s="229" t="s">
        <v>3961</v>
      </c>
      <c r="F251" s="230" t="s">
        <v>3962</v>
      </c>
      <c r="G251" s="231" t="s">
        <v>801</v>
      </c>
      <c r="H251" s="232">
        <v>3</v>
      </c>
      <c r="I251" s="233"/>
      <c r="J251" s="234">
        <f>ROUND(I251*H251,2)</f>
        <v>0</v>
      </c>
      <c r="K251" s="230" t="s">
        <v>3831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440</v>
      </c>
      <c r="AT251" s="239" t="s">
        <v>174</v>
      </c>
      <c r="AU251" s="239" t="s">
        <v>84</v>
      </c>
      <c r="AY251" s="18" t="s">
        <v>171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440</v>
      </c>
      <c r="BM251" s="239" t="s">
        <v>1842</v>
      </c>
    </row>
    <row r="252" s="2" customFormat="1">
      <c r="A252" s="39"/>
      <c r="B252" s="40"/>
      <c r="C252" s="41"/>
      <c r="D252" s="241" t="s">
        <v>181</v>
      </c>
      <c r="E252" s="41"/>
      <c r="F252" s="242" t="s">
        <v>3960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181</v>
      </c>
      <c r="AU252" s="18" t="s">
        <v>84</v>
      </c>
    </row>
    <row r="253" s="2" customFormat="1" ht="37.8" customHeight="1">
      <c r="A253" s="39"/>
      <c r="B253" s="40"/>
      <c r="C253" s="228" t="s">
        <v>831</v>
      </c>
      <c r="D253" s="228" t="s">
        <v>174</v>
      </c>
      <c r="E253" s="229" t="s">
        <v>3963</v>
      </c>
      <c r="F253" s="230" t="s">
        <v>3964</v>
      </c>
      <c r="G253" s="231" t="s">
        <v>801</v>
      </c>
      <c r="H253" s="232">
        <v>8</v>
      </c>
      <c r="I253" s="233"/>
      <c r="J253" s="234">
        <f>ROUND(I253*H253,2)</f>
        <v>0</v>
      </c>
      <c r="K253" s="230" t="s">
        <v>3831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440</v>
      </c>
      <c r="AT253" s="239" t="s">
        <v>174</v>
      </c>
      <c r="AU253" s="239" t="s">
        <v>84</v>
      </c>
      <c r="AY253" s="18" t="s">
        <v>171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440</v>
      </c>
      <c r="BM253" s="239" t="s">
        <v>1851</v>
      </c>
    </row>
    <row r="254" s="2" customFormat="1">
      <c r="A254" s="39"/>
      <c r="B254" s="40"/>
      <c r="C254" s="41"/>
      <c r="D254" s="241" t="s">
        <v>181</v>
      </c>
      <c r="E254" s="41"/>
      <c r="F254" s="242" t="s">
        <v>3965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181</v>
      </c>
      <c r="AU254" s="18" t="s">
        <v>84</v>
      </c>
    </row>
    <row r="255" s="2" customFormat="1" ht="37.8" customHeight="1">
      <c r="A255" s="39"/>
      <c r="B255" s="40"/>
      <c r="C255" s="228" t="s">
        <v>836</v>
      </c>
      <c r="D255" s="228" t="s">
        <v>174</v>
      </c>
      <c r="E255" s="229" t="s">
        <v>3966</v>
      </c>
      <c r="F255" s="230" t="s">
        <v>3967</v>
      </c>
      <c r="G255" s="231" t="s">
        <v>801</v>
      </c>
      <c r="H255" s="232">
        <v>3</v>
      </c>
      <c r="I255" s="233"/>
      <c r="J255" s="234">
        <f>ROUND(I255*H255,2)</f>
        <v>0</v>
      </c>
      <c r="K255" s="230" t="s">
        <v>3831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440</v>
      </c>
      <c r="AT255" s="239" t="s">
        <v>174</v>
      </c>
      <c r="AU255" s="239" t="s">
        <v>84</v>
      </c>
      <c r="AY255" s="18" t="s">
        <v>171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440</v>
      </c>
      <c r="BM255" s="239" t="s">
        <v>1859</v>
      </c>
    </row>
    <row r="256" s="2" customFormat="1">
      <c r="A256" s="39"/>
      <c r="B256" s="40"/>
      <c r="C256" s="41"/>
      <c r="D256" s="241" t="s">
        <v>181</v>
      </c>
      <c r="E256" s="41"/>
      <c r="F256" s="242" t="s">
        <v>3968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181</v>
      </c>
      <c r="AU256" s="18" t="s">
        <v>84</v>
      </c>
    </row>
    <row r="257" s="2" customFormat="1" ht="16.5" customHeight="1">
      <c r="A257" s="39"/>
      <c r="B257" s="40"/>
      <c r="C257" s="228" t="s">
        <v>1454</v>
      </c>
      <c r="D257" s="228" t="s">
        <v>174</v>
      </c>
      <c r="E257" s="229" t="s">
        <v>3969</v>
      </c>
      <c r="F257" s="230" t="s">
        <v>3970</v>
      </c>
      <c r="G257" s="231" t="s">
        <v>801</v>
      </c>
      <c r="H257" s="232">
        <v>11</v>
      </c>
      <c r="I257" s="233"/>
      <c r="J257" s="234">
        <f>ROUND(I257*H257,2)</f>
        <v>0</v>
      </c>
      <c r="K257" s="230" t="s">
        <v>3784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174</v>
      </c>
      <c r="AU257" s="239" t="s">
        <v>84</v>
      </c>
      <c r="AY257" s="18" t="s">
        <v>171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440</v>
      </c>
      <c r="BM257" s="239" t="s">
        <v>1867</v>
      </c>
    </row>
    <row r="258" s="2" customFormat="1">
      <c r="A258" s="39"/>
      <c r="B258" s="40"/>
      <c r="C258" s="41"/>
      <c r="D258" s="241" t="s">
        <v>181</v>
      </c>
      <c r="E258" s="41"/>
      <c r="F258" s="242" t="s">
        <v>3971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181</v>
      </c>
      <c r="AU258" s="18" t="s">
        <v>84</v>
      </c>
    </row>
    <row r="259" s="2" customFormat="1" ht="24.15" customHeight="1">
      <c r="A259" s="39"/>
      <c r="B259" s="40"/>
      <c r="C259" s="228" t="s">
        <v>1458</v>
      </c>
      <c r="D259" s="228" t="s">
        <v>174</v>
      </c>
      <c r="E259" s="229" t="s">
        <v>3972</v>
      </c>
      <c r="F259" s="230" t="s">
        <v>3973</v>
      </c>
      <c r="G259" s="231" t="s">
        <v>314</v>
      </c>
      <c r="H259" s="232">
        <v>0.753</v>
      </c>
      <c r="I259" s="233"/>
      <c r="J259" s="234">
        <f>ROUND(I259*H259,2)</f>
        <v>0</v>
      </c>
      <c r="K259" s="230" t="s">
        <v>3784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440</v>
      </c>
      <c r="AT259" s="239" t="s">
        <v>174</v>
      </c>
      <c r="AU259" s="239" t="s">
        <v>84</v>
      </c>
      <c r="AY259" s="18" t="s">
        <v>171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440</v>
      </c>
      <c r="BM259" s="239" t="s">
        <v>1877</v>
      </c>
    </row>
    <row r="260" s="2" customFormat="1">
      <c r="A260" s="39"/>
      <c r="B260" s="40"/>
      <c r="C260" s="41"/>
      <c r="D260" s="241" t="s">
        <v>181</v>
      </c>
      <c r="E260" s="41"/>
      <c r="F260" s="242" t="s">
        <v>3974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181</v>
      </c>
      <c r="AU260" s="18" t="s">
        <v>84</v>
      </c>
    </row>
    <row r="261" s="12" customFormat="1" ht="25.92" customHeight="1">
      <c r="A261" s="12"/>
      <c r="B261" s="212"/>
      <c r="C261" s="213"/>
      <c r="D261" s="214" t="s">
        <v>76</v>
      </c>
      <c r="E261" s="215" t="s">
        <v>3975</v>
      </c>
      <c r="F261" s="215" t="s">
        <v>3976</v>
      </c>
      <c r="G261" s="213"/>
      <c r="H261" s="213"/>
      <c r="I261" s="216"/>
      <c r="J261" s="217">
        <f>BK261</f>
        <v>0</v>
      </c>
      <c r="K261" s="213"/>
      <c r="L261" s="218"/>
      <c r="M261" s="219"/>
      <c r="N261" s="220"/>
      <c r="O261" s="220"/>
      <c r="P261" s="221">
        <f>SUM(P262:P268)</f>
        <v>0</v>
      </c>
      <c r="Q261" s="220"/>
      <c r="R261" s="221">
        <f>SUM(R262:R268)</f>
        <v>0</v>
      </c>
      <c r="S261" s="220"/>
      <c r="T261" s="222">
        <f>SUM(T262:T268)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86</v>
      </c>
      <c r="AT261" s="224" t="s">
        <v>76</v>
      </c>
      <c r="AU261" s="224" t="s">
        <v>77</v>
      </c>
      <c r="AY261" s="223" t="s">
        <v>171</v>
      </c>
      <c r="BK261" s="225">
        <f>SUM(BK262:BK268)</f>
        <v>0</v>
      </c>
    </row>
    <row r="262" s="2" customFormat="1" ht="24.15" customHeight="1">
      <c r="A262" s="39"/>
      <c r="B262" s="40"/>
      <c r="C262" s="228" t="s">
        <v>1463</v>
      </c>
      <c r="D262" s="228" t="s">
        <v>174</v>
      </c>
      <c r="E262" s="229" t="s">
        <v>3977</v>
      </c>
      <c r="F262" s="230" t="s">
        <v>3978</v>
      </c>
      <c r="G262" s="231" t="s">
        <v>801</v>
      </c>
      <c r="H262" s="232">
        <v>14</v>
      </c>
      <c r="I262" s="233"/>
      <c r="J262" s="234">
        <f>ROUND(I262*H262,2)</f>
        <v>0</v>
      </c>
      <c r="K262" s="230" t="s">
        <v>3831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440</v>
      </c>
      <c r="AT262" s="239" t="s">
        <v>174</v>
      </c>
      <c r="AU262" s="239" t="s">
        <v>84</v>
      </c>
      <c r="AY262" s="18" t="s">
        <v>171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440</v>
      </c>
      <c r="BM262" s="239" t="s">
        <v>1885</v>
      </c>
    </row>
    <row r="263" s="2" customFormat="1">
      <c r="A263" s="39"/>
      <c r="B263" s="40"/>
      <c r="C263" s="41"/>
      <c r="D263" s="241" t="s">
        <v>181</v>
      </c>
      <c r="E263" s="41"/>
      <c r="F263" s="242" t="s">
        <v>3979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181</v>
      </c>
      <c r="AU263" s="18" t="s">
        <v>84</v>
      </c>
    </row>
    <row r="264" s="2" customFormat="1" ht="24.15" customHeight="1">
      <c r="A264" s="39"/>
      <c r="B264" s="40"/>
      <c r="C264" s="228" t="s">
        <v>1468</v>
      </c>
      <c r="D264" s="228" t="s">
        <v>174</v>
      </c>
      <c r="E264" s="229" t="s">
        <v>3980</v>
      </c>
      <c r="F264" s="230" t="s">
        <v>3981</v>
      </c>
      <c r="G264" s="231" t="s">
        <v>801</v>
      </c>
      <c r="H264" s="232">
        <v>14</v>
      </c>
      <c r="I264" s="233"/>
      <c r="J264" s="234">
        <f>ROUND(I264*H264,2)</f>
        <v>0</v>
      </c>
      <c r="K264" s="230" t="s">
        <v>3831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440</v>
      </c>
      <c r="AT264" s="239" t="s">
        <v>174</v>
      </c>
      <c r="AU264" s="239" t="s">
        <v>84</v>
      </c>
      <c r="AY264" s="18" t="s">
        <v>171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440</v>
      </c>
      <c r="BM264" s="239" t="s">
        <v>1895</v>
      </c>
    </row>
    <row r="265" s="2" customFormat="1">
      <c r="A265" s="39"/>
      <c r="B265" s="40"/>
      <c r="C265" s="41"/>
      <c r="D265" s="241" t="s">
        <v>181</v>
      </c>
      <c r="E265" s="41"/>
      <c r="F265" s="242" t="s">
        <v>3982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181</v>
      </c>
      <c r="AU265" s="18" t="s">
        <v>84</v>
      </c>
    </row>
    <row r="266" s="2" customFormat="1" ht="24.15" customHeight="1">
      <c r="A266" s="39"/>
      <c r="B266" s="40"/>
      <c r="C266" s="228" t="s">
        <v>1489</v>
      </c>
      <c r="D266" s="228" t="s">
        <v>174</v>
      </c>
      <c r="E266" s="229" t="s">
        <v>3983</v>
      </c>
      <c r="F266" s="230" t="s">
        <v>3984</v>
      </c>
      <c r="G266" s="231" t="s">
        <v>3894</v>
      </c>
      <c r="H266" s="232">
        <v>14</v>
      </c>
      <c r="I266" s="233"/>
      <c r="J266" s="234">
        <f>ROUND(I266*H266,2)</f>
        <v>0</v>
      </c>
      <c r="K266" s="230" t="s">
        <v>3784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440</v>
      </c>
      <c r="AT266" s="239" t="s">
        <v>174</v>
      </c>
      <c r="AU266" s="239" t="s">
        <v>84</v>
      </c>
      <c r="AY266" s="18" t="s">
        <v>171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440</v>
      </c>
      <c r="BM266" s="239" t="s">
        <v>1907</v>
      </c>
    </row>
    <row r="267" s="2" customFormat="1" ht="24.15" customHeight="1">
      <c r="A267" s="39"/>
      <c r="B267" s="40"/>
      <c r="C267" s="228" t="s">
        <v>1505</v>
      </c>
      <c r="D267" s="228" t="s">
        <v>174</v>
      </c>
      <c r="E267" s="229" t="s">
        <v>3985</v>
      </c>
      <c r="F267" s="230" t="s">
        <v>3986</v>
      </c>
      <c r="G267" s="231" t="s">
        <v>314</v>
      </c>
      <c r="H267" s="232">
        <v>0.36299999999999999</v>
      </c>
      <c r="I267" s="233"/>
      <c r="J267" s="234">
        <f>ROUND(I267*H267,2)</f>
        <v>0</v>
      </c>
      <c r="K267" s="230" t="s">
        <v>3784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440</v>
      </c>
      <c r="AT267" s="239" t="s">
        <v>174</v>
      </c>
      <c r="AU267" s="239" t="s">
        <v>84</v>
      </c>
      <c r="AY267" s="18" t="s">
        <v>171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440</v>
      </c>
      <c r="BM267" s="239" t="s">
        <v>1921</v>
      </c>
    </row>
    <row r="268" s="2" customFormat="1">
      <c r="A268" s="39"/>
      <c r="B268" s="40"/>
      <c r="C268" s="41"/>
      <c r="D268" s="241" t="s">
        <v>181</v>
      </c>
      <c r="E268" s="41"/>
      <c r="F268" s="242" t="s">
        <v>3987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181</v>
      </c>
      <c r="AU268" s="18" t="s">
        <v>84</v>
      </c>
    </row>
    <row r="269" s="12" customFormat="1" ht="25.92" customHeight="1">
      <c r="A269" s="12"/>
      <c r="B269" s="212"/>
      <c r="C269" s="213"/>
      <c r="D269" s="214" t="s">
        <v>76</v>
      </c>
      <c r="E269" s="215" t="s">
        <v>3988</v>
      </c>
      <c r="F269" s="215" t="s">
        <v>3989</v>
      </c>
      <c r="G269" s="213"/>
      <c r="H269" s="213"/>
      <c r="I269" s="216"/>
      <c r="J269" s="217">
        <f>BK269</f>
        <v>0</v>
      </c>
      <c r="K269" s="213"/>
      <c r="L269" s="218"/>
      <c r="M269" s="219"/>
      <c r="N269" s="220"/>
      <c r="O269" s="220"/>
      <c r="P269" s="221">
        <f>SUM(P270:P276)</f>
        <v>0</v>
      </c>
      <c r="Q269" s="220"/>
      <c r="R269" s="221">
        <f>SUM(R270:R276)</f>
        <v>0</v>
      </c>
      <c r="S269" s="220"/>
      <c r="T269" s="222">
        <f>SUM(T270:T276)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84</v>
      </c>
      <c r="AT269" s="224" t="s">
        <v>76</v>
      </c>
      <c r="AU269" s="224" t="s">
        <v>77</v>
      </c>
      <c r="AY269" s="223" t="s">
        <v>171</v>
      </c>
      <c r="BK269" s="225">
        <f>SUM(BK270:BK276)</f>
        <v>0</v>
      </c>
    </row>
    <row r="270" s="2" customFormat="1" ht="16.5" customHeight="1">
      <c r="A270" s="39"/>
      <c r="B270" s="40"/>
      <c r="C270" s="228" t="s">
        <v>1509</v>
      </c>
      <c r="D270" s="228" t="s">
        <v>174</v>
      </c>
      <c r="E270" s="229" t="s">
        <v>3990</v>
      </c>
      <c r="F270" s="230" t="s">
        <v>3991</v>
      </c>
      <c r="G270" s="231" t="s">
        <v>801</v>
      </c>
      <c r="H270" s="232">
        <v>26</v>
      </c>
      <c r="I270" s="233"/>
      <c r="J270" s="234">
        <f>ROUND(I270*H270,2)</f>
        <v>0</v>
      </c>
      <c r="K270" s="230" t="s">
        <v>3831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192</v>
      </c>
      <c r="AT270" s="239" t="s">
        <v>174</v>
      </c>
      <c r="AU270" s="239" t="s">
        <v>84</v>
      </c>
      <c r="AY270" s="18" t="s">
        <v>171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192</v>
      </c>
      <c r="BM270" s="239" t="s">
        <v>1929</v>
      </c>
    </row>
    <row r="271" s="2" customFormat="1" ht="21.75" customHeight="1">
      <c r="A271" s="39"/>
      <c r="B271" s="40"/>
      <c r="C271" s="228" t="s">
        <v>1513</v>
      </c>
      <c r="D271" s="228" t="s">
        <v>174</v>
      </c>
      <c r="E271" s="229" t="s">
        <v>3992</v>
      </c>
      <c r="F271" s="230" t="s">
        <v>3993</v>
      </c>
      <c r="G271" s="231" t="s">
        <v>419</v>
      </c>
      <c r="H271" s="232">
        <v>382</v>
      </c>
      <c r="I271" s="233"/>
      <c r="J271" s="234">
        <f>ROUND(I271*H271,2)</f>
        <v>0</v>
      </c>
      <c r="K271" s="230" t="s">
        <v>3831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192</v>
      </c>
      <c r="AT271" s="239" t="s">
        <v>174</v>
      </c>
      <c r="AU271" s="239" t="s">
        <v>84</v>
      </c>
      <c r="AY271" s="18" t="s">
        <v>171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192</v>
      </c>
      <c r="BM271" s="239" t="s">
        <v>1938</v>
      </c>
    </row>
    <row r="272" s="2" customFormat="1">
      <c r="A272" s="39"/>
      <c r="B272" s="40"/>
      <c r="C272" s="41"/>
      <c r="D272" s="241" t="s">
        <v>181</v>
      </c>
      <c r="E272" s="41"/>
      <c r="F272" s="242" t="s">
        <v>3994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181</v>
      </c>
      <c r="AU272" s="18" t="s">
        <v>84</v>
      </c>
    </row>
    <row r="273" s="2" customFormat="1" ht="24.15" customHeight="1">
      <c r="A273" s="39"/>
      <c r="B273" s="40"/>
      <c r="C273" s="228" t="s">
        <v>1517</v>
      </c>
      <c r="D273" s="228" t="s">
        <v>174</v>
      </c>
      <c r="E273" s="229" t="s">
        <v>3995</v>
      </c>
      <c r="F273" s="230" t="s">
        <v>3996</v>
      </c>
      <c r="G273" s="231" t="s">
        <v>419</v>
      </c>
      <c r="H273" s="232">
        <v>425</v>
      </c>
      <c r="I273" s="233"/>
      <c r="J273" s="234">
        <f>ROUND(I273*H273,2)</f>
        <v>0</v>
      </c>
      <c r="K273" s="230" t="s">
        <v>3784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192</v>
      </c>
      <c r="AT273" s="239" t="s">
        <v>174</v>
      </c>
      <c r="AU273" s="239" t="s">
        <v>84</v>
      </c>
      <c r="AY273" s="18" t="s">
        <v>171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192</v>
      </c>
      <c r="BM273" s="239" t="s">
        <v>1948</v>
      </c>
    </row>
    <row r="274" s="2" customFormat="1">
      <c r="A274" s="39"/>
      <c r="B274" s="40"/>
      <c r="C274" s="41"/>
      <c r="D274" s="241" t="s">
        <v>181</v>
      </c>
      <c r="E274" s="41"/>
      <c r="F274" s="242" t="s">
        <v>3997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181</v>
      </c>
      <c r="AU274" s="18" t="s">
        <v>84</v>
      </c>
    </row>
    <row r="275" s="2" customFormat="1" ht="24.15" customHeight="1">
      <c r="A275" s="39"/>
      <c r="B275" s="40"/>
      <c r="C275" s="228" t="s">
        <v>1528</v>
      </c>
      <c r="D275" s="228" t="s">
        <v>174</v>
      </c>
      <c r="E275" s="229" t="s">
        <v>3998</v>
      </c>
      <c r="F275" s="230" t="s">
        <v>3999</v>
      </c>
      <c r="G275" s="231" t="s">
        <v>419</v>
      </c>
      <c r="H275" s="232">
        <v>7</v>
      </c>
      <c r="I275" s="233"/>
      <c r="J275" s="234">
        <f>ROUND(I275*H275,2)</f>
        <v>0</v>
      </c>
      <c r="K275" s="230" t="s">
        <v>3784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192</v>
      </c>
      <c r="AT275" s="239" t="s">
        <v>174</v>
      </c>
      <c r="AU275" s="239" t="s">
        <v>84</v>
      </c>
      <c r="AY275" s="18" t="s">
        <v>171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192</v>
      </c>
      <c r="BM275" s="239" t="s">
        <v>1958</v>
      </c>
    </row>
    <row r="276" s="2" customFormat="1">
      <c r="A276" s="39"/>
      <c r="B276" s="40"/>
      <c r="C276" s="41"/>
      <c r="D276" s="241" t="s">
        <v>181</v>
      </c>
      <c r="E276" s="41"/>
      <c r="F276" s="242" t="s">
        <v>4000</v>
      </c>
      <c r="G276" s="41"/>
      <c r="H276" s="41"/>
      <c r="I276" s="243"/>
      <c r="J276" s="41"/>
      <c r="K276" s="41"/>
      <c r="L276" s="45"/>
      <c r="M276" s="246"/>
      <c r="N276" s="247"/>
      <c r="O276" s="248"/>
      <c r="P276" s="248"/>
      <c r="Q276" s="248"/>
      <c r="R276" s="248"/>
      <c r="S276" s="248"/>
      <c r="T276" s="24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181</v>
      </c>
      <c r="AU276" s="18" t="s">
        <v>84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JcN19If+8mDGhRkauj5DBKs8S0fC955JxumAsL/maFXxMh0IH6GN3fMUbO+qGgTXHJngL9A6POWdNa+jiHrCtg==" hashValue="vkh4aGhuaHbPAyFWjendX1QzepWZ8xy7zOnK0XCQIIBQdLjcrCutGXKDuBa45IZxf4tS7tHNwjqrCCSelkJg3A==" algorithmName="SHA-512" password="CC35"/>
  <autoFilter ref="C128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>
      <c r="B8" s="21"/>
      <c r="D8" s="152" t="s">
        <v>142</v>
      </c>
      <c r="L8" s="21"/>
    </row>
    <row r="9" s="1" customFormat="1" ht="16.5" customHeight="1">
      <c r="B9" s="21"/>
      <c r="E9" s="153" t="s">
        <v>143</v>
      </c>
      <c r="F9" s="1"/>
      <c r="G9" s="1"/>
      <c r="H9" s="1"/>
      <c r="L9" s="21"/>
    </row>
    <row r="10" s="1" customFormat="1" ht="12" customHeight="1">
      <c r="B10" s="21"/>
      <c r="D10" s="152" t="s">
        <v>144</v>
      </c>
      <c r="L10" s="21"/>
    </row>
    <row r="11" s="2" customFormat="1" ht="16.5" customHeight="1">
      <c r="A11" s="39"/>
      <c r="B11" s="45"/>
      <c r="C11" s="39"/>
      <c r="D11" s="39"/>
      <c r="E11" s="164" t="s">
        <v>3774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4001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3655</v>
      </c>
      <c r="G16" s="39"/>
      <c r="H16" s="39"/>
      <c r="I16" s="152" t="s">
        <v>22</v>
      </c>
      <c r="J16" s="155" t="str">
        <f>'Rekapitulace stavby'!AN8</f>
        <v>23. 3. 2022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ROUND((SUM(BE132:BE373)),  2)</f>
        <v>0</v>
      </c>
      <c r="G37" s="39"/>
      <c r="H37" s="39"/>
      <c r="I37" s="166">
        <v>0.20999999999999999</v>
      </c>
      <c r="J37" s="165">
        <f>ROUND(((SUM(BE132:BE373))*I37),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ROUND((SUM(BF132:BF373)),  2)</f>
        <v>0</v>
      </c>
      <c r="G38" s="39"/>
      <c r="H38" s="39"/>
      <c r="I38" s="166">
        <v>0.14999999999999999</v>
      </c>
      <c r="J38" s="165">
        <f>ROUND(((SUM(BF132:BF373))*I38),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ROUND((SUM(BG132:BG373)),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ROUND((SUM(BH132:BH373)),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ROUND((SUM(BI132:BI373)),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144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3774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01-004b - Vnitřní vodovod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23. 3. 2022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147</v>
      </c>
      <c r="D98" s="187"/>
      <c r="E98" s="187"/>
      <c r="F98" s="187"/>
      <c r="G98" s="187"/>
      <c r="H98" s="187"/>
      <c r="I98" s="187"/>
      <c r="J98" s="188" t="s">
        <v>148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149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150</v>
      </c>
    </row>
    <row r="101" s="9" customFormat="1" ht="24.96" customHeight="1">
      <c r="A101" s="9"/>
      <c r="B101" s="190"/>
      <c r="C101" s="191"/>
      <c r="D101" s="192" t="s">
        <v>3777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4002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4003</v>
      </c>
      <c r="E103" s="193"/>
      <c r="F103" s="193"/>
      <c r="G103" s="193"/>
      <c r="H103" s="193"/>
      <c r="I103" s="193"/>
      <c r="J103" s="194">
        <f>J177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3779</v>
      </c>
      <c r="E104" s="193"/>
      <c r="F104" s="193"/>
      <c r="G104" s="193"/>
      <c r="H104" s="193"/>
      <c r="I104" s="193"/>
      <c r="J104" s="194">
        <f>J256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4004</v>
      </c>
      <c r="E105" s="193"/>
      <c r="F105" s="193"/>
      <c r="G105" s="193"/>
      <c r="H105" s="193"/>
      <c r="I105" s="193"/>
      <c r="J105" s="194">
        <f>J271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4005</v>
      </c>
      <c r="E106" s="193"/>
      <c r="F106" s="193"/>
      <c r="G106" s="193"/>
      <c r="H106" s="193"/>
      <c r="I106" s="193"/>
      <c r="J106" s="194">
        <f>J324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3781</v>
      </c>
      <c r="E107" s="193"/>
      <c r="F107" s="193"/>
      <c r="G107" s="193"/>
      <c r="H107" s="193"/>
      <c r="I107" s="193"/>
      <c r="J107" s="194">
        <f>J353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4006</v>
      </c>
      <c r="E108" s="193"/>
      <c r="F108" s="193"/>
      <c r="G108" s="193"/>
      <c r="H108" s="193"/>
      <c r="I108" s="193"/>
      <c r="J108" s="194">
        <f>J367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142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143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313" t="s">
        <v>3774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3775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01-004b - Vnitřní vodovod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 </v>
      </c>
      <c r="G126" s="41"/>
      <c r="H126" s="41"/>
      <c r="I126" s="33" t="s">
        <v>22</v>
      </c>
      <c r="J126" s="80" t="str">
        <f>IF(J16="","",J16)</f>
        <v>23. 3. 2022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Královehradecký kraj, Hrade Králové</v>
      </c>
      <c r="G128" s="41"/>
      <c r="H128" s="41"/>
      <c r="I128" s="33" t="s">
        <v>30</v>
      </c>
      <c r="J128" s="37" t="str">
        <f>E25</f>
        <v>ATIP a.s. Trutnov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Ing. Lenka Kasperová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156</v>
      </c>
      <c r="D131" s="204" t="s">
        <v>62</v>
      </c>
      <c r="E131" s="204" t="s">
        <v>58</v>
      </c>
      <c r="F131" s="204" t="s">
        <v>59</v>
      </c>
      <c r="G131" s="204" t="s">
        <v>157</v>
      </c>
      <c r="H131" s="204" t="s">
        <v>158</v>
      </c>
      <c r="I131" s="204" t="s">
        <v>159</v>
      </c>
      <c r="J131" s="204" t="s">
        <v>148</v>
      </c>
      <c r="K131" s="205" t="s">
        <v>160</v>
      </c>
      <c r="L131" s="206"/>
      <c r="M131" s="101" t="s">
        <v>1</v>
      </c>
      <c r="N131" s="102" t="s">
        <v>41</v>
      </c>
      <c r="O131" s="102" t="s">
        <v>161</v>
      </c>
      <c r="P131" s="102" t="s">
        <v>162</v>
      </c>
      <c r="Q131" s="102" t="s">
        <v>163</v>
      </c>
      <c r="R131" s="102" t="s">
        <v>164</v>
      </c>
      <c r="S131" s="102" t="s">
        <v>165</v>
      </c>
      <c r="T131" s="103" t="s">
        <v>166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167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P133+P154+P177+P256+P271+P324+P353+P367</f>
        <v>0</v>
      </c>
      <c r="Q132" s="105"/>
      <c r="R132" s="209">
        <f>R133+R154+R177+R256+R271+R324+R353+R367</f>
        <v>0</v>
      </c>
      <c r="S132" s="105"/>
      <c r="T132" s="210">
        <f>T133+T154+T177+T256+T271+T324+T353+T367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150</v>
      </c>
      <c r="BK132" s="211">
        <f>BK133+BK154+BK177+BK256+BK271+BK324+BK353+BK367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84</v>
      </c>
      <c r="F133" s="215" t="s">
        <v>289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SUM(P134:P153)</f>
        <v>0</v>
      </c>
      <c r="Q133" s="220"/>
      <c r="R133" s="221">
        <f>SUM(R134:R153)</f>
        <v>0</v>
      </c>
      <c r="S133" s="220"/>
      <c r="T133" s="222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171</v>
      </c>
      <c r="BK133" s="225">
        <f>SUM(BK134:BK153)</f>
        <v>0</v>
      </c>
    </row>
    <row r="134" s="2" customFormat="1" ht="24.15" customHeight="1">
      <c r="A134" s="39"/>
      <c r="B134" s="40"/>
      <c r="C134" s="228" t="s">
        <v>84</v>
      </c>
      <c r="D134" s="228" t="s">
        <v>174</v>
      </c>
      <c r="E134" s="229" t="s">
        <v>3782</v>
      </c>
      <c r="F134" s="230" t="s">
        <v>3783</v>
      </c>
      <c r="G134" s="231" t="s">
        <v>292</v>
      </c>
      <c r="H134" s="232">
        <v>15.75</v>
      </c>
      <c r="I134" s="233"/>
      <c r="J134" s="234">
        <f>ROUND(I134*H134,2)</f>
        <v>0</v>
      </c>
      <c r="K134" s="230" t="s">
        <v>3784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84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86</v>
      </c>
    </row>
    <row r="135" s="2" customFormat="1">
      <c r="A135" s="39"/>
      <c r="B135" s="40"/>
      <c r="C135" s="41"/>
      <c r="D135" s="241" t="s">
        <v>181</v>
      </c>
      <c r="E135" s="41"/>
      <c r="F135" s="242" t="s">
        <v>3785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181</v>
      </c>
      <c r="AU135" s="18" t="s">
        <v>84</v>
      </c>
    </row>
    <row r="136" s="2" customFormat="1" ht="24.15" customHeight="1">
      <c r="A136" s="39"/>
      <c r="B136" s="40"/>
      <c r="C136" s="228" t="s">
        <v>86</v>
      </c>
      <c r="D136" s="228" t="s">
        <v>174</v>
      </c>
      <c r="E136" s="229" t="s">
        <v>3786</v>
      </c>
      <c r="F136" s="230" t="s">
        <v>3787</v>
      </c>
      <c r="G136" s="231" t="s">
        <v>292</v>
      </c>
      <c r="H136" s="232">
        <v>4.7249999999999996</v>
      </c>
      <c r="I136" s="233"/>
      <c r="J136" s="234">
        <f>ROUND(I136*H136,2)</f>
        <v>0</v>
      </c>
      <c r="K136" s="230" t="s">
        <v>3784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84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192</v>
      </c>
    </row>
    <row r="137" s="2" customFormat="1">
      <c r="A137" s="39"/>
      <c r="B137" s="40"/>
      <c r="C137" s="41"/>
      <c r="D137" s="241" t="s">
        <v>181</v>
      </c>
      <c r="E137" s="41"/>
      <c r="F137" s="242" t="s">
        <v>3788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181</v>
      </c>
      <c r="AU137" s="18" t="s">
        <v>84</v>
      </c>
    </row>
    <row r="138" s="2" customFormat="1" ht="24.15" customHeight="1">
      <c r="A138" s="39"/>
      <c r="B138" s="40"/>
      <c r="C138" s="228" t="s">
        <v>106</v>
      </c>
      <c r="D138" s="228" t="s">
        <v>174</v>
      </c>
      <c r="E138" s="229" t="s">
        <v>3789</v>
      </c>
      <c r="F138" s="230" t="s">
        <v>3790</v>
      </c>
      <c r="G138" s="231" t="s">
        <v>292</v>
      </c>
      <c r="H138" s="232">
        <v>15.75</v>
      </c>
      <c r="I138" s="233"/>
      <c r="J138" s="234">
        <f>ROUND(I138*H138,2)</f>
        <v>0</v>
      </c>
      <c r="K138" s="230" t="s">
        <v>3784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84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317</v>
      </c>
    </row>
    <row r="139" s="2" customFormat="1">
      <c r="A139" s="39"/>
      <c r="B139" s="40"/>
      <c r="C139" s="41"/>
      <c r="D139" s="241" t="s">
        <v>181</v>
      </c>
      <c r="E139" s="41"/>
      <c r="F139" s="242" t="s">
        <v>3791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181</v>
      </c>
      <c r="AU139" s="18" t="s">
        <v>84</v>
      </c>
    </row>
    <row r="140" s="2" customFormat="1" ht="24.15" customHeight="1">
      <c r="A140" s="39"/>
      <c r="B140" s="40"/>
      <c r="C140" s="228" t="s">
        <v>192</v>
      </c>
      <c r="D140" s="228" t="s">
        <v>174</v>
      </c>
      <c r="E140" s="229" t="s">
        <v>3792</v>
      </c>
      <c r="F140" s="230" t="s">
        <v>3793</v>
      </c>
      <c r="G140" s="231" t="s">
        <v>292</v>
      </c>
      <c r="H140" s="232">
        <v>21</v>
      </c>
      <c r="I140" s="233"/>
      <c r="J140" s="234">
        <f>ROUND(I140*H140,2)</f>
        <v>0</v>
      </c>
      <c r="K140" s="230" t="s">
        <v>3784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192</v>
      </c>
      <c r="AT140" s="239" t="s">
        <v>174</v>
      </c>
      <c r="AU140" s="239" t="s">
        <v>84</v>
      </c>
      <c r="AY140" s="18" t="s">
        <v>171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192</v>
      </c>
      <c r="BM140" s="239" t="s">
        <v>329</v>
      </c>
    </row>
    <row r="141" s="2" customFormat="1">
      <c r="A141" s="39"/>
      <c r="B141" s="40"/>
      <c r="C141" s="41"/>
      <c r="D141" s="241" t="s">
        <v>181</v>
      </c>
      <c r="E141" s="41"/>
      <c r="F141" s="242" t="s">
        <v>3794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181</v>
      </c>
      <c r="AU141" s="18" t="s">
        <v>84</v>
      </c>
    </row>
    <row r="142" s="2" customFormat="1" ht="24.15" customHeight="1">
      <c r="A142" s="39"/>
      <c r="B142" s="40"/>
      <c r="C142" s="228" t="s">
        <v>170</v>
      </c>
      <c r="D142" s="228" t="s">
        <v>174</v>
      </c>
      <c r="E142" s="229" t="s">
        <v>3795</v>
      </c>
      <c r="F142" s="230" t="s">
        <v>3796</v>
      </c>
      <c r="G142" s="231" t="s">
        <v>292</v>
      </c>
      <c r="H142" s="232">
        <v>5.25</v>
      </c>
      <c r="I142" s="233"/>
      <c r="J142" s="234">
        <f>ROUND(I142*H142,2)</f>
        <v>0</v>
      </c>
      <c r="K142" s="230" t="s">
        <v>3784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371</v>
      </c>
    </row>
    <row r="143" s="2" customFormat="1">
      <c r="A143" s="39"/>
      <c r="B143" s="40"/>
      <c r="C143" s="41"/>
      <c r="D143" s="241" t="s">
        <v>181</v>
      </c>
      <c r="E143" s="41"/>
      <c r="F143" s="242" t="s">
        <v>3794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181</v>
      </c>
      <c r="AU143" s="18" t="s">
        <v>84</v>
      </c>
    </row>
    <row r="144" s="2" customFormat="1" ht="33" customHeight="1">
      <c r="A144" s="39"/>
      <c r="B144" s="40"/>
      <c r="C144" s="228" t="s">
        <v>317</v>
      </c>
      <c r="D144" s="228" t="s">
        <v>174</v>
      </c>
      <c r="E144" s="229" t="s">
        <v>3797</v>
      </c>
      <c r="F144" s="230" t="s">
        <v>3798</v>
      </c>
      <c r="G144" s="231" t="s">
        <v>292</v>
      </c>
      <c r="H144" s="232">
        <v>5.25</v>
      </c>
      <c r="I144" s="233"/>
      <c r="J144" s="234">
        <f>ROUND(I144*H144,2)</f>
        <v>0</v>
      </c>
      <c r="K144" s="230" t="s">
        <v>3784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84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403</v>
      </c>
    </row>
    <row r="145" s="2" customFormat="1" ht="33" customHeight="1">
      <c r="A145" s="39"/>
      <c r="B145" s="40"/>
      <c r="C145" s="228" t="s">
        <v>324</v>
      </c>
      <c r="D145" s="228" t="s">
        <v>174</v>
      </c>
      <c r="E145" s="229" t="s">
        <v>3799</v>
      </c>
      <c r="F145" s="230" t="s">
        <v>3800</v>
      </c>
      <c r="G145" s="231" t="s">
        <v>292</v>
      </c>
      <c r="H145" s="232">
        <v>5.25</v>
      </c>
      <c r="I145" s="233"/>
      <c r="J145" s="234">
        <f>ROUND(I145*H145,2)</f>
        <v>0</v>
      </c>
      <c r="K145" s="230" t="s">
        <v>3784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84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416</v>
      </c>
    </row>
    <row r="146" s="2" customFormat="1" ht="24.15" customHeight="1">
      <c r="A146" s="39"/>
      <c r="B146" s="40"/>
      <c r="C146" s="228" t="s">
        <v>329</v>
      </c>
      <c r="D146" s="228" t="s">
        <v>174</v>
      </c>
      <c r="E146" s="229" t="s">
        <v>3801</v>
      </c>
      <c r="F146" s="230" t="s">
        <v>3802</v>
      </c>
      <c r="G146" s="231" t="s">
        <v>292</v>
      </c>
      <c r="H146" s="232">
        <v>10.5</v>
      </c>
      <c r="I146" s="233"/>
      <c r="J146" s="234">
        <f>ROUND(I146*H146,2)</f>
        <v>0</v>
      </c>
      <c r="K146" s="230" t="s">
        <v>3784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84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440</v>
      </c>
    </row>
    <row r="147" s="2" customFormat="1" ht="24.15" customHeight="1">
      <c r="A147" s="39"/>
      <c r="B147" s="40"/>
      <c r="C147" s="228" t="s">
        <v>322</v>
      </c>
      <c r="D147" s="228" t="s">
        <v>174</v>
      </c>
      <c r="E147" s="229" t="s">
        <v>3803</v>
      </c>
      <c r="F147" s="230" t="s">
        <v>3804</v>
      </c>
      <c r="G147" s="231" t="s">
        <v>292</v>
      </c>
      <c r="H147" s="232">
        <v>5.25</v>
      </c>
      <c r="I147" s="233"/>
      <c r="J147" s="234">
        <f>ROUND(I147*H147,2)</f>
        <v>0</v>
      </c>
      <c r="K147" s="230" t="s">
        <v>3784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84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456</v>
      </c>
    </row>
    <row r="148" s="2" customFormat="1">
      <c r="A148" s="39"/>
      <c r="B148" s="40"/>
      <c r="C148" s="41"/>
      <c r="D148" s="241" t="s">
        <v>181</v>
      </c>
      <c r="E148" s="41"/>
      <c r="F148" s="242" t="s">
        <v>3805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181</v>
      </c>
      <c r="AU148" s="18" t="s">
        <v>84</v>
      </c>
    </row>
    <row r="149" s="2" customFormat="1" ht="16.5" customHeight="1">
      <c r="A149" s="39"/>
      <c r="B149" s="40"/>
      <c r="C149" s="228" t="s">
        <v>371</v>
      </c>
      <c r="D149" s="228" t="s">
        <v>174</v>
      </c>
      <c r="E149" s="229" t="s">
        <v>3806</v>
      </c>
      <c r="F149" s="230" t="s">
        <v>3807</v>
      </c>
      <c r="G149" s="231" t="s">
        <v>314</v>
      </c>
      <c r="H149" s="232">
        <v>10.5</v>
      </c>
      <c r="I149" s="233"/>
      <c r="J149" s="234">
        <f>ROUND(I149*H149,2)</f>
        <v>0</v>
      </c>
      <c r="K149" s="230" t="s">
        <v>3784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84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471</v>
      </c>
    </row>
    <row r="150" s="2" customFormat="1" ht="24.15" customHeight="1">
      <c r="A150" s="39"/>
      <c r="B150" s="40"/>
      <c r="C150" s="228" t="s">
        <v>398</v>
      </c>
      <c r="D150" s="228" t="s">
        <v>174</v>
      </c>
      <c r="E150" s="229" t="s">
        <v>3808</v>
      </c>
      <c r="F150" s="230" t="s">
        <v>3809</v>
      </c>
      <c r="G150" s="231" t="s">
        <v>292</v>
      </c>
      <c r="H150" s="232">
        <v>10.5</v>
      </c>
      <c r="I150" s="233"/>
      <c r="J150" s="234">
        <f>ROUND(I150*H150,2)</f>
        <v>0</v>
      </c>
      <c r="K150" s="230" t="s">
        <v>3784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84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487</v>
      </c>
    </row>
    <row r="151" s="2" customFormat="1">
      <c r="A151" s="39"/>
      <c r="B151" s="40"/>
      <c r="C151" s="41"/>
      <c r="D151" s="241" t="s">
        <v>181</v>
      </c>
      <c r="E151" s="41"/>
      <c r="F151" s="242" t="s">
        <v>3810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84</v>
      </c>
    </row>
    <row r="152" s="2" customFormat="1" ht="24.15" customHeight="1">
      <c r="A152" s="39"/>
      <c r="B152" s="40"/>
      <c r="C152" s="228" t="s">
        <v>403</v>
      </c>
      <c r="D152" s="228" t="s">
        <v>174</v>
      </c>
      <c r="E152" s="229" t="s">
        <v>4007</v>
      </c>
      <c r="F152" s="230" t="s">
        <v>4008</v>
      </c>
      <c r="G152" s="231" t="s">
        <v>314</v>
      </c>
      <c r="H152" s="232">
        <v>10.5</v>
      </c>
      <c r="I152" s="233"/>
      <c r="J152" s="234">
        <f>ROUND(I152*H152,2)</f>
        <v>0</v>
      </c>
      <c r="K152" s="230" t="s">
        <v>3784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84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498</v>
      </c>
    </row>
    <row r="153" s="2" customFormat="1">
      <c r="A153" s="39"/>
      <c r="B153" s="40"/>
      <c r="C153" s="41"/>
      <c r="D153" s="241" t="s">
        <v>181</v>
      </c>
      <c r="E153" s="41"/>
      <c r="F153" s="242" t="s">
        <v>4009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181</v>
      </c>
      <c r="AU153" s="18" t="s">
        <v>84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329</v>
      </c>
      <c r="F154" s="215" t="s">
        <v>4010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SUM(P155:P176)</f>
        <v>0</v>
      </c>
      <c r="Q154" s="220"/>
      <c r="R154" s="221">
        <f>SUM(R155:R176)</f>
        <v>0</v>
      </c>
      <c r="S154" s="220"/>
      <c r="T154" s="222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77</v>
      </c>
      <c r="AY154" s="223" t="s">
        <v>171</v>
      </c>
      <c r="BK154" s="225">
        <f>SUM(BK155:BK176)</f>
        <v>0</v>
      </c>
    </row>
    <row r="155" s="2" customFormat="1" ht="37.8" customHeight="1">
      <c r="A155" s="39"/>
      <c r="B155" s="40"/>
      <c r="C155" s="228" t="s">
        <v>410</v>
      </c>
      <c r="D155" s="228" t="s">
        <v>174</v>
      </c>
      <c r="E155" s="229" t="s">
        <v>4011</v>
      </c>
      <c r="F155" s="230" t="s">
        <v>4012</v>
      </c>
      <c r="G155" s="231" t="s">
        <v>419</v>
      </c>
      <c r="H155" s="232">
        <v>24</v>
      </c>
      <c r="I155" s="233"/>
      <c r="J155" s="234">
        <f>ROUND(I155*H155,2)</f>
        <v>0</v>
      </c>
      <c r="K155" s="230" t="s">
        <v>3784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84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515</v>
      </c>
    </row>
    <row r="156" s="2" customFormat="1">
      <c r="A156" s="39"/>
      <c r="B156" s="40"/>
      <c r="C156" s="41"/>
      <c r="D156" s="241" t="s">
        <v>181</v>
      </c>
      <c r="E156" s="41"/>
      <c r="F156" s="242" t="s">
        <v>4013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181</v>
      </c>
      <c r="AU156" s="18" t="s">
        <v>84</v>
      </c>
    </row>
    <row r="157" s="2" customFormat="1" ht="37.8" customHeight="1">
      <c r="A157" s="39"/>
      <c r="B157" s="40"/>
      <c r="C157" s="228" t="s">
        <v>416</v>
      </c>
      <c r="D157" s="228" t="s">
        <v>174</v>
      </c>
      <c r="E157" s="229" t="s">
        <v>4014</v>
      </c>
      <c r="F157" s="230" t="s">
        <v>4015</v>
      </c>
      <c r="G157" s="231" t="s">
        <v>419</v>
      </c>
      <c r="H157" s="232">
        <v>12</v>
      </c>
      <c r="I157" s="233"/>
      <c r="J157" s="234">
        <f>ROUND(I157*H157,2)</f>
        <v>0</v>
      </c>
      <c r="K157" s="230" t="s">
        <v>3784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192</v>
      </c>
      <c r="AT157" s="239" t="s">
        <v>174</v>
      </c>
      <c r="AU157" s="239" t="s">
        <v>84</v>
      </c>
      <c r="AY157" s="18" t="s">
        <v>171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192</v>
      </c>
      <c r="BM157" s="239" t="s">
        <v>537</v>
      </c>
    </row>
    <row r="158" s="2" customFormat="1">
      <c r="A158" s="39"/>
      <c r="B158" s="40"/>
      <c r="C158" s="41"/>
      <c r="D158" s="241" t="s">
        <v>181</v>
      </c>
      <c r="E158" s="41"/>
      <c r="F158" s="242" t="s">
        <v>4013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181</v>
      </c>
      <c r="AU158" s="18" t="s">
        <v>84</v>
      </c>
    </row>
    <row r="159" s="2" customFormat="1" ht="66.75" customHeight="1">
      <c r="A159" s="39"/>
      <c r="B159" s="40"/>
      <c r="C159" s="228" t="s">
        <v>8</v>
      </c>
      <c r="D159" s="228" t="s">
        <v>174</v>
      </c>
      <c r="E159" s="229" t="s">
        <v>4016</v>
      </c>
      <c r="F159" s="230" t="s">
        <v>4017</v>
      </c>
      <c r="G159" s="231" t="s">
        <v>419</v>
      </c>
      <c r="H159" s="232">
        <v>3</v>
      </c>
      <c r="I159" s="233"/>
      <c r="J159" s="234">
        <f>ROUND(I159*H159,2)</f>
        <v>0</v>
      </c>
      <c r="K159" s="230" t="s">
        <v>3784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84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570</v>
      </c>
    </row>
    <row r="160" s="2" customFormat="1">
      <c r="A160" s="39"/>
      <c r="B160" s="40"/>
      <c r="C160" s="41"/>
      <c r="D160" s="241" t="s">
        <v>181</v>
      </c>
      <c r="E160" s="41"/>
      <c r="F160" s="242" t="s">
        <v>4018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181</v>
      </c>
      <c r="AU160" s="18" t="s">
        <v>84</v>
      </c>
    </row>
    <row r="161" s="2" customFormat="1" ht="66.75" customHeight="1">
      <c r="A161" s="39"/>
      <c r="B161" s="40"/>
      <c r="C161" s="228" t="s">
        <v>440</v>
      </c>
      <c r="D161" s="228" t="s">
        <v>174</v>
      </c>
      <c r="E161" s="229" t="s">
        <v>4019</v>
      </c>
      <c r="F161" s="230" t="s">
        <v>4020</v>
      </c>
      <c r="G161" s="231" t="s">
        <v>419</v>
      </c>
      <c r="H161" s="232">
        <v>6</v>
      </c>
      <c r="I161" s="233"/>
      <c r="J161" s="234">
        <f>ROUND(I161*H161,2)</f>
        <v>0</v>
      </c>
      <c r="K161" s="230" t="s">
        <v>3784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84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355</v>
      </c>
    </row>
    <row r="162" s="2" customFormat="1">
      <c r="A162" s="39"/>
      <c r="B162" s="40"/>
      <c r="C162" s="41"/>
      <c r="D162" s="241" t="s">
        <v>181</v>
      </c>
      <c r="E162" s="41"/>
      <c r="F162" s="242" t="s">
        <v>4018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181</v>
      </c>
      <c r="AU162" s="18" t="s">
        <v>84</v>
      </c>
    </row>
    <row r="163" s="2" customFormat="1" ht="16.5" customHeight="1">
      <c r="A163" s="39"/>
      <c r="B163" s="40"/>
      <c r="C163" s="228" t="s">
        <v>451</v>
      </c>
      <c r="D163" s="228" t="s">
        <v>174</v>
      </c>
      <c r="E163" s="229" t="s">
        <v>4021</v>
      </c>
      <c r="F163" s="230" t="s">
        <v>4022</v>
      </c>
      <c r="G163" s="231" t="s">
        <v>1564</v>
      </c>
      <c r="H163" s="232">
        <v>1</v>
      </c>
      <c r="I163" s="233"/>
      <c r="J163" s="234">
        <f>ROUND(I163*H163,2)</f>
        <v>0</v>
      </c>
      <c r="K163" s="230" t="s">
        <v>3784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84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646</v>
      </c>
    </row>
    <row r="164" s="2" customFormat="1">
      <c r="A164" s="39"/>
      <c r="B164" s="40"/>
      <c r="C164" s="41"/>
      <c r="D164" s="241" t="s">
        <v>181</v>
      </c>
      <c r="E164" s="41"/>
      <c r="F164" s="242" t="s">
        <v>4023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181</v>
      </c>
      <c r="AU164" s="18" t="s">
        <v>84</v>
      </c>
    </row>
    <row r="165" s="2" customFormat="1" ht="24.15" customHeight="1">
      <c r="A165" s="39"/>
      <c r="B165" s="40"/>
      <c r="C165" s="228" t="s">
        <v>456</v>
      </c>
      <c r="D165" s="228" t="s">
        <v>174</v>
      </c>
      <c r="E165" s="229" t="s">
        <v>4024</v>
      </c>
      <c r="F165" s="230" t="s">
        <v>4025</v>
      </c>
      <c r="G165" s="231" t="s">
        <v>801</v>
      </c>
      <c r="H165" s="232">
        <v>1</v>
      </c>
      <c r="I165" s="233"/>
      <c r="J165" s="234">
        <f>ROUND(I165*H165,2)</f>
        <v>0</v>
      </c>
      <c r="K165" s="230" t="s">
        <v>3784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84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657</v>
      </c>
    </row>
    <row r="166" s="2" customFormat="1">
      <c r="A166" s="39"/>
      <c r="B166" s="40"/>
      <c r="C166" s="41"/>
      <c r="D166" s="241" t="s">
        <v>181</v>
      </c>
      <c r="E166" s="41"/>
      <c r="F166" s="242" t="s">
        <v>4026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181</v>
      </c>
      <c r="AU166" s="18" t="s">
        <v>84</v>
      </c>
    </row>
    <row r="167" s="2" customFormat="1" ht="24.15" customHeight="1">
      <c r="A167" s="39"/>
      <c r="B167" s="40"/>
      <c r="C167" s="228" t="s">
        <v>465</v>
      </c>
      <c r="D167" s="228" t="s">
        <v>174</v>
      </c>
      <c r="E167" s="229" t="s">
        <v>4027</v>
      </c>
      <c r="F167" s="230" t="s">
        <v>4028</v>
      </c>
      <c r="G167" s="231" t="s">
        <v>801</v>
      </c>
      <c r="H167" s="232">
        <v>1</v>
      </c>
      <c r="I167" s="233"/>
      <c r="J167" s="234">
        <f>ROUND(I167*H167,2)</f>
        <v>0</v>
      </c>
      <c r="K167" s="230" t="s">
        <v>3784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84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665</v>
      </c>
    </row>
    <row r="168" s="2" customFormat="1">
      <c r="A168" s="39"/>
      <c r="B168" s="40"/>
      <c r="C168" s="41"/>
      <c r="D168" s="241" t="s">
        <v>181</v>
      </c>
      <c r="E168" s="41"/>
      <c r="F168" s="242" t="s">
        <v>4026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181</v>
      </c>
      <c r="AU168" s="18" t="s">
        <v>84</v>
      </c>
    </row>
    <row r="169" s="2" customFormat="1" ht="24.15" customHeight="1">
      <c r="A169" s="39"/>
      <c r="B169" s="40"/>
      <c r="C169" s="228" t="s">
        <v>471</v>
      </c>
      <c r="D169" s="228" t="s">
        <v>174</v>
      </c>
      <c r="E169" s="229" t="s">
        <v>4029</v>
      </c>
      <c r="F169" s="230" t="s">
        <v>4030</v>
      </c>
      <c r="G169" s="231" t="s">
        <v>801</v>
      </c>
      <c r="H169" s="232">
        <v>2</v>
      </c>
      <c r="I169" s="233"/>
      <c r="J169" s="234">
        <f>ROUND(I169*H169,2)</f>
        <v>0</v>
      </c>
      <c r="K169" s="230" t="s">
        <v>3784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84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678</v>
      </c>
    </row>
    <row r="170" s="2" customFormat="1">
      <c r="A170" s="39"/>
      <c r="B170" s="40"/>
      <c r="C170" s="41"/>
      <c r="D170" s="241" t="s">
        <v>181</v>
      </c>
      <c r="E170" s="41"/>
      <c r="F170" s="242" t="s">
        <v>4026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181</v>
      </c>
      <c r="AU170" s="18" t="s">
        <v>84</v>
      </c>
    </row>
    <row r="171" s="2" customFormat="1" ht="24.15" customHeight="1">
      <c r="A171" s="39"/>
      <c r="B171" s="40"/>
      <c r="C171" s="228" t="s">
        <v>7</v>
      </c>
      <c r="D171" s="228" t="s">
        <v>174</v>
      </c>
      <c r="E171" s="229" t="s">
        <v>4031</v>
      </c>
      <c r="F171" s="230" t="s">
        <v>4032</v>
      </c>
      <c r="G171" s="231" t="s">
        <v>801</v>
      </c>
      <c r="H171" s="232">
        <v>2</v>
      </c>
      <c r="I171" s="233"/>
      <c r="J171" s="234">
        <f>ROUND(I171*H171,2)</f>
        <v>0</v>
      </c>
      <c r="K171" s="230" t="s">
        <v>3784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84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698</v>
      </c>
    </row>
    <row r="172" s="2" customFormat="1">
      <c r="A172" s="39"/>
      <c r="B172" s="40"/>
      <c r="C172" s="41"/>
      <c r="D172" s="241" t="s">
        <v>181</v>
      </c>
      <c r="E172" s="41"/>
      <c r="F172" s="242" t="s">
        <v>4033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181</v>
      </c>
      <c r="AU172" s="18" t="s">
        <v>84</v>
      </c>
    </row>
    <row r="173" s="2" customFormat="1" ht="24.15" customHeight="1">
      <c r="A173" s="39"/>
      <c r="B173" s="40"/>
      <c r="C173" s="228" t="s">
        <v>487</v>
      </c>
      <c r="D173" s="228" t="s">
        <v>174</v>
      </c>
      <c r="E173" s="229" t="s">
        <v>4034</v>
      </c>
      <c r="F173" s="230" t="s">
        <v>4035</v>
      </c>
      <c r="G173" s="231" t="s">
        <v>801</v>
      </c>
      <c r="H173" s="232">
        <v>2</v>
      </c>
      <c r="I173" s="233"/>
      <c r="J173" s="234">
        <f>ROUND(I173*H173,2)</f>
        <v>0</v>
      </c>
      <c r="K173" s="230" t="s">
        <v>3784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84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708</v>
      </c>
    </row>
    <row r="174" s="2" customFormat="1">
      <c r="A174" s="39"/>
      <c r="B174" s="40"/>
      <c r="C174" s="41"/>
      <c r="D174" s="241" t="s">
        <v>181</v>
      </c>
      <c r="E174" s="41"/>
      <c r="F174" s="242" t="s">
        <v>4033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181</v>
      </c>
      <c r="AU174" s="18" t="s">
        <v>84</v>
      </c>
    </row>
    <row r="175" s="2" customFormat="1" ht="24.15" customHeight="1">
      <c r="A175" s="39"/>
      <c r="B175" s="40"/>
      <c r="C175" s="228" t="s">
        <v>492</v>
      </c>
      <c r="D175" s="228" t="s">
        <v>174</v>
      </c>
      <c r="E175" s="229" t="s">
        <v>4036</v>
      </c>
      <c r="F175" s="230" t="s">
        <v>4037</v>
      </c>
      <c r="G175" s="231" t="s">
        <v>314</v>
      </c>
      <c r="H175" s="232">
        <v>0.033000000000000002</v>
      </c>
      <c r="I175" s="233"/>
      <c r="J175" s="234">
        <f>ROUND(I175*H175,2)</f>
        <v>0</v>
      </c>
      <c r="K175" s="230" t="s">
        <v>3784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84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716</v>
      </c>
    </row>
    <row r="176" s="2" customFormat="1">
      <c r="A176" s="39"/>
      <c r="B176" s="40"/>
      <c r="C176" s="41"/>
      <c r="D176" s="241" t="s">
        <v>181</v>
      </c>
      <c r="E176" s="41"/>
      <c r="F176" s="242" t="s">
        <v>4038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181</v>
      </c>
      <c r="AU176" s="18" t="s">
        <v>84</v>
      </c>
    </row>
    <row r="177" s="12" customFormat="1" ht="25.92" customHeight="1">
      <c r="A177" s="12"/>
      <c r="B177" s="212"/>
      <c r="C177" s="213"/>
      <c r="D177" s="214" t="s">
        <v>76</v>
      </c>
      <c r="E177" s="215" t="s">
        <v>4039</v>
      </c>
      <c r="F177" s="215" t="s">
        <v>109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SUM(P178:P255)</f>
        <v>0</v>
      </c>
      <c r="Q177" s="220"/>
      <c r="R177" s="221">
        <f>SUM(R178:R255)</f>
        <v>0</v>
      </c>
      <c r="S177" s="220"/>
      <c r="T177" s="222">
        <f>SUM(T178:T255)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76</v>
      </c>
      <c r="AU177" s="224" t="s">
        <v>77</v>
      </c>
      <c r="AY177" s="223" t="s">
        <v>171</v>
      </c>
      <c r="BK177" s="225">
        <f>SUM(BK178:BK255)</f>
        <v>0</v>
      </c>
    </row>
    <row r="178" s="2" customFormat="1" ht="37.8" customHeight="1">
      <c r="A178" s="39"/>
      <c r="B178" s="40"/>
      <c r="C178" s="228" t="s">
        <v>498</v>
      </c>
      <c r="D178" s="228" t="s">
        <v>174</v>
      </c>
      <c r="E178" s="229" t="s">
        <v>4040</v>
      </c>
      <c r="F178" s="230" t="s">
        <v>4041</v>
      </c>
      <c r="G178" s="231" t="s">
        <v>419</v>
      </c>
      <c r="H178" s="232">
        <v>469</v>
      </c>
      <c r="I178" s="233"/>
      <c r="J178" s="234">
        <f>ROUND(I178*H178,2)</f>
        <v>0</v>
      </c>
      <c r="K178" s="230" t="s">
        <v>3784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440</v>
      </c>
      <c r="AT178" s="239" t="s">
        <v>174</v>
      </c>
      <c r="AU178" s="239" t="s">
        <v>84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440</v>
      </c>
      <c r="BM178" s="239" t="s">
        <v>725</v>
      </c>
    </row>
    <row r="179" s="2" customFormat="1">
      <c r="A179" s="39"/>
      <c r="B179" s="40"/>
      <c r="C179" s="41"/>
      <c r="D179" s="241" t="s">
        <v>181</v>
      </c>
      <c r="E179" s="41"/>
      <c r="F179" s="242" t="s">
        <v>4042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181</v>
      </c>
      <c r="AU179" s="18" t="s">
        <v>84</v>
      </c>
    </row>
    <row r="180" s="2" customFormat="1" ht="37.8" customHeight="1">
      <c r="A180" s="39"/>
      <c r="B180" s="40"/>
      <c r="C180" s="228" t="s">
        <v>505</v>
      </c>
      <c r="D180" s="228" t="s">
        <v>174</v>
      </c>
      <c r="E180" s="229" t="s">
        <v>4043</v>
      </c>
      <c r="F180" s="230" t="s">
        <v>4044</v>
      </c>
      <c r="G180" s="231" t="s">
        <v>419</v>
      </c>
      <c r="H180" s="232">
        <v>179</v>
      </c>
      <c r="I180" s="233"/>
      <c r="J180" s="234">
        <f>ROUND(I180*H180,2)</f>
        <v>0</v>
      </c>
      <c r="K180" s="230" t="s">
        <v>3784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440</v>
      </c>
      <c r="AT180" s="239" t="s">
        <v>174</v>
      </c>
      <c r="AU180" s="239" t="s">
        <v>84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440</v>
      </c>
      <c r="BM180" s="239" t="s">
        <v>736</v>
      </c>
    </row>
    <row r="181" s="2" customFormat="1">
      <c r="A181" s="39"/>
      <c r="B181" s="40"/>
      <c r="C181" s="41"/>
      <c r="D181" s="241" t="s">
        <v>181</v>
      </c>
      <c r="E181" s="41"/>
      <c r="F181" s="242" t="s">
        <v>4042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181</v>
      </c>
      <c r="AU181" s="18" t="s">
        <v>84</v>
      </c>
    </row>
    <row r="182" s="2" customFormat="1" ht="37.8" customHeight="1">
      <c r="A182" s="39"/>
      <c r="B182" s="40"/>
      <c r="C182" s="228" t="s">
        <v>515</v>
      </c>
      <c r="D182" s="228" t="s">
        <v>174</v>
      </c>
      <c r="E182" s="229" t="s">
        <v>4045</v>
      </c>
      <c r="F182" s="230" t="s">
        <v>4046</v>
      </c>
      <c r="G182" s="231" t="s">
        <v>419</v>
      </c>
      <c r="H182" s="232">
        <v>175</v>
      </c>
      <c r="I182" s="233"/>
      <c r="J182" s="234">
        <f>ROUND(I182*H182,2)</f>
        <v>0</v>
      </c>
      <c r="K182" s="230" t="s">
        <v>3784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440</v>
      </c>
      <c r="AT182" s="239" t="s">
        <v>174</v>
      </c>
      <c r="AU182" s="239" t="s">
        <v>84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440</v>
      </c>
      <c r="BM182" s="239" t="s">
        <v>750</v>
      </c>
    </row>
    <row r="183" s="2" customFormat="1">
      <c r="A183" s="39"/>
      <c r="B183" s="40"/>
      <c r="C183" s="41"/>
      <c r="D183" s="241" t="s">
        <v>181</v>
      </c>
      <c r="E183" s="41"/>
      <c r="F183" s="242" t="s">
        <v>4042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181</v>
      </c>
      <c r="AU183" s="18" t="s">
        <v>84</v>
      </c>
    </row>
    <row r="184" s="2" customFormat="1" ht="37.8" customHeight="1">
      <c r="A184" s="39"/>
      <c r="B184" s="40"/>
      <c r="C184" s="228" t="s">
        <v>525</v>
      </c>
      <c r="D184" s="228" t="s">
        <v>174</v>
      </c>
      <c r="E184" s="229" t="s">
        <v>4047</v>
      </c>
      <c r="F184" s="230" t="s">
        <v>4048</v>
      </c>
      <c r="G184" s="231" t="s">
        <v>419</v>
      </c>
      <c r="H184" s="232">
        <v>74</v>
      </c>
      <c r="I184" s="233"/>
      <c r="J184" s="234">
        <f>ROUND(I184*H184,2)</f>
        <v>0</v>
      </c>
      <c r="K184" s="230" t="s">
        <v>3784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440</v>
      </c>
      <c r="AT184" s="239" t="s">
        <v>174</v>
      </c>
      <c r="AU184" s="239" t="s">
        <v>84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440</v>
      </c>
      <c r="BM184" s="239" t="s">
        <v>769</v>
      </c>
    </row>
    <row r="185" s="2" customFormat="1">
      <c r="A185" s="39"/>
      <c r="B185" s="40"/>
      <c r="C185" s="41"/>
      <c r="D185" s="241" t="s">
        <v>181</v>
      </c>
      <c r="E185" s="41"/>
      <c r="F185" s="242" t="s">
        <v>4042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181</v>
      </c>
      <c r="AU185" s="18" t="s">
        <v>84</v>
      </c>
    </row>
    <row r="186" s="2" customFormat="1" ht="37.8" customHeight="1">
      <c r="A186" s="39"/>
      <c r="B186" s="40"/>
      <c r="C186" s="228" t="s">
        <v>537</v>
      </c>
      <c r="D186" s="228" t="s">
        <v>174</v>
      </c>
      <c r="E186" s="229" t="s">
        <v>4049</v>
      </c>
      <c r="F186" s="230" t="s">
        <v>4050</v>
      </c>
      <c r="G186" s="231" t="s">
        <v>419</v>
      </c>
      <c r="H186" s="232">
        <v>52</v>
      </c>
      <c r="I186" s="233"/>
      <c r="J186" s="234">
        <f>ROUND(I186*H186,2)</f>
        <v>0</v>
      </c>
      <c r="K186" s="230" t="s">
        <v>3784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440</v>
      </c>
      <c r="AT186" s="239" t="s">
        <v>174</v>
      </c>
      <c r="AU186" s="239" t="s">
        <v>84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440</v>
      </c>
      <c r="BM186" s="239" t="s">
        <v>781</v>
      </c>
    </row>
    <row r="187" s="2" customFormat="1">
      <c r="A187" s="39"/>
      <c r="B187" s="40"/>
      <c r="C187" s="41"/>
      <c r="D187" s="241" t="s">
        <v>181</v>
      </c>
      <c r="E187" s="41"/>
      <c r="F187" s="242" t="s">
        <v>4042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181</v>
      </c>
      <c r="AU187" s="18" t="s">
        <v>84</v>
      </c>
    </row>
    <row r="188" s="2" customFormat="1" ht="37.8" customHeight="1">
      <c r="A188" s="39"/>
      <c r="B188" s="40"/>
      <c r="C188" s="228" t="s">
        <v>543</v>
      </c>
      <c r="D188" s="228" t="s">
        <v>174</v>
      </c>
      <c r="E188" s="229" t="s">
        <v>4051</v>
      </c>
      <c r="F188" s="230" t="s">
        <v>4052</v>
      </c>
      <c r="G188" s="231" t="s">
        <v>419</v>
      </c>
      <c r="H188" s="232">
        <v>37</v>
      </c>
      <c r="I188" s="233"/>
      <c r="J188" s="234">
        <f>ROUND(I188*H188,2)</f>
        <v>0</v>
      </c>
      <c r="K188" s="230" t="s">
        <v>3784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440</v>
      </c>
      <c r="AT188" s="239" t="s">
        <v>174</v>
      </c>
      <c r="AU188" s="239" t="s">
        <v>84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440</v>
      </c>
      <c r="BM188" s="239" t="s">
        <v>794</v>
      </c>
    </row>
    <row r="189" s="2" customFormat="1">
      <c r="A189" s="39"/>
      <c r="B189" s="40"/>
      <c r="C189" s="41"/>
      <c r="D189" s="241" t="s">
        <v>181</v>
      </c>
      <c r="E189" s="41"/>
      <c r="F189" s="242" t="s">
        <v>4042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181</v>
      </c>
      <c r="AU189" s="18" t="s">
        <v>84</v>
      </c>
    </row>
    <row r="190" s="2" customFormat="1" ht="37.8" customHeight="1">
      <c r="A190" s="39"/>
      <c r="B190" s="40"/>
      <c r="C190" s="228" t="s">
        <v>570</v>
      </c>
      <c r="D190" s="228" t="s">
        <v>174</v>
      </c>
      <c r="E190" s="229" t="s">
        <v>4053</v>
      </c>
      <c r="F190" s="230" t="s">
        <v>4054</v>
      </c>
      <c r="G190" s="231" t="s">
        <v>419</v>
      </c>
      <c r="H190" s="232">
        <v>23</v>
      </c>
      <c r="I190" s="233"/>
      <c r="J190" s="234">
        <f>ROUND(I190*H190,2)</f>
        <v>0</v>
      </c>
      <c r="K190" s="230" t="s">
        <v>3784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440</v>
      </c>
      <c r="AT190" s="239" t="s">
        <v>174</v>
      </c>
      <c r="AU190" s="239" t="s">
        <v>84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440</v>
      </c>
      <c r="BM190" s="239" t="s">
        <v>805</v>
      </c>
    </row>
    <row r="191" s="2" customFormat="1">
      <c r="A191" s="39"/>
      <c r="B191" s="40"/>
      <c r="C191" s="41"/>
      <c r="D191" s="241" t="s">
        <v>181</v>
      </c>
      <c r="E191" s="41"/>
      <c r="F191" s="242" t="s">
        <v>4055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181</v>
      </c>
      <c r="AU191" s="18" t="s">
        <v>84</v>
      </c>
    </row>
    <row r="192" s="2" customFormat="1" ht="37.8" customHeight="1">
      <c r="A192" s="39"/>
      <c r="B192" s="40"/>
      <c r="C192" s="228" t="s">
        <v>575</v>
      </c>
      <c r="D192" s="228" t="s">
        <v>174</v>
      </c>
      <c r="E192" s="229" t="s">
        <v>4056</v>
      </c>
      <c r="F192" s="230" t="s">
        <v>4057</v>
      </c>
      <c r="G192" s="231" t="s">
        <v>419</v>
      </c>
      <c r="H192" s="232">
        <v>70</v>
      </c>
      <c r="I192" s="233"/>
      <c r="J192" s="234">
        <f>ROUND(I192*H192,2)</f>
        <v>0</v>
      </c>
      <c r="K192" s="230" t="s">
        <v>3784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440</v>
      </c>
      <c r="AT192" s="239" t="s">
        <v>174</v>
      </c>
      <c r="AU192" s="239" t="s">
        <v>84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440</v>
      </c>
      <c r="BM192" s="239" t="s">
        <v>817</v>
      </c>
    </row>
    <row r="193" s="2" customFormat="1">
      <c r="A193" s="39"/>
      <c r="B193" s="40"/>
      <c r="C193" s="41"/>
      <c r="D193" s="241" t="s">
        <v>181</v>
      </c>
      <c r="E193" s="41"/>
      <c r="F193" s="242" t="s">
        <v>4055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181</v>
      </c>
      <c r="AU193" s="18" t="s">
        <v>84</v>
      </c>
    </row>
    <row r="194" s="2" customFormat="1" ht="16.5" customHeight="1">
      <c r="A194" s="39"/>
      <c r="B194" s="40"/>
      <c r="C194" s="228" t="s">
        <v>355</v>
      </c>
      <c r="D194" s="228" t="s">
        <v>174</v>
      </c>
      <c r="E194" s="229" t="s">
        <v>4058</v>
      </c>
      <c r="F194" s="230" t="s">
        <v>4059</v>
      </c>
      <c r="G194" s="231" t="s">
        <v>419</v>
      </c>
      <c r="H194" s="232">
        <v>128</v>
      </c>
      <c r="I194" s="233"/>
      <c r="J194" s="234">
        <f>ROUND(I194*H194,2)</f>
        <v>0</v>
      </c>
      <c r="K194" s="230" t="s">
        <v>3831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440</v>
      </c>
      <c r="AT194" s="239" t="s">
        <v>174</v>
      </c>
      <c r="AU194" s="239" t="s">
        <v>84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440</v>
      </c>
      <c r="BM194" s="239" t="s">
        <v>831</v>
      </c>
    </row>
    <row r="195" s="2" customFormat="1">
      <c r="A195" s="39"/>
      <c r="B195" s="40"/>
      <c r="C195" s="41"/>
      <c r="D195" s="241" t="s">
        <v>181</v>
      </c>
      <c r="E195" s="41"/>
      <c r="F195" s="242" t="s">
        <v>4060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181</v>
      </c>
      <c r="AU195" s="18" t="s">
        <v>84</v>
      </c>
    </row>
    <row r="196" s="2" customFormat="1" ht="16.5" customHeight="1">
      <c r="A196" s="39"/>
      <c r="B196" s="40"/>
      <c r="C196" s="228" t="s">
        <v>625</v>
      </c>
      <c r="D196" s="228" t="s">
        <v>174</v>
      </c>
      <c r="E196" s="229" t="s">
        <v>4061</v>
      </c>
      <c r="F196" s="230" t="s">
        <v>4062</v>
      </c>
      <c r="G196" s="231" t="s">
        <v>419</v>
      </c>
      <c r="H196" s="232">
        <v>129</v>
      </c>
      <c r="I196" s="233"/>
      <c r="J196" s="234">
        <f>ROUND(I196*H196,2)</f>
        <v>0</v>
      </c>
      <c r="K196" s="230" t="s">
        <v>3831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440</v>
      </c>
      <c r="AT196" s="239" t="s">
        <v>174</v>
      </c>
      <c r="AU196" s="239" t="s">
        <v>84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440</v>
      </c>
      <c r="BM196" s="239" t="s">
        <v>1454</v>
      </c>
    </row>
    <row r="197" s="2" customFormat="1">
      <c r="A197" s="39"/>
      <c r="B197" s="40"/>
      <c r="C197" s="41"/>
      <c r="D197" s="241" t="s">
        <v>181</v>
      </c>
      <c r="E197" s="41"/>
      <c r="F197" s="242" t="s">
        <v>4060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181</v>
      </c>
      <c r="AU197" s="18" t="s">
        <v>84</v>
      </c>
    </row>
    <row r="198" s="2" customFormat="1" ht="16.5" customHeight="1">
      <c r="A198" s="39"/>
      <c r="B198" s="40"/>
      <c r="C198" s="228" t="s">
        <v>646</v>
      </c>
      <c r="D198" s="228" t="s">
        <v>174</v>
      </c>
      <c r="E198" s="229" t="s">
        <v>4063</v>
      </c>
      <c r="F198" s="230" t="s">
        <v>4064</v>
      </c>
      <c r="G198" s="231" t="s">
        <v>419</v>
      </c>
      <c r="H198" s="232">
        <v>149</v>
      </c>
      <c r="I198" s="233"/>
      <c r="J198" s="234">
        <f>ROUND(I198*H198,2)</f>
        <v>0</v>
      </c>
      <c r="K198" s="230" t="s">
        <v>3831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440</v>
      </c>
      <c r="AT198" s="239" t="s">
        <v>174</v>
      </c>
      <c r="AU198" s="239" t="s">
        <v>84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440</v>
      </c>
      <c r="BM198" s="239" t="s">
        <v>1463</v>
      </c>
    </row>
    <row r="199" s="2" customFormat="1">
      <c r="A199" s="39"/>
      <c r="B199" s="40"/>
      <c r="C199" s="41"/>
      <c r="D199" s="241" t="s">
        <v>181</v>
      </c>
      <c r="E199" s="41"/>
      <c r="F199" s="242" t="s">
        <v>4060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181</v>
      </c>
      <c r="AU199" s="18" t="s">
        <v>84</v>
      </c>
    </row>
    <row r="200" s="2" customFormat="1" ht="16.5" customHeight="1">
      <c r="A200" s="39"/>
      <c r="B200" s="40"/>
      <c r="C200" s="228" t="s">
        <v>650</v>
      </c>
      <c r="D200" s="228" t="s">
        <v>174</v>
      </c>
      <c r="E200" s="229" t="s">
        <v>4065</v>
      </c>
      <c r="F200" s="230" t="s">
        <v>4066</v>
      </c>
      <c r="G200" s="231" t="s">
        <v>419</v>
      </c>
      <c r="H200" s="232">
        <v>74</v>
      </c>
      <c r="I200" s="233"/>
      <c r="J200" s="234">
        <f>ROUND(I200*H200,2)</f>
        <v>0</v>
      </c>
      <c r="K200" s="230" t="s">
        <v>3831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440</v>
      </c>
      <c r="AT200" s="239" t="s">
        <v>174</v>
      </c>
      <c r="AU200" s="239" t="s">
        <v>84</v>
      </c>
      <c r="AY200" s="18" t="s">
        <v>171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440</v>
      </c>
      <c r="BM200" s="239" t="s">
        <v>1489</v>
      </c>
    </row>
    <row r="201" s="2" customFormat="1">
      <c r="A201" s="39"/>
      <c r="B201" s="40"/>
      <c r="C201" s="41"/>
      <c r="D201" s="241" t="s">
        <v>181</v>
      </c>
      <c r="E201" s="41"/>
      <c r="F201" s="242" t="s">
        <v>4060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181</v>
      </c>
      <c r="AU201" s="18" t="s">
        <v>84</v>
      </c>
    </row>
    <row r="202" s="2" customFormat="1" ht="49.05" customHeight="1">
      <c r="A202" s="39"/>
      <c r="B202" s="40"/>
      <c r="C202" s="228" t="s">
        <v>657</v>
      </c>
      <c r="D202" s="228" t="s">
        <v>174</v>
      </c>
      <c r="E202" s="229" t="s">
        <v>4067</v>
      </c>
      <c r="F202" s="230" t="s">
        <v>4068</v>
      </c>
      <c r="G202" s="231" t="s">
        <v>419</v>
      </c>
      <c r="H202" s="232">
        <v>164</v>
      </c>
      <c r="I202" s="233"/>
      <c r="J202" s="234">
        <f>ROUND(I202*H202,2)</f>
        <v>0</v>
      </c>
      <c r="K202" s="230" t="s">
        <v>3784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440</v>
      </c>
      <c r="AT202" s="239" t="s">
        <v>174</v>
      </c>
      <c r="AU202" s="239" t="s">
        <v>84</v>
      </c>
      <c r="AY202" s="18" t="s">
        <v>171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440</v>
      </c>
      <c r="BM202" s="239" t="s">
        <v>1509</v>
      </c>
    </row>
    <row r="203" s="2" customFormat="1">
      <c r="A203" s="39"/>
      <c r="B203" s="40"/>
      <c r="C203" s="41"/>
      <c r="D203" s="241" t="s">
        <v>181</v>
      </c>
      <c r="E203" s="41"/>
      <c r="F203" s="242" t="s">
        <v>4069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181</v>
      </c>
      <c r="AU203" s="18" t="s">
        <v>84</v>
      </c>
    </row>
    <row r="204" s="2" customFormat="1" ht="49.05" customHeight="1">
      <c r="A204" s="39"/>
      <c r="B204" s="40"/>
      <c r="C204" s="228" t="s">
        <v>661</v>
      </c>
      <c r="D204" s="228" t="s">
        <v>174</v>
      </c>
      <c r="E204" s="229" t="s">
        <v>4070</v>
      </c>
      <c r="F204" s="230" t="s">
        <v>4071</v>
      </c>
      <c r="G204" s="231" t="s">
        <v>419</v>
      </c>
      <c r="H204" s="232">
        <v>177</v>
      </c>
      <c r="I204" s="233"/>
      <c r="J204" s="234">
        <f>ROUND(I204*H204,2)</f>
        <v>0</v>
      </c>
      <c r="K204" s="230" t="s">
        <v>3784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440</v>
      </c>
      <c r="AT204" s="239" t="s">
        <v>174</v>
      </c>
      <c r="AU204" s="239" t="s">
        <v>84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440</v>
      </c>
      <c r="BM204" s="239" t="s">
        <v>1517</v>
      </c>
    </row>
    <row r="205" s="2" customFormat="1">
      <c r="A205" s="39"/>
      <c r="B205" s="40"/>
      <c r="C205" s="41"/>
      <c r="D205" s="241" t="s">
        <v>181</v>
      </c>
      <c r="E205" s="41"/>
      <c r="F205" s="242" t="s">
        <v>4069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181</v>
      </c>
      <c r="AU205" s="18" t="s">
        <v>84</v>
      </c>
    </row>
    <row r="206" s="2" customFormat="1" ht="49.05" customHeight="1">
      <c r="A206" s="39"/>
      <c r="B206" s="40"/>
      <c r="C206" s="228" t="s">
        <v>665</v>
      </c>
      <c r="D206" s="228" t="s">
        <v>174</v>
      </c>
      <c r="E206" s="229" t="s">
        <v>4072</v>
      </c>
      <c r="F206" s="230" t="s">
        <v>4073</v>
      </c>
      <c r="G206" s="231" t="s">
        <v>419</v>
      </c>
      <c r="H206" s="232">
        <v>35</v>
      </c>
      <c r="I206" s="233"/>
      <c r="J206" s="234">
        <f>ROUND(I206*H206,2)</f>
        <v>0</v>
      </c>
      <c r="K206" s="230" t="s">
        <v>3784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440</v>
      </c>
      <c r="AT206" s="239" t="s">
        <v>174</v>
      </c>
      <c r="AU206" s="239" t="s">
        <v>84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440</v>
      </c>
      <c r="BM206" s="239" t="s">
        <v>1533</v>
      </c>
    </row>
    <row r="207" s="2" customFormat="1">
      <c r="A207" s="39"/>
      <c r="B207" s="40"/>
      <c r="C207" s="41"/>
      <c r="D207" s="241" t="s">
        <v>181</v>
      </c>
      <c r="E207" s="41"/>
      <c r="F207" s="242" t="s">
        <v>4069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181</v>
      </c>
      <c r="AU207" s="18" t="s">
        <v>84</v>
      </c>
    </row>
    <row r="208" s="2" customFormat="1" ht="49.05" customHeight="1">
      <c r="A208" s="39"/>
      <c r="B208" s="40"/>
      <c r="C208" s="228" t="s">
        <v>589</v>
      </c>
      <c r="D208" s="228" t="s">
        <v>174</v>
      </c>
      <c r="E208" s="229" t="s">
        <v>4074</v>
      </c>
      <c r="F208" s="230" t="s">
        <v>4075</v>
      </c>
      <c r="G208" s="231" t="s">
        <v>419</v>
      </c>
      <c r="H208" s="232">
        <v>27</v>
      </c>
      <c r="I208" s="233"/>
      <c r="J208" s="234">
        <f>ROUND(I208*H208,2)</f>
        <v>0</v>
      </c>
      <c r="K208" s="230" t="s">
        <v>3784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440</v>
      </c>
      <c r="AT208" s="239" t="s">
        <v>174</v>
      </c>
      <c r="AU208" s="239" t="s">
        <v>84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440</v>
      </c>
      <c r="BM208" s="239" t="s">
        <v>1543</v>
      </c>
    </row>
    <row r="209" s="2" customFormat="1">
      <c r="A209" s="39"/>
      <c r="B209" s="40"/>
      <c r="C209" s="41"/>
      <c r="D209" s="241" t="s">
        <v>181</v>
      </c>
      <c r="E209" s="41"/>
      <c r="F209" s="242" t="s">
        <v>4069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181</v>
      </c>
      <c r="AU209" s="18" t="s">
        <v>84</v>
      </c>
    </row>
    <row r="210" s="2" customFormat="1" ht="49.05" customHeight="1">
      <c r="A210" s="39"/>
      <c r="B210" s="40"/>
      <c r="C210" s="228" t="s">
        <v>678</v>
      </c>
      <c r="D210" s="228" t="s">
        <v>174</v>
      </c>
      <c r="E210" s="229" t="s">
        <v>4076</v>
      </c>
      <c r="F210" s="230" t="s">
        <v>4077</v>
      </c>
      <c r="G210" s="231" t="s">
        <v>419</v>
      </c>
      <c r="H210" s="232">
        <v>11</v>
      </c>
      <c r="I210" s="233"/>
      <c r="J210" s="234">
        <f>ROUND(I210*H210,2)</f>
        <v>0</v>
      </c>
      <c r="K210" s="230" t="s">
        <v>3784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440</v>
      </c>
      <c r="AT210" s="239" t="s">
        <v>174</v>
      </c>
      <c r="AU210" s="239" t="s">
        <v>84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440</v>
      </c>
      <c r="BM210" s="239" t="s">
        <v>1271</v>
      </c>
    </row>
    <row r="211" s="2" customFormat="1">
      <c r="A211" s="39"/>
      <c r="B211" s="40"/>
      <c r="C211" s="41"/>
      <c r="D211" s="241" t="s">
        <v>181</v>
      </c>
      <c r="E211" s="41"/>
      <c r="F211" s="242" t="s">
        <v>4069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181</v>
      </c>
      <c r="AU211" s="18" t="s">
        <v>84</v>
      </c>
    </row>
    <row r="212" s="2" customFormat="1" ht="49.05" customHeight="1">
      <c r="A212" s="39"/>
      <c r="B212" s="40"/>
      <c r="C212" s="228" t="s">
        <v>686</v>
      </c>
      <c r="D212" s="228" t="s">
        <v>174</v>
      </c>
      <c r="E212" s="229" t="s">
        <v>4078</v>
      </c>
      <c r="F212" s="230" t="s">
        <v>4079</v>
      </c>
      <c r="G212" s="231" t="s">
        <v>419</v>
      </c>
      <c r="H212" s="232">
        <v>13</v>
      </c>
      <c r="I212" s="233"/>
      <c r="J212" s="234">
        <f>ROUND(I212*H212,2)</f>
        <v>0</v>
      </c>
      <c r="K212" s="230" t="s">
        <v>3784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440</v>
      </c>
      <c r="AT212" s="239" t="s">
        <v>174</v>
      </c>
      <c r="AU212" s="239" t="s">
        <v>84</v>
      </c>
      <c r="AY212" s="18" t="s">
        <v>171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440</v>
      </c>
      <c r="BM212" s="239" t="s">
        <v>1570</v>
      </c>
    </row>
    <row r="213" s="2" customFormat="1">
      <c r="A213" s="39"/>
      <c r="B213" s="40"/>
      <c r="C213" s="41"/>
      <c r="D213" s="241" t="s">
        <v>181</v>
      </c>
      <c r="E213" s="41"/>
      <c r="F213" s="242" t="s">
        <v>4069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181</v>
      </c>
      <c r="AU213" s="18" t="s">
        <v>84</v>
      </c>
    </row>
    <row r="214" s="2" customFormat="1" ht="49.05" customHeight="1">
      <c r="A214" s="39"/>
      <c r="B214" s="40"/>
      <c r="C214" s="228" t="s">
        <v>698</v>
      </c>
      <c r="D214" s="228" t="s">
        <v>174</v>
      </c>
      <c r="E214" s="229" t="s">
        <v>4080</v>
      </c>
      <c r="F214" s="230" t="s">
        <v>4081</v>
      </c>
      <c r="G214" s="231" t="s">
        <v>419</v>
      </c>
      <c r="H214" s="232">
        <v>55</v>
      </c>
      <c r="I214" s="233"/>
      <c r="J214" s="234">
        <f>ROUND(I214*H214,2)</f>
        <v>0</v>
      </c>
      <c r="K214" s="230" t="s">
        <v>3784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440</v>
      </c>
      <c r="AT214" s="239" t="s">
        <v>174</v>
      </c>
      <c r="AU214" s="239" t="s">
        <v>84</v>
      </c>
      <c r="AY214" s="18" t="s">
        <v>171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440</v>
      </c>
      <c r="BM214" s="239" t="s">
        <v>1580</v>
      </c>
    </row>
    <row r="215" s="2" customFormat="1">
      <c r="A215" s="39"/>
      <c r="B215" s="40"/>
      <c r="C215" s="41"/>
      <c r="D215" s="241" t="s">
        <v>181</v>
      </c>
      <c r="E215" s="41"/>
      <c r="F215" s="242" t="s">
        <v>4069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181</v>
      </c>
      <c r="AU215" s="18" t="s">
        <v>84</v>
      </c>
    </row>
    <row r="216" s="2" customFormat="1" ht="49.05" customHeight="1">
      <c r="A216" s="39"/>
      <c r="B216" s="40"/>
      <c r="C216" s="228" t="s">
        <v>702</v>
      </c>
      <c r="D216" s="228" t="s">
        <v>174</v>
      </c>
      <c r="E216" s="229" t="s">
        <v>4082</v>
      </c>
      <c r="F216" s="230" t="s">
        <v>4083</v>
      </c>
      <c r="G216" s="231" t="s">
        <v>419</v>
      </c>
      <c r="H216" s="232">
        <v>34</v>
      </c>
      <c r="I216" s="233"/>
      <c r="J216" s="234">
        <f>ROUND(I216*H216,2)</f>
        <v>0</v>
      </c>
      <c r="K216" s="230" t="s">
        <v>3784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440</v>
      </c>
      <c r="AT216" s="239" t="s">
        <v>174</v>
      </c>
      <c r="AU216" s="239" t="s">
        <v>84</v>
      </c>
      <c r="AY216" s="18" t="s">
        <v>171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440</v>
      </c>
      <c r="BM216" s="239" t="s">
        <v>1591</v>
      </c>
    </row>
    <row r="217" s="2" customFormat="1">
      <c r="A217" s="39"/>
      <c r="B217" s="40"/>
      <c r="C217" s="41"/>
      <c r="D217" s="241" t="s">
        <v>181</v>
      </c>
      <c r="E217" s="41"/>
      <c r="F217" s="242" t="s">
        <v>4069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181</v>
      </c>
      <c r="AU217" s="18" t="s">
        <v>84</v>
      </c>
    </row>
    <row r="218" s="2" customFormat="1" ht="49.05" customHeight="1">
      <c r="A218" s="39"/>
      <c r="B218" s="40"/>
      <c r="C218" s="228" t="s">
        <v>708</v>
      </c>
      <c r="D218" s="228" t="s">
        <v>174</v>
      </c>
      <c r="E218" s="229" t="s">
        <v>4084</v>
      </c>
      <c r="F218" s="230" t="s">
        <v>4085</v>
      </c>
      <c r="G218" s="231" t="s">
        <v>419</v>
      </c>
      <c r="H218" s="232">
        <v>92</v>
      </c>
      <c r="I218" s="233"/>
      <c r="J218" s="234">
        <f>ROUND(I218*H218,2)</f>
        <v>0</v>
      </c>
      <c r="K218" s="230" t="s">
        <v>3784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440</v>
      </c>
      <c r="AT218" s="239" t="s">
        <v>174</v>
      </c>
      <c r="AU218" s="239" t="s">
        <v>84</v>
      </c>
      <c r="AY218" s="18" t="s">
        <v>171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440</v>
      </c>
      <c r="BM218" s="239" t="s">
        <v>1603</v>
      </c>
    </row>
    <row r="219" s="2" customFormat="1">
      <c r="A219" s="39"/>
      <c r="B219" s="40"/>
      <c r="C219" s="41"/>
      <c r="D219" s="241" t="s">
        <v>181</v>
      </c>
      <c r="E219" s="41"/>
      <c r="F219" s="242" t="s">
        <v>4069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181</v>
      </c>
      <c r="AU219" s="18" t="s">
        <v>84</v>
      </c>
    </row>
    <row r="220" s="2" customFormat="1" ht="49.05" customHeight="1">
      <c r="A220" s="39"/>
      <c r="B220" s="40"/>
      <c r="C220" s="228" t="s">
        <v>712</v>
      </c>
      <c r="D220" s="228" t="s">
        <v>174</v>
      </c>
      <c r="E220" s="229" t="s">
        <v>4086</v>
      </c>
      <c r="F220" s="230" t="s">
        <v>4087</v>
      </c>
      <c r="G220" s="231" t="s">
        <v>419</v>
      </c>
      <c r="H220" s="232">
        <v>31</v>
      </c>
      <c r="I220" s="233"/>
      <c r="J220" s="234">
        <f>ROUND(I220*H220,2)</f>
        <v>0</v>
      </c>
      <c r="K220" s="230" t="s">
        <v>3784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440</v>
      </c>
      <c r="AT220" s="239" t="s">
        <v>174</v>
      </c>
      <c r="AU220" s="239" t="s">
        <v>84</v>
      </c>
      <c r="AY220" s="18" t="s">
        <v>171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440</v>
      </c>
      <c r="BM220" s="239" t="s">
        <v>1614</v>
      </c>
    </row>
    <row r="221" s="2" customFormat="1">
      <c r="A221" s="39"/>
      <c r="B221" s="40"/>
      <c r="C221" s="41"/>
      <c r="D221" s="241" t="s">
        <v>181</v>
      </c>
      <c r="E221" s="41"/>
      <c r="F221" s="242" t="s">
        <v>4069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181</v>
      </c>
      <c r="AU221" s="18" t="s">
        <v>84</v>
      </c>
    </row>
    <row r="222" s="2" customFormat="1" ht="49.05" customHeight="1">
      <c r="A222" s="39"/>
      <c r="B222" s="40"/>
      <c r="C222" s="228" t="s">
        <v>716</v>
      </c>
      <c r="D222" s="228" t="s">
        <v>174</v>
      </c>
      <c r="E222" s="229" t="s">
        <v>4088</v>
      </c>
      <c r="F222" s="230" t="s">
        <v>4089</v>
      </c>
      <c r="G222" s="231" t="s">
        <v>419</v>
      </c>
      <c r="H222" s="232">
        <v>27</v>
      </c>
      <c r="I222" s="233"/>
      <c r="J222" s="234">
        <f>ROUND(I222*H222,2)</f>
        <v>0</v>
      </c>
      <c r="K222" s="230" t="s">
        <v>3784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440</v>
      </c>
      <c r="AT222" s="239" t="s">
        <v>174</v>
      </c>
      <c r="AU222" s="239" t="s">
        <v>84</v>
      </c>
      <c r="AY222" s="18" t="s">
        <v>171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440</v>
      </c>
      <c r="BM222" s="239" t="s">
        <v>1623</v>
      </c>
    </row>
    <row r="223" s="2" customFormat="1">
      <c r="A223" s="39"/>
      <c r="B223" s="40"/>
      <c r="C223" s="41"/>
      <c r="D223" s="241" t="s">
        <v>181</v>
      </c>
      <c r="E223" s="41"/>
      <c r="F223" s="242" t="s">
        <v>4069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181</v>
      </c>
      <c r="AU223" s="18" t="s">
        <v>84</v>
      </c>
    </row>
    <row r="224" s="2" customFormat="1" ht="49.05" customHeight="1">
      <c r="A224" s="39"/>
      <c r="B224" s="40"/>
      <c r="C224" s="228" t="s">
        <v>721</v>
      </c>
      <c r="D224" s="228" t="s">
        <v>174</v>
      </c>
      <c r="E224" s="229" t="s">
        <v>4090</v>
      </c>
      <c r="F224" s="230" t="s">
        <v>4091</v>
      </c>
      <c r="G224" s="231" t="s">
        <v>419</v>
      </c>
      <c r="H224" s="232">
        <v>17.5</v>
      </c>
      <c r="I224" s="233"/>
      <c r="J224" s="234">
        <f>ROUND(I224*H224,2)</f>
        <v>0</v>
      </c>
      <c r="K224" s="230" t="s">
        <v>3784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440</v>
      </c>
      <c r="AT224" s="239" t="s">
        <v>174</v>
      </c>
      <c r="AU224" s="239" t="s">
        <v>84</v>
      </c>
      <c r="AY224" s="18" t="s">
        <v>171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440</v>
      </c>
      <c r="BM224" s="239" t="s">
        <v>1633</v>
      </c>
    </row>
    <row r="225" s="2" customFormat="1">
      <c r="A225" s="39"/>
      <c r="B225" s="40"/>
      <c r="C225" s="41"/>
      <c r="D225" s="241" t="s">
        <v>181</v>
      </c>
      <c r="E225" s="41"/>
      <c r="F225" s="242" t="s">
        <v>4069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181</v>
      </c>
      <c r="AU225" s="18" t="s">
        <v>84</v>
      </c>
    </row>
    <row r="226" s="2" customFormat="1" ht="49.05" customHeight="1">
      <c r="A226" s="39"/>
      <c r="B226" s="40"/>
      <c r="C226" s="228" t="s">
        <v>725</v>
      </c>
      <c r="D226" s="228" t="s">
        <v>174</v>
      </c>
      <c r="E226" s="229" t="s">
        <v>4092</v>
      </c>
      <c r="F226" s="230" t="s">
        <v>4093</v>
      </c>
      <c r="G226" s="231" t="s">
        <v>419</v>
      </c>
      <c r="H226" s="232">
        <v>57</v>
      </c>
      <c r="I226" s="233"/>
      <c r="J226" s="234">
        <f>ROUND(I226*H226,2)</f>
        <v>0</v>
      </c>
      <c r="K226" s="230" t="s">
        <v>3784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440</v>
      </c>
      <c r="AT226" s="239" t="s">
        <v>174</v>
      </c>
      <c r="AU226" s="239" t="s">
        <v>84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440</v>
      </c>
      <c r="BM226" s="239" t="s">
        <v>1644</v>
      </c>
    </row>
    <row r="227" s="2" customFormat="1">
      <c r="A227" s="39"/>
      <c r="B227" s="40"/>
      <c r="C227" s="41"/>
      <c r="D227" s="241" t="s">
        <v>181</v>
      </c>
      <c r="E227" s="41"/>
      <c r="F227" s="242" t="s">
        <v>4069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181</v>
      </c>
      <c r="AU227" s="18" t="s">
        <v>84</v>
      </c>
    </row>
    <row r="228" s="2" customFormat="1" ht="49.05" customHeight="1">
      <c r="A228" s="39"/>
      <c r="B228" s="40"/>
      <c r="C228" s="228" t="s">
        <v>730</v>
      </c>
      <c r="D228" s="228" t="s">
        <v>174</v>
      </c>
      <c r="E228" s="229" t="s">
        <v>4094</v>
      </c>
      <c r="F228" s="230" t="s">
        <v>4095</v>
      </c>
      <c r="G228" s="231" t="s">
        <v>419</v>
      </c>
      <c r="H228" s="232">
        <v>61</v>
      </c>
      <c r="I228" s="233"/>
      <c r="J228" s="234">
        <f>ROUND(I228*H228,2)</f>
        <v>0</v>
      </c>
      <c r="K228" s="230" t="s">
        <v>3784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440</v>
      </c>
      <c r="AT228" s="239" t="s">
        <v>174</v>
      </c>
      <c r="AU228" s="239" t="s">
        <v>84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440</v>
      </c>
      <c r="BM228" s="239" t="s">
        <v>1655</v>
      </c>
    </row>
    <row r="229" s="2" customFormat="1">
      <c r="A229" s="39"/>
      <c r="B229" s="40"/>
      <c r="C229" s="41"/>
      <c r="D229" s="241" t="s">
        <v>181</v>
      </c>
      <c r="E229" s="41"/>
      <c r="F229" s="242" t="s">
        <v>4069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181</v>
      </c>
      <c r="AU229" s="18" t="s">
        <v>84</v>
      </c>
    </row>
    <row r="230" s="2" customFormat="1" ht="49.05" customHeight="1">
      <c r="A230" s="39"/>
      <c r="B230" s="40"/>
      <c r="C230" s="228" t="s">
        <v>736</v>
      </c>
      <c r="D230" s="228" t="s">
        <v>174</v>
      </c>
      <c r="E230" s="229" t="s">
        <v>4096</v>
      </c>
      <c r="F230" s="230" t="s">
        <v>4097</v>
      </c>
      <c r="G230" s="231" t="s">
        <v>419</v>
      </c>
      <c r="H230" s="232">
        <v>57</v>
      </c>
      <c r="I230" s="233"/>
      <c r="J230" s="234">
        <f>ROUND(I230*H230,2)</f>
        <v>0</v>
      </c>
      <c r="K230" s="230" t="s">
        <v>3784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440</v>
      </c>
      <c r="AT230" s="239" t="s">
        <v>174</v>
      </c>
      <c r="AU230" s="239" t="s">
        <v>84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440</v>
      </c>
      <c r="BM230" s="239" t="s">
        <v>1664</v>
      </c>
    </row>
    <row r="231" s="2" customFormat="1">
      <c r="A231" s="39"/>
      <c r="B231" s="40"/>
      <c r="C231" s="41"/>
      <c r="D231" s="241" t="s">
        <v>181</v>
      </c>
      <c r="E231" s="41"/>
      <c r="F231" s="242" t="s">
        <v>4069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181</v>
      </c>
      <c r="AU231" s="18" t="s">
        <v>84</v>
      </c>
    </row>
    <row r="232" s="2" customFormat="1" ht="49.05" customHeight="1">
      <c r="A232" s="39"/>
      <c r="B232" s="40"/>
      <c r="C232" s="228" t="s">
        <v>743</v>
      </c>
      <c r="D232" s="228" t="s">
        <v>174</v>
      </c>
      <c r="E232" s="229" t="s">
        <v>4098</v>
      </c>
      <c r="F232" s="230" t="s">
        <v>4099</v>
      </c>
      <c r="G232" s="231" t="s">
        <v>419</v>
      </c>
      <c r="H232" s="232">
        <v>44</v>
      </c>
      <c r="I232" s="233"/>
      <c r="J232" s="234">
        <f>ROUND(I232*H232,2)</f>
        <v>0</v>
      </c>
      <c r="K232" s="230" t="s">
        <v>3784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440</v>
      </c>
      <c r="AT232" s="239" t="s">
        <v>174</v>
      </c>
      <c r="AU232" s="239" t="s">
        <v>84</v>
      </c>
      <c r="AY232" s="18" t="s">
        <v>171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440</v>
      </c>
      <c r="BM232" s="239" t="s">
        <v>1682</v>
      </c>
    </row>
    <row r="233" s="2" customFormat="1">
      <c r="A233" s="39"/>
      <c r="B233" s="40"/>
      <c r="C233" s="41"/>
      <c r="D233" s="241" t="s">
        <v>181</v>
      </c>
      <c r="E233" s="41"/>
      <c r="F233" s="242" t="s">
        <v>4069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181</v>
      </c>
      <c r="AU233" s="18" t="s">
        <v>84</v>
      </c>
    </row>
    <row r="234" s="2" customFormat="1" ht="49.05" customHeight="1">
      <c r="A234" s="39"/>
      <c r="B234" s="40"/>
      <c r="C234" s="228" t="s">
        <v>750</v>
      </c>
      <c r="D234" s="228" t="s">
        <v>174</v>
      </c>
      <c r="E234" s="229" t="s">
        <v>4100</v>
      </c>
      <c r="F234" s="230" t="s">
        <v>4101</v>
      </c>
      <c r="G234" s="231" t="s">
        <v>419</v>
      </c>
      <c r="H234" s="232">
        <v>44</v>
      </c>
      <c r="I234" s="233"/>
      <c r="J234" s="234">
        <f>ROUND(I234*H234,2)</f>
        <v>0</v>
      </c>
      <c r="K234" s="230" t="s">
        <v>3784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440</v>
      </c>
      <c r="AT234" s="239" t="s">
        <v>174</v>
      </c>
      <c r="AU234" s="239" t="s">
        <v>84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440</v>
      </c>
      <c r="BM234" s="239" t="s">
        <v>1693</v>
      </c>
    </row>
    <row r="235" s="2" customFormat="1">
      <c r="A235" s="39"/>
      <c r="B235" s="40"/>
      <c r="C235" s="41"/>
      <c r="D235" s="241" t="s">
        <v>181</v>
      </c>
      <c r="E235" s="41"/>
      <c r="F235" s="242" t="s">
        <v>4069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181</v>
      </c>
      <c r="AU235" s="18" t="s">
        <v>84</v>
      </c>
    </row>
    <row r="236" s="2" customFormat="1" ht="49.05" customHeight="1">
      <c r="A236" s="39"/>
      <c r="B236" s="40"/>
      <c r="C236" s="228" t="s">
        <v>764</v>
      </c>
      <c r="D236" s="228" t="s">
        <v>174</v>
      </c>
      <c r="E236" s="229" t="s">
        <v>4102</v>
      </c>
      <c r="F236" s="230" t="s">
        <v>4103</v>
      </c>
      <c r="G236" s="231" t="s">
        <v>419</v>
      </c>
      <c r="H236" s="232">
        <v>111.40000000000001</v>
      </c>
      <c r="I236" s="233"/>
      <c r="J236" s="234">
        <f>ROUND(I236*H236,2)</f>
        <v>0</v>
      </c>
      <c r="K236" s="230" t="s">
        <v>3784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440</v>
      </c>
      <c r="AT236" s="239" t="s">
        <v>174</v>
      </c>
      <c r="AU236" s="239" t="s">
        <v>84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440</v>
      </c>
      <c r="BM236" s="239" t="s">
        <v>1703</v>
      </c>
    </row>
    <row r="237" s="2" customFormat="1">
      <c r="A237" s="39"/>
      <c r="B237" s="40"/>
      <c r="C237" s="41"/>
      <c r="D237" s="241" t="s">
        <v>181</v>
      </c>
      <c r="E237" s="41"/>
      <c r="F237" s="242" t="s">
        <v>4069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181</v>
      </c>
      <c r="AU237" s="18" t="s">
        <v>84</v>
      </c>
    </row>
    <row r="238" s="2" customFormat="1" ht="49.05" customHeight="1">
      <c r="A238" s="39"/>
      <c r="B238" s="40"/>
      <c r="C238" s="228" t="s">
        <v>769</v>
      </c>
      <c r="D238" s="228" t="s">
        <v>174</v>
      </c>
      <c r="E238" s="229" t="s">
        <v>4104</v>
      </c>
      <c r="F238" s="230" t="s">
        <v>4105</v>
      </c>
      <c r="G238" s="231" t="s">
        <v>419</v>
      </c>
      <c r="H238" s="232">
        <v>14</v>
      </c>
      <c r="I238" s="233"/>
      <c r="J238" s="234">
        <f>ROUND(I238*H238,2)</f>
        <v>0</v>
      </c>
      <c r="K238" s="230" t="s">
        <v>3784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440</v>
      </c>
      <c r="AT238" s="239" t="s">
        <v>174</v>
      </c>
      <c r="AU238" s="239" t="s">
        <v>84</v>
      </c>
      <c r="AY238" s="18" t="s">
        <v>171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440</v>
      </c>
      <c r="BM238" s="239" t="s">
        <v>1714</v>
      </c>
    </row>
    <row r="239" s="2" customFormat="1">
      <c r="A239" s="39"/>
      <c r="B239" s="40"/>
      <c r="C239" s="41"/>
      <c r="D239" s="241" t="s">
        <v>181</v>
      </c>
      <c r="E239" s="41"/>
      <c r="F239" s="242" t="s">
        <v>4069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181</v>
      </c>
      <c r="AU239" s="18" t="s">
        <v>84</v>
      </c>
    </row>
    <row r="240" s="2" customFormat="1" ht="49.05" customHeight="1">
      <c r="A240" s="39"/>
      <c r="B240" s="40"/>
      <c r="C240" s="228" t="s">
        <v>774</v>
      </c>
      <c r="D240" s="228" t="s">
        <v>174</v>
      </c>
      <c r="E240" s="229" t="s">
        <v>4106</v>
      </c>
      <c r="F240" s="230" t="s">
        <v>4107</v>
      </c>
      <c r="G240" s="231" t="s">
        <v>419</v>
      </c>
      <c r="H240" s="232">
        <v>7</v>
      </c>
      <c r="I240" s="233"/>
      <c r="J240" s="234">
        <f>ROUND(I240*H240,2)</f>
        <v>0</v>
      </c>
      <c r="K240" s="230" t="s">
        <v>3784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440</v>
      </c>
      <c r="AT240" s="239" t="s">
        <v>174</v>
      </c>
      <c r="AU240" s="239" t="s">
        <v>84</v>
      </c>
      <c r="AY240" s="18" t="s">
        <v>171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440</v>
      </c>
      <c r="BM240" s="239" t="s">
        <v>1733</v>
      </c>
    </row>
    <row r="241" s="2" customFormat="1">
      <c r="A241" s="39"/>
      <c r="B241" s="40"/>
      <c r="C241" s="41"/>
      <c r="D241" s="241" t="s">
        <v>181</v>
      </c>
      <c r="E241" s="41"/>
      <c r="F241" s="242" t="s">
        <v>4069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181</v>
      </c>
      <c r="AU241" s="18" t="s">
        <v>84</v>
      </c>
    </row>
    <row r="242" s="2" customFormat="1" ht="49.05" customHeight="1">
      <c r="A242" s="39"/>
      <c r="B242" s="40"/>
      <c r="C242" s="228" t="s">
        <v>781</v>
      </c>
      <c r="D242" s="228" t="s">
        <v>174</v>
      </c>
      <c r="E242" s="229" t="s">
        <v>4108</v>
      </c>
      <c r="F242" s="230" t="s">
        <v>4109</v>
      </c>
      <c r="G242" s="231" t="s">
        <v>419</v>
      </c>
      <c r="H242" s="232">
        <v>14</v>
      </c>
      <c r="I242" s="233"/>
      <c r="J242" s="234">
        <f>ROUND(I242*H242,2)</f>
        <v>0</v>
      </c>
      <c r="K242" s="230" t="s">
        <v>3784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440</v>
      </c>
      <c r="AT242" s="239" t="s">
        <v>174</v>
      </c>
      <c r="AU242" s="239" t="s">
        <v>84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440</v>
      </c>
      <c r="BM242" s="239" t="s">
        <v>1742</v>
      </c>
    </row>
    <row r="243" s="2" customFormat="1">
      <c r="A243" s="39"/>
      <c r="B243" s="40"/>
      <c r="C243" s="41"/>
      <c r="D243" s="241" t="s">
        <v>181</v>
      </c>
      <c r="E243" s="41"/>
      <c r="F243" s="242" t="s">
        <v>4069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181</v>
      </c>
      <c r="AU243" s="18" t="s">
        <v>84</v>
      </c>
    </row>
    <row r="244" s="2" customFormat="1" ht="49.05" customHeight="1">
      <c r="A244" s="39"/>
      <c r="B244" s="40"/>
      <c r="C244" s="228" t="s">
        <v>786</v>
      </c>
      <c r="D244" s="228" t="s">
        <v>174</v>
      </c>
      <c r="E244" s="229" t="s">
        <v>4110</v>
      </c>
      <c r="F244" s="230" t="s">
        <v>4111</v>
      </c>
      <c r="G244" s="231" t="s">
        <v>419</v>
      </c>
      <c r="H244" s="232">
        <v>7</v>
      </c>
      <c r="I244" s="233"/>
      <c r="J244" s="234">
        <f>ROUND(I244*H244,2)</f>
        <v>0</v>
      </c>
      <c r="K244" s="230" t="s">
        <v>3784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440</v>
      </c>
      <c r="AT244" s="239" t="s">
        <v>174</v>
      </c>
      <c r="AU244" s="239" t="s">
        <v>84</v>
      </c>
      <c r="AY244" s="18" t="s">
        <v>171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440</v>
      </c>
      <c r="BM244" s="239" t="s">
        <v>1751</v>
      </c>
    </row>
    <row r="245" s="2" customFormat="1">
      <c r="A245" s="39"/>
      <c r="B245" s="40"/>
      <c r="C245" s="41"/>
      <c r="D245" s="241" t="s">
        <v>181</v>
      </c>
      <c r="E245" s="41"/>
      <c r="F245" s="242" t="s">
        <v>4069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181</v>
      </c>
      <c r="AU245" s="18" t="s">
        <v>84</v>
      </c>
    </row>
    <row r="246" s="2" customFormat="1" ht="16.5" customHeight="1">
      <c r="A246" s="39"/>
      <c r="B246" s="40"/>
      <c r="C246" s="228" t="s">
        <v>794</v>
      </c>
      <c r="D246" s="228" t="s">
        <v>174</v>
      </c>
      <c r="E246" s="229" t="s">
        <v>4112</v>
      </c>
      <c r="F246" s="230" t="s">
        <v>4113</v>
      </c>
      <c r="G246" s="231" t="s">
        <v>419</v>
      </c>
      <c r="H246" s="232">
        <v>7</v>
      </c>
      <c r="I246" s="233"/>
      <c r="J246" s="234">
        <f>ROUND(I246*H246,2)</f>
        <v>0</v>
      </c>
      <c r="K246" s="230" t="s">
        <v>3831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440</v>
      </c>
      <c r="AT246" s="239" t="s">
        <v>174</v>
      </c>
      <c r="AU246" s="239" t="s">
        <v>84</v>
      </c>
      <c r="AY246" s="18" t="s">
        <v>171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440</v>
      </c>
      <c r="BM246" s="239" t="s">
        <v>1769</v>
      </c>
    </row>
    <row r="247" s="2" customFormat="1">
      <c r="A247" s="39"/>
      <c r="B247" s="40"/>
      <c r="C247" s="41"/>
      <c r="D247" s="241" t="s">
        <v>181</v>
      </c>
      <c r="E247" s="41"/>
      <c r="F247" s="242" t="s">
        <v>4114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181</v>
      </c>
      <c r="AU247" s="18" t="s">
        <v>84</v>
      </c>
    </row>
    <row r="248" s="2" customFormat="1" ht="37.8" customHeight="1">
      <c r="A248" s="39"/>
      <c r="B248" s="40"/>
      <c r="C248" s="228" t="s">
        <v>798</v>
      </c>
      <c r="D248" s="228" t="s">
        <v>174</v>
      </c>
      <c r="E248" s="229" t="s">
        <v>4115</v>
      </c>
      <c r="F248" s="230" t="s">
        <v>4116</v>
      </c>
      <c r="G248" s="231" t="s">
        <v>801</v>
      </c>
      <c r="H248" s="232">
        <v>1</v>
      </c>
      <c r="I248" s="233"/>
      <c r="J248" s="234">
        <f>ROUND(I248*H248,2)</f>
        <v>0</v>
      </c>
      <c r="K248" s="230" t="s">
        <v>3831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440</v>
      </c>
      <c r="AT248" s="239" t="s">
        <v>174</v>
      </c>
      <c r="AU248" s="239" t="s">
        <v>84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440</v>
      </c>
      <c r="BM248" s="239" t="s">
        <v>1796</v>
      </c>
    </row>
    <row r="249" s="2" customFormat="1">
      <c r="A249" s="39"/>
      <c r="B249" s="40"/>
      <c r="C249" s="41"/>
      <c r="D249" s="241" t="s">
        <v>181</v>
      </c>
      <c r="E249" s="41"/>
      <c r="F249" s="242" t="s">
        <v>4117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181</v>
      </c>
      <c r="AU249" s="18" t="s">
        <v>84</v>
      </c>
    </row>
    <row r="250" s="2" customFormat="1" ht="33" customHeight="1">
      <c r="A250" s="39"/>
      <c r="B250" s="40"/>
      <c r="C250" s="228" t="s">
        <v>805</v>
      </c>
      <c r="D250" s="228" t="s">
        <v>174</v>
      </c>
      <c r="E250" s="229" t="s">
        <v>4118</v>
      </c>
      <c r="F250" s="230" t="s">
        <v>4119</v>
      </c>
      <c r="G250" s="231" t="s">
        <v>801</v>
      </c>
      <c r="H250" s="232">
        <v>4</v>
      </c>
      <c r="I250" s="233"/>
      <c r="J250" s="234">
        <f>ROUND(I250*H250,2)</f>
        <v>0</v>
      </c>
      <c r="K250" s="230" t="s">
        <v>3831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440</v>
      </c>
      <c r="AT250" s="239" t="s">
        <v>174</v>
      </c>
      <c r="AU250" s="239" t="s">
        <v>84</v>
      </c>
      <c r="AY250" s="18" t="s">
        <v>171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440</v>
      </c>
      <c r="BM250" s="239" t="s">
        <v>1804</v>
      </c>
    </row>
    <row r="251" s="2" customFormat="1">
      <c r="A251" s="39"/>
      <c r="B251" s="40"/>
      <c r="C251" s="41"/>
      <c r="D251" s="241" t="s">
        <v>181</v>
      </c>
      <c r="E251" s="41"/>
      <c r="F251" s="242" t="s">
        <v>4120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181</v>
      </c>
      <c r="AU251" s="18" t="s">
        <v>84</v>
      </c>
    </row>
    <row r="252" s="2" customFormat="1" ht="24.15" customHeight="1">
      <c r="A252" s="39"/>
      <c r="B252" s="40"/>
      <c r="C252" s="228" t="s">
        <v>811</v>
      </c>
      <c r="D252" s="228" t="s">
        <v>174</v>
      </c>
      <c r="E252" s="229" t="s">
        <v>4121</v>
      </c>
      <c r="F252" s="230" t="s">
        <v>4122</v>
      </c>
      <c r="G252" s="231" t="s">
        <v>801</v>
      </c>
      <c r="H252" s="232">
        <v>18</v>
      </c>
      <c r="I252" s="233"/>
      <c r="J252" s="234">
        <f>ROUND(I252*H252,2)</f>
        <v>0</v>
      </c>
      <c r="K252" s="230" t="s">
        <v>3831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440</v>
      </c>
      <c r="AT252" s="239" t="s">
        <v>174</v>
      </c>
      <c r="AU252" s="239" t="s">
        <v>84</v>
      </c>
      <c r="AY252" s="18" t="s">
        <v>171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440</v>
      </c>
      <c r="BM252" s="239" t="s">
        <v>1821</v>
      </c>
    </row>
    <row r="253" s="2" customFormat="1">
      <c r="A253" s="39"/>
      <c r="B253" s="40"/>
      <c r="C253" s="41"/>
      <c r="D253" s="241" t="s">
        <v>181</v>
      </c>
      <c r="E253" s="41"/>
      <c r="F253" s="242" t="s">
        <v>3880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181</v>
      </c>
      <c r="AU253" s="18" t="s">
        <v>84</v>
      </c>
    </row>
    <row r="254" s="2" customFormat="1" ht="16.5" customHeight="1">
      <c r="A254" s="39"/>
      <c r="B254" s="40"/>
      <c r="C254" s="228" t="s">
        <v>817</v>
      </c>
      <c r="D254" s="228" t="s">
        <v>174</v>
      </c>
      <c r="E254" s="229" t="s">
        <v>4123</v>
      </c>
      <c r="F254" s="230" t="s">
        <v>4124</v>
      </c>
      <c r="G254" s="231" t="s">
        <v>314</v>
      </c>
      <c r="H254" s="232">
        <v>1.127</v>
      </c>
      <c r="I254" s="233"/>
      <c r="J254" s="234">
        <f>ROUND(I254*H254,2)</f>
        <v>0</v>
      </c>
      <c r="K254" s="230" t="s">
        <v>3784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440</v>
      </c>
      <c r="AT254" s="239" t="s">
        <v>174</v>
      </c>
      <c r="AU254" s="239" t="s">
        <v>84</v>
      </c>
      <c r="AY254" s="18" t="s">
        <v>171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440</v>
      </c>
      <c r="BM254" s="239" t="s">
        <v>1833</v>
      </c>
    </row>
    <row r="255" s="2" customFormat="1">
      <c r="A255" s="39"/>
      <c r="B255" s="40"/>
      <c r="C255" s="41"/>
      <c r="D255" s="241" t="s">
        <v>181</v>
      </c>
      <c r="E255" s="41"/>
      <c r="F255" s="242" t="s">
        <v>4125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181</v>
      </c>
      <c r="AU255" s="18" t="s">
        <v>84</v>
      </c>
    </row>
    <row r="256" s="12" customFormat="1" ht="25.92" customHeight="1">
      <c r="A256" s="12"/>
      <c r="B256" s="212"/>
      <c r="C256" s="213"/>
      <c r="D256" s="214" t="s">
        <v>76</v>
      </c>
      <c r="E256" s="215" t="s">
        <v>3884</v>
      </c>
      <c r="F256" s="215" t="s">
        <v>3885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SUM(P257:P270)</f>
        <v>0</v>
      </c>
      <c r="Q256" s="220"/>
      <c r="R256" s="221">
        <f>SUM(R257:R270)</f>
        <v>0</v>
      </c>
      <c r="S256" s="220"/>
      <c r="T256" s="222">
        <f>SUM(T257:T270)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86</v>
      </c>
      <c r="AT256" s="224" t="s">
        <v>76</v>
      </c>
      <c r="AU256" s="224" t="s">
        <v>77</v>
      </c>
      <c r="AY256" s="223" t="s">
        <v>171</v>
      </c>
      <c r="BK256" s="225">
        <f>SUM(BK257:BK270)</f>
        <v>0</v>
      </c>
    </row>
    <row r="257" s="2" customFormat="1" ht="37.8" customHeight="1">
      <c r="A257" s="39"/>
      <c r="B257" s="40"/>
      <c r="C257" s="228" t="s">
        <v>823</v>
      </c>
      <c r="D257" s="228" t="s">
        <v>174</v>
      </c>
      <c r="E257" s="229" t="s">
        <v>4126</v>
      </c>
      <c r="F257" s="230" t="s">
        <v>4127</v>
      </c>
      <c r="G257" s="231" t="s">
        <v>801</v>
      </c>
      <c r="H257" s="232">
        <v>14</v>
      </c>
      <c r="I257" s="233"/>
      <c r="J257" s="234">
        <f>ROUND(I257*H257,2)</f>
        <v>0</v>
      </c>
      <c r="K257" s="230" t="s">
        <v>3784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440</v>
      </c>
      <c r="AT257" s="239" t="s">
        <v>174</v>
      </c>
      <c r="AU257" s="239" t="s">
        <v>84</v>
      </c>
      <c r="AY257" s="18" t="s">
        <v>171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440</v>
      </c>
      <c r="BM257" s="239" t="s">
        <v>1842</v>
      </c>
    </row>
    <row r="258" s="2" customFormat="1">
      <c r="A258" s="39"/>
      <c r="B258" s="40"/>
      <c r="C258" s="41"/>
      <c r="D258" s="241" t="s">
        <v>181</v>
      </c>
      <c r="E258" s="41"/>
      <c r="F258" s="242" t="s">
        <v>4128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181</v>
      </c>
      <c r="AU258" s="18" t="s">
        <v>84</v>
      </c>
    </row>
    <row r="259" s="2" customFormat="1" ht="66.75" customHeight="1">
      <c r="A259" s="39"/>
      <c r="B259" s="40"/>
      <c r="C259" s="228" t="s">
        <v>831</v>
      </c>
      <c r="D259" s="228" t="s">
        <v>174</v>
      </c>
      <c r="E259" s="229" t="s">
        <v>4129</v>
      </c>
      <c r="F259" s="230" t="s">
        <v>4130</v>
      </c>
      <c r="G259" s="231" t="s">
        <v>801</v>
      </c>
      <c r="H259" s="232">
        <v>2</v>
      </c>
      <c r="I259" s="233"/>
      <c r="J259" s="234">
        <f>ROUND(I259*H259,2)</f>
        <v>0</v>
      </c>
      <c r="K259" s="230" t="s">
        <v>3784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440</v>
      </c>
      <c r="AT259" s="239" t="s">
        <v>174</v>
      </c>
      <c r="AU259" s="239" t="s">
        <v>84</v>
      </c>
      <c r="AY259" s="18" t="s">
        <v>171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440</v>
      </c>
      <c r="BM259" s="239" t="s">
        <v>1851</v>
      </c>
    </row>
    <row r="260" s="2" customFormat="1">
      <c r="A260" s="39"/>
      <c r="B260" s="40"/>
      <c r="C260" s="41"/>
      <c r="D260" s="241" t="s">
        <v>181</v>
      </c>
      <c r="E260" s="41"/>
      <c r="F260" s="242" t="s">
        <v>4131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181</v>
      </c>
      <c r="AU260" s="18" t="s">
        <v>84</v>
      </c>
    </row>
    <row r="261" s="2" customFormat="1" ht="37.8" customHeight="1">
      <c r="A261" s="39"/>
      <c r="B261" s="40"/>
      <c r="C261" s="228" t="s">
        <v>836</v>
      </c>
      <c r="D261" s="228" t="s">
        <v>174</v>
      </c>
      <c r="E261" s="229" t="s">
        <v>4132</v>
      </c>
      <c r="F261" s="230" t="s">
        <v>4133</v>
      </c>
      <c r="G261" s="231" t="s">
        <v>801</v>
      </c>
      <c r="H261" s="232">
        <v>5</v>
      </c>
      <c r="I261" s="233"/>
      <c r="J261" s="234">
        <f>ROUND(I261*H261,2)</f>
        <v>0</v>
      </c>
      <c r="K261" s="230" t="s">
        <v>3784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440</v>
      </c>
      <c r="AT261" s="239" t="s">
        <v>174</v>
      </c>
      <c r="AU261" s="239" t="s">
        <v>84</v>
      </c>
      <c r="AY261" s="18" t="s">
        <v>171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440</v>
      </c>
      <c r="BM261" s="239" t="s">
        <v>1859</v>
      </c>
    </row>
    <row r="262" s="2" customFormat="1">
      <c r="A262" s="39"/>
      <c r="B262" s="40"/>
      <c r="C262" s="41"/>
      <c r="D262" s="241" t="s">
        <v>181</v>
      </c>
      <c r="E262" s="41"/>
      <c r="F262" s="242" t="s">
        <v>4134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181</v>
      </c>
      <c r="AU262" s="18" t="s">
        <v>84</v>
      </c>
    </row>
    <row r="263" s="2" customFormat="1" ht="33" customHeight="1">
      <c r="A263" s="39"/>
      <c r="B263" s="40"/>
      <c r="C263" s="228" t="s">
        <v>1454</v>
      </c>
      <c r="D263" s="228" t="s">
        <v>174</v>
      </c>
      <c r="E263" s="229" t="s">
        <v>4135</v>
      </c>
      <c r="F263" s="230" t="s">
        <v>4136</v>
      </c>
      <c r="G263" s="231" t="s">
        <v>801</v>
      </c>
      <c r="H263" s="232">
        <v>2</v>
      </c>
      <c r="I263" s="233"/>
      <c r="J263" s="234">
        <f>ROUND(I263*H263,2)</f>
        <v>0</v>
      </c>
      <c r="K263" s="230" t="s">
        <v>3784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440</v>
      </c>
      <c r="AT263" s="239" t="s">
        <v>174</v>
      </c>
      <c r="AU263" s="239" t="s">
        <v>84</v>
      </c>
      <c r="AY263" s="18" t="s">
        <v>171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440</v>
      </c>
      <c r="BM263" s="239" t="s">
        <v>1867</v>
      </c>
    </row>
    <row r="264" s="2" customFormat="1">
      <c r="A264" s="39"/>
      <c r="B264" s="40"/>
      <c r="C264" s="41"/>
      <c r="D264" s="241" t="s">
        <v>181</v>
      </c>
      <c r="E264" s="41"/>
      <c r="F264" s="242" t="s">
        <v>4137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181</v>
      </c>
      <c r="AU264" s="18" t="s">
        <v>84</v>
      </c>
    </row>
    <row r="265" s="2" customFormat="1" ht="24.15" customHeight="1">
      <c r="A265" s="39"/>
      <c r="B265" s="40"/>
      <c r="C265" s="228" t="s">
        <v>1458</v>
      </c>
      <c r="D265" s="228" t="s">
        <v>174</v>
      </c>
      <c r="E265" s="229" t="s">
        <v>4138</v>
      </c>
      <c r="F265" s="230" t="s">
        <v>4139</v>
      </c>
      <c r="G265" s="231" t="s">
        <v>801</v>
      </c>
      <c r="H265" s="232">
        <v>11</v>
      </c>
      <c r="I265" s="233"/>
      <c r="J265" s="234">
        <f>ROUND(I265*H265,2)</f>
        <v>0</v>
      </c>
      <c r="K265" s="230" t="s">
        <v>3784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440</v>
      </c>
      <c r="AT265" s="239" t="s">
        <v>174</v>
      </c>
      <c r="AU265" s="239" t="s">
        <v>84</v>
      </c>
      <c r="AY265" s="18" t="s">
        <v>171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440</v>
      </c>
      <c r="BM265" s="239" t="s">
        <v>1877</v>
      </c>
    </row>
    <row r="266" s="2" customFormat="1">
      <c r="A266" s="39"/>
      <c r="B266" s="40"/>
      <c r="C266" s="41"/>
      <c r="D266" s="241" t="s">
        <v>181</v>
      </c>
      <c r="E266" s="41"/>
      <c r="F266" s="242" t="s">
        <v>4140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181</v>
      </c>
      <c r="AU266" s="18" t="s">
        <v>84</v>
      </c>
    </row>
    <row r="267" s="2" customFormat="1" ht="49.05" customHeight="1">
      <c r="A267" s="39"/>
      <c r="B267" s="40"/>
      <c r="C267" s="228" t="s">
        <v>1463</v>
      </c>
      <c r="D267" s="228" t="s">
        <v>174</v>
      </c>
      <c r="E267" s="229" t="s">
        <v>4141</v>
      </c>
      <c r="F267" s="230" t="s">
        <v>4142</v>
      </c>
      <c r="G267" s="231" t="s">
        <v>801</v>
      </c>
      <c r="H267" s="232">
        <v>11</v>
      </c>
      <c r="I267" s="233"/>
      <c r="J267" s="234">
        <f>ROUND(I267*H267,2)</f>
        <v>0</v>
      </c>
      <c r="K267" s="230" t="s">
        <v>3831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440</v>
      </c>
      <c r="AT267" s="239" t="s">
        <v>174</v>
      </c>
      <c r="AU267" s="239" t="s">
        <v>84</v>
      </c>
      <c r="AY267" s="18" t="s">
        <v>171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440</v>
      </c>
      <c r="BM267" s="239" t="s">
        <v>1885</v>
      </c>
    </row>
    <row r="268" s="2" customFormat="1">
      <c r="A268" s="39"/>
      <c r="B268" s="40"/>
      <c r="C268" s="41"/>
      <c r="D268" s="241" t="s">
        <v>181</v>
      </c>
      <c r="E268" s="41"/>
      <c r="F268" s="242" t="s">
        <v>4143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181</v>
      </c>
      <c r="AU268" s="18" t="s">
        <v>84</v>
      </c>
    </row>
    <row r="269" s="2" customFormat="1" ht="24.15" customHeight="1">
      <c r="A269" s="39"/>
      <c r="B269" s="40"/>
      <c r="C269" s="228" t="s">
        <v>1468</v>
      </c>
      <c r="D269" s="228" t="s">
        <v>174</v>
      </c>
      <c r="E269" s="229" t="s">
        <v>3972</v>
      </c>
      <c r="F269" s="230" t="s">
        <v>3973</v>
      </c>
      <c r="G269" s="231" t="s">
        <v>314</v>
      </c>
      <c r="H269" s="232">
        <v>0.060999999999999999</v>
      </c>
      <c r="I269" s="233"/>
      <c r="J269" s="234">
        <f>ROUND(I269*H269,2)</f>
        <v>0</v>
      </c>
      <c r="K269" s="230" t="s">
        <v>3784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440</v>
      </c>
      <c r="AT269" s="239" t="s">
        <v>174</v>
      </c>
      <c r="AU269" s="239" t="s">
        <v>84</v>
      </c>
      <c r="AY269" s="18" t="s">
        <v>171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440</v>
      </c>
      <c r="BM269" s="239" t="s">
        <v>1895</v>
      </c>
    </row>
    <row r="270" s="2" customFormat="1">
      <c r="A270" s="39"/>
      <c r="B270" s="40"/>
      <c r="C270" s="41"/>
      <c r="D270" s="241" t="s">
        <v>181</v>
      </c>
      <c r="E270" s="41"/>
      <c r="F270" s="242" t="s">
        <v>4144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181</v>
      </c>
      <c r="AU270" s="18" t="s">
        <v>84</v>
      </c>
    </row>
    <row r="271" s="12" customFormat="1" ht="25.92" customHeight="1">
      <c r="A271" s="12"/>
      <c r="B271" s="212"/>
      <c r="C271" s="213"/>
      <c r="D271" s="214" t="s">
        <v>76</v>
      </c>
      <c r="E271" s="215" t="s">
        <v>4145</v>
      </c>
      <c r="F271" s="215" t="s">
        <v>4146</v>
      </c>
      <c r="G271" s="213"/>
      <c r="H271" s="213"/>
      <c r="I271" s="216"/>
      <c r="J271" s="217">
        <f>BK271</f>
        <v>0</v>
      </c>
      <c r="K271" s="213"/>
      <c r="L271" s="218"/>
      <c r="M271" s="219"/>
      <c r="N271" s="220"/>
      <c r="O271" s="220"/>
      <c r="P271" s="221">
        <f>SUM(P272:P323)</f>
        <v>0</v>
      </c>
      <c r="Q271" s="220"/>
      <c r="R271" s="221">
        <f>SUM(R272:R323)</f>
        <v>0</v>
      </c>
      <c r="S271" s="220"/>
      <c r="T271" s="222">
        <f>SUM(T272:T323)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86</v>
      </c>
      <c r="AT271" s="224" t="s">
        <v>76</v>
      </c>
      <c r="AU271" s="224" t="s">
        <v>77</v>
      </c>
      <c r="AY271" s="223" t="s">
        <v>171</v>
      </c>
      <c r="BK271" s="225">
        <f>SUM(BK272:BK323)</f>
        <v>0</v>
      </c>
    </row>
    <row r="272" s="2" customFormat="1" ht="37.8" customHeight="1">
      <c r="A272" s="39"/>
      <c r="B272" s="40"/>
      <c r="C272" s="228" t="s">
        <v>1489</v>
      </c>
      <c r="D272" s="228" t="s">
        <v>174</v>
      </c>
      <c r="E272" s="229" t="s">
        <v>4147</v>
      </c>
      <c r="F272" s="230" t="s">
        <v>4148</v>
      </c>
      <c r="G272" s="231" t="s">
        <v>801</v>
      </c>
      <c r="H272" s="232">
        <v>44</v>
      </c>
      <c r="I272" s="233"/>
      <c r="J272" s="234">
        <f>ROUND(I272*H272,2)</f>
        <v>0</v>
      </c>
      <c r="K272" s="230" t="s">
        <v>3784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440</v>
      </c>
      <c r="AT272" s="239" t="s">
        <v>174</v>
      </c>
      <c r="AU272" s="239" t="s">
        <v>84</v>
      </c>
      <c r="AY272" s="18" t="s">
        <v>171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440</v>
      </c>
      <c r="BM272" s="239" t="s">
        <v>1907</v>
      </c>
    </row>
    <row r="273" s="2" customFormat="1">
      <c r="A273" s="39"/>
      <c r="B273" s="40"/>
      <c r="C273" s="41"/>
      <c r="D273" s="241" t="s">
        <v>181</v>
      </c>
      <c r="E273" s="41"/>
      <c r="F273" s="242" t="s">
        <v>4149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181</v>
      </c>
      <c r="AU273" s="18" t="s">
        <v>84</v>
      </c>
    </row>
    <row r="274" s="2" customFormat="1" ht="24.15" customHeight="1">
      <c r="A274" s="39"/>
      <c r="B274" s="40"/>
      <c r="C274" s="228" t="s">
        <v>1505</v>
      </c>
      <c r="D274" s="228" t="s">
        <v>174</v>
      </c>
      <c r="E274" s="229" t="s">
        <v>4150</v>
      </c>
      <c r="F274" s="230" t="s">
        <v>4151</v>
      </c>
      <c r="G274" s="231" t="s">
        <v>801</v>
      </c>
      <c r="H274" s="232">
        <v>28</v>
      </c>
      <c r="I274" s="233"/>
      <c r="J274" s="234">
        <f>ROUND(I274*H274,2)</f>
        <v>0</v>
      </c>
      <c r="K274" s="230" t="s">
        <v>3784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440</v>
      </c>
      <c r="AT274" s="239" t="s">
        <v>174</v>
      </c>
      <c r="AU274" s="239" t="s">
        <v>84</v>
      </c>
      <c r="AY274" s="18" t="s">
        <v>171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440</v>
      </c>
      <c r="BM274" s="239" t="s">
        <v>1921</v>
      </c>
    </row>
    <row r="275" s="2" customFormat="1">
      <c r="A275" s="39"/>
      <c r="B275" s="40"/>
      <c r="C275" s="41"/>
      <c r="D275" s="241" t="s">
        <v>181</v>
      </c>
      <c r="E275" s="41"/>
      <c r="F275" s="242" t="s">
        <v>4152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181</v>
      </c>
      <c r="AU275" s="18" t="s">
        <v>84</v>
      </c>
    </row>
    <row r="276" s="2" customFormat="1" ht="24.15" customHeight="1">
      <c r="A276" s="39"/>
      <c r="B276" s="40"/>
      <c r="C276" s="228" t="s">
        <v>1509</v>
      </c>
      <c r="D276" s="228" t="s">
        <v>174</v>
      </c>
      <c r="E276" s="229" t="s">
        <v>4153</v>
      </c>
      <c r="F276" s="230" t="s">
        <v>4154</v>
      </c>
      <c r="G276" s="231" t="s">
        <v>801</v>
      </c>
      <c r="H276" s="232">
        <v>23</v>
      </c>
      <c r="I276" s="233"/>
      <c r="J276" s="234">
        <f>ROUND(I276*H276,2)</f>
        <v>0</v>
      </c>
      <c r="K276" s="230" t="s">
        <v>3784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440</v>
      </c>
      <c r="AT276" s="239" t="s">
        <v>174</v>
      </c>
      <c r="AU276" s="239" t="s">
        <v>84</v>
      </c>
      <c r="AY276" s="18" t="s">
        <v>171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440</v>
      </c>
      <c r="BM276" s="239" t="s">
        <v>1929</v>
      </c>
    </row>
    <row r="277" s="2" customFormat="1">
      <c r="A277" s="39"/>
      <c r="B277" s="40"/>
      <c r="C277" s="41"/>
      <c r="D277" s="241" t="s">
        <v>181</v>
      </c>
      <c r="E277" s="41"/>
      <c r="F277" s="242" t="s">
        <v>4152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181</v>
      </c>
      <c r="AU277" s="18" t="s">
        <v>84</v>
      </c>
    </row>
    <row r="278" s="2" customFormat="1" ht="24.15" customHeight="1">
      <c r="A278" s="39"/>
      <c r="B278" s="40"/>
      <c r="C278" s="228" t="s">
        <v>1513</v>
      </c>
      <c r="D278" s="228" t="s">
        <v>174</v>
      </c>
      <c r="E278" s="229" t="s">
        <v>4155</v>
      </c>
      <c r="F278" s="230" t="s">
        <v>4156</v>
      </c>
      <c r="G278" s="231" t="s">
        <v>801</v>
      </c>
      <c r="H278" s="232">
        <v>35</v>
      </c>
      <c r="I278" s="233"/>
      <c r="J278" s="234">
        <f>ROUND(I278*H278,2)</f>
        <v>0</v>
      </c>
      <c r="K278" s="230" t="s">
        <v>3784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440</v>
      </c>
      <c r="AT278" s="239" t="s">
        <v>174</v>
      </c>
      <c r="AU278" s="239" t="s">
        <v>84</v>
      </c>
      <c r="AY278" s="18" t="s">
        <v>171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440</v>
      </c>
      <c r="BM278" s="239" t="s">
        <v>1938</v>
      </c>
    </row>
    <row r="279" s="2" customFormat="1">
      <c r="A279" s="39"/>
      <c r="B279" s="40"/>
      <c r="C279" s="41"/>
      <c r="D279" s="241" t="s">
        <v>181</v>
      </c>
      <c r="E279" s="41"/>
      <c r="F279" s="242" t="s">
        <v>4152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181</v>
      </c>
      <c r="AU279" s="18" t="s">
        <v>84</v>
      </c>
    </row>
    <row r="280" s="2" customFormat="1" ht="24.15" customHeight="1">
      <c r="A280" s="39"/>
      <c r="B280" s="40"/>
      <c r="C280" s="228" t="s">
        <v>1517</v>
      </c>
      <c r="D280" s="228" t="s">
        <v>174</v>
      </c>
      <c r="E280" s="229" t="s">
        <v>4157</v>
      </c>
      <c r="F280" s="230" t="s">
        <v>4158</v>
      </c>
      <c r="G280" s="231" t="s">
        <v>801</v>
      </c>
      <c r="H280" s="232">
        <v>18</v>
      </c>
      <c r="I280" s="233"/>
      <c r="J280" s="234">
        <f>ROUND(I280*H280,2)</f>
        <v>0</v>
      </c>
      <c r="K280" s="230" t="s">
        <v>3784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440</v>
      </c>
      <c r="AT280" s="239" t="s">
        <v>174</v>
      </c>
      <c r="AU280" s="239" t="s">
        <v>84</v>
      </c>
      <c r="AY280" s="18" t="s">
        <v>171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440</v>
      </c>
      <c r="BM280" s="239" t="s">
        <v>1948</v>
      </c>
    </row>
    <row r="281" s="2" customFormat="1">
      <c r="A281" s="39"/>
      <c r="B281" s="40"/>
      <c r="C281" s="41"/>
      <c r="D281" s="241" t="s">
        <v>181</v>
      </c>
      <c r="E281" s="41"/>
      <c r="F281" s="242" t="s">
        <v>4152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181</v>
      </c>
      <c r="AU281" s="18" t="s">
        <v>84</v>
      </c>
    </row>
    <row r="282" s="2" customFormat="1" ht="24.15" customHeight="1">
      <c r="A282" s="39"/>
      <c r="B282" s="40"/>
      <c r="C282" s="228" t="s">
        <v>1528</v>
      </c>
      <c r="D282" s="228" t="s">
        <v>174</v>
      </c>
      <c r="E282" s="229" t="s">
        <v>4159</v>
      </c>
      <c r="F282" s="230" t="s">
        <v>4160</v>
      </c>
      <c r="G282" s="231" t="s">
        <v>801</v>
      </c>
      <c r="H282" s="232">
        <v>2</v>
      </c>
      <c r="I282" s="233"/>
      <c r="J282" s="234">
        <f>ROUND(I282*H282,2)</f>
        <v>0</v>
      </c>
      <c r="K282" s="230" t="s">
        <v>3784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440</v>
      </c>
      <c r="AT282" s="239" t="s">
        <v>174</v>
      </c>
      <c r="AU282" s="239" t="s">
        <v>84</v>
      </c>
      <c r="AY282" s="18" t="s">
        <v>171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440</v>
      </c>
      <c r="BM282" s="239" t="s">
        <v>1958</v>
      </c>
    </row>
    <row r="283" s="2" customFormat="1">
      <c r="A283" s="39"/>
      <c r="B283" s="40"/>
      <c r="C283" s="41"/>
      <c r="D283" s="241" t="s">
        <v>181</v>
      </c>
      <c r="E283" s="41"/>
      <c r="F283" s="242" t="s">
        <v>4152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181</v>
      </c>
      <c r="AU283" s="18" t="s">
        <v>84</v>
      </c>
    </row>
    <row r="284" s="2" customFormat="1" ht="24.15" customHeight="1">
      <c r="A284" s="39"/>
      <c r="B284" s="40"/>
      <c r="C284" s="228" t="s">
        <v>1533</v>
      </c>
      <c r="D284" s="228" t="s">
        <v>174</v>
      </c>
      <c r="E284" s="229" t="s">
        <v>4161</v>
      </c>
      <c r="F284" s="230" t="s">
        <v>4162</v>
      </c>
      <c r="G284" s="231" t="s">
        <v>801</v>
      </c>
      <c r="H284" s="232">
        <v>6</v>
      </c>
      <c r="I284" s="233"/>
      <c r="J284" s="234">
        <f>ROUND(I284*H284,2)</f>
        <v>0</v>
      </c>
      <c r="K284" s="230" t="s">
        <v>3784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440</v>
      </c>
      <c r="AT284" s="239" t="s">
        <v>174</v>
      </c>
      <c r="AU284" s="239" t="s">
        <v>84</v>
      </c>
      <c r="AY284" s="18" t="s">
        <v>171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440</v>
      </c>
      <c r="BM284" s="239" t="s">
        <v>1966</v>
      </c>
    </row>
    <row r="285" s="2" customFormat="1">
      <c r="A285" s="39"/>
      <c r="B285" s="40"/>
      <c r="C285" s="41"/>
      <c r="D285" s="241" t="s">
        <v>181</v>
      </c>
      <c r="E285" s="41"/>
      <c r="F285" s="242" t="s">
        <v>4152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181</v>
      </c>
      <c r="AU285" s="18" t="s">
        <v>84</v>
      </c>
    </row>
    <row r="286" s="2" customFormat="1" ht="24.15" customHeight="1">
      <c r="A286" s="39"/>
      <c r="B286" s="40"/>
      <c r="C286" s="228" t="s">
        <v>1537</v>
      </c>
      <c r="D286" s="228" t="s">
        <v>174</v>
      </c>
      <c r="E286" s="229" t="s">
        <v>4163</v>
      </c>
      <c r="F286" s="230" t="s">
        <v>4164</v>
      </c>
      <c r="G286" s="231" t="s">
        <v>801</v>
      </c>
      <c r="H286" s="232">
        <v>8</v>
      </c>
      <c r="I286" s="233"/>
      <c r="J286" s="234">
        <f>ROUND(I286*H286,2)</f>
        <v>0</v>
      </c>
      <c r="K286" s="230" t="s">
        <v>3784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440</v>
      </c>
      <c r="AT286" s="239" t="s">
        <v>174</v>
      </c>
      <c r="AU286" s="239" t="s">
        <v>84</v>
      </c>
      <c r="AY286" s="18" t="s">
        <v>171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440</v>
      </c>
      <c r="BM286" s="239" t="s">
        <v>1974</v>
      </c>
    </row>
    <row r="287" s="2" customFormat="1">
      <c r="A287" s="39"/>
      <c r="B287" s="40"/>
      <c r="C287" s="41"/>
      <c r="D287" s="241" t="s">
        <v>181</v>
      </c>
      <c r="E287" s="41"/>
      <c r="F287" s="242" t="s">
        <v>4152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181</v>
      </c>
      <c r="AU287" s="18" t="s">
        <v>84</v>
      </c>
    </row>
    <row r="288" s="2" customFormat="1" ht="24.15" customHeight="1">
      <c r="A288" s="39"/>
      <c r="B288" s="40"/>
      <c r="C288" s="228" t="s">
        <v>1543</v>
      </c>
      <c r="D288" s="228" t="s">
        <v>174</v>
      </c>
      <c r="E288" s="229" t="s">
        <v>4165</v>
      </c>
      <c r="F288" s="230" t="s">
        <v>4166</v>
      </c>
      <c r="G288" s="231" t="s">
        <v>801</v>
      </c>
      <c r="H288" s="232">
        <v>16</v>
      </c>
      <c r="I288" s="233"/>
      <c r="J288" s="234">
        <f>ROUND(I288*H288,2)</f>
        <v>0</v>
      </c>
      <c r="K288" s="230" t="s">
        <v>3784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440</v>
      </c>
      <c r="AT288" s="239" t="s">
        <v>174</v>
      </c>
      <c r="AU288" s="239" t="s">
        <v>84</v>
      </c>
      <c r="AY288" s="18" t="s">
        <v>171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440</v>
      </c>
      <c r="BM288" s="239" t="s">
        <v>1984</v>
      </c>
    </row>
    <row r="289" s="2" customFormat="1">
      <c r="A289" s="39"/>
      <c r="B289" s="40"/>
      <c r="C289" s="41"/>
      <c r="D289" s="241" t="s">
        <v>181</v>
      </c>
      <c r="E289" s="41"/>
      <c r="F289" s="242" t="s">
        <v>4167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181</v>
      </c>
      <c r="AU289" s="18" t="s">
        <v>84</v>
      </c>
    </row>
    <row r="290" s="2" customFormat="1" ht="24.15" customHeight="1">
      <c r="A290" s="39"/>
      <c r="B290" s="40"/>
      <c r="C290" s="228" t="s">
        <v>1551</v>
      </c>
      <c r="D290" s="228" t="s">
        <v>174</v>
      </c>
      <c r="E290" s="229" t="s">
        <v>4168</v>
      </c>
      <c r="F290" s="230" t="s">
        <v>4169</v>
      </c>
      <c r="G290" s="231" t="s">
        <v>801</v>
      </c>
      <c r="H290" s="232">
        <v>10</v>
      </c>
      <c r="I290" s="233"/>
      <c r="J290" s="234">
        <f>ROUND(I290*H290,2)</f>
        <v>0</v>
      </c>
      <c r="K290" s="230" t="s">
        <v>3784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440</v>
      </c>
      <c r="AT290" s="239" t="s">
        <v>174</v>
      </c>
      <c r="AU290" s="239" t="s">
        <v>84</v>
      </c>
      <c r="AY290" s="18" t="s">
        <v>171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440</v>
      </c>
      <c r="BM290" s="239" t="s">
        <v>1988</v>
      </c>
    </row>
    <row r="291" s="2" customFormat="1">
      <c r="A291" s="39"/>
      <c r="B291" s="40"/>
      <c r="C291" s="41"/>
      <c r="D291" s="241" t="s">
        <v>181</v>
      </c>
      <c r="E291" s="41"/>
      <c r="F291" s="242" t="s">
        <v>4167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181</v>
      </c>
      <c r="AU291" s="18" t="s">
        <v>84</v>
      </c>
    </row>
    <row r="292" s="2" customFormat="1" ht="24.15" customHeight="1">
      <c r="A292" s="39"/>
      <c r="B292" s="40"/>
      <c r="C292" s="228" t="s">
        <v>1271</v>
      </c>
      <c r="D292" s="228" t="s">
        <v>174</v>
      </c>
      <c r="E292" s="229" t="s">
        <v>4170</v>
      </c>
      <c r="F292" s="230" t="s">
        <v>4171</v>
      </c>
      <c r="G292" s="231" t="s">
        <v>801</v>
      </c>
      <c r="H292" s="232">
        <v>20</v>
      </c>
      <c r="I292" s="233"/>
      <c r="J292" s="234">
        <f>ROUND(I292*H292,2)</f>
        <v>0</v>
      </c>
      <c r="K292" s="230" t="s">
        <v>3784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440</v>
      </c>
      <c r="AT292" s="239" t="s">
        <v>174</v>
      </c>
      <c r="AU292" s="239" t="s">
        <v>84</v>
      </c>
      <c r="AY292" s="18" t="s">
        <v>171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440</v>
      </c>
      <c r="BM292" s="239" t="s">
        <v>1995</v>
      </c>
    </row>
    <row r="293" s="2" customFormat="1">
      <c r="A293" s="39"/>
      <c r="B293" s="40"/>
      <c r="C293" s="41"/>
      <c r="D293" s="241" t="s">
        <v>181</v>
      </c>
      <c r="E293" s="41"/>
      <c r="F293" s="242" t="s">
        <v>4167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181</v>
      </c>
      <c r="AU293" s="18" t="s">
        <v>84</v>
      </c>
    </row>
    <row r="294" s="2" customFormat="1" ht="24.15" customHeight="1">
      <c r="A294" s="39"/>
      <c r="B294" s="40"/>
      <c r="C294" s="228" t="s">
        <v>1561</v>
      </c>
      <c r="D294" s="228" t="s">
        <v>174</v>
      </c>
      <c r="E294" s="229" t="s">
        <v>4172</v>
      </c>
      <c r="F294" s="230" t="s">
        <v>4173</v>
      </c>
      <c r="G294" s="231" t="s">
        <v>801</v>
      </c>
      <c r="H294" s="232">
        <v>20</v>
      </c>
      <c r="I294" s="233"/>
      <c r="J294" s="234">
        <f>ROUND(I294*H294,2)</f>
        <v>0</v>
      </c>
      <c r="K294" s="230" t="s">
        <v>3784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440</v>
      </c>
      <c r="AT294" s="239" t="s">
        <v>174</v>
      </c>
      <c r="AU294" s="239" t="s">
        <v>84</v>
      </c>
      <c r="AY294" s="18" t="s">
        <v>171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440</v>
      </c>
      <c r="BM294" s="239" t="s">
        <v>2025</v>
      </c>
    </row>
    <row r="295" s="2" customFormat="1">
      <c r="A295" s="39"/>
      <c r="B295" s="40"/>
      <c r="C295" s="41"/>
      <c r="D295" s="241" t="s">
        <v>181</v>
      </c>
      <c r="E295" s="41"/>
      <c r="F295" s="242" t="s">
        <v>4167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181</v>
      </c>
      <c r="AU295" s="18" t="s">
        <v>84</v>
      </c>
    </row>
    <row r="296" s="2" customFormat="1" ht="24.15" customHeight="1">
      <c r="A296" s="39"/>
      <c r="B296" s="40"/>
      <c r="C296" s="228" t="s">
        <v>1570</v>
      </c>
      <c r="D296" s="228" t="s">
        <v>174</v>
      </c>
      <c r="E296" s="229" t="s">
        <v>4174</v>
      </c>
      <c r="F296" s="230" t="s">
        <v>4175</v>
      </c>
      <c r="G296" s="231" t="s">
        <v>801</v>
      </c>
      <c r="H296" s="232">
        <v>1</v>
      </c>
      <c r="I296" s="233"/>
      <c r="J296" s="234">
        <f>ROUND(I296*H296,2)</f>
        <v>0</v>
      </c>
      <c r="K296" s="230" t="s">
        <v>3784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440</v>
      </c>
      <c r="AT296" s="239" t="s">
        <v>174</v>
      </c>
      <c r="AU296" s="239" t="s">
        <v>84</v>
      </c>
      <c r="AY296" s="18" t="s">
        <v>171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440</v>
      </c>
      <c r="BM296" s="239" t="s">
        <v>2039</v>
      </c>
    </row>
    <row r="297" s="2" customFormat="1">
      <c r="A297" s="39"/>
      <c r="B297" s="40"/>
      <c r="C297" s="41"/>
      <c r="D297" s="241" t="s">
        <v>181</v>
      </c>
      <c r="E297" s="41"/>
      <c r="F297" s="242" t="s">
        <v>4167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181</v>
      </c>
      <c r="AU297" s="18" t="s">
        <v>84</v>
      </c>
    </row>
    <row r="298" s="2" customFormat="1" ht="24.15" customHeight="1">
      <c r="A298" s="39"/>
      <c r="B298" s="40"/>
      <c r="C298" s="228" t="s">
        <v>1575</v>
      </c>
      <c r="D298" s="228" t="s">
        <v>174</v>
      </c>
      <c r="E298" s="229" t="s">
        <v>4176</v>
      </c>
      <c r="F298" s="230" t="s">
        <v>4177</v>
      </c>
      <c r="G298" s="231" t="s">
        <v>801</v>
      </c>
      <c r="H298" s="232">
        <v>8</v>
      </c>
      <c r="I298" s="233"/>
      <c r="J298" s="234">
        <f>ROUND(I298*H298,2)</f>
        <v>0</v>
      </c>
      <c r="K298" s="230" t="s">
        <v>3784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440</v>
      </c>
      <c r="AT298" s="239" t="s">
        <v>174</v>
      </c>
      <c r="AU298" s="239" t="s">
        <v>84</v>
      </c>
      <c r="AY298" s="18" t="s">
        <v>171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440</v>
      </c>
      <c r="BM298" s="239" t="s">
        <v>2052</v>
      </c>
    </row>
    <row r="299" s="2" customFormat="1">
      <c r="A299" s="39"/>
      <c r="B299" s="40"/>
      <c r="C299" s="41"/>
      <c r="D299" s="241" t="s">
        <v>181</v>
      </c>
      <c r="E299" s="41"/>
      <c r="F299" s="242" t="s">
        <v>4178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181</v>
      </c>
      <c r="AU299" s="18" t="s">
        <v>84</v>
      </c>
    </row>
    <row r="300" s="2" customFormat="1" ht="24.15" customHeight="1">
      <c r="A300" s="39"/>
      <c r="B300" s="40"/>
      <c r="C300" s="228" t="s">
        <v>1580</v>
      </c>
      <c r="D300" s="228" t="s">
        <v>174</v>
      </c>
      <c r="E300" s="229" t="s">
        <v>4179</v>
      </c>
      <c r="F300" s="230" t="s">
        <v>4180</v>
      </c>
      <c r="G300" s="231" t="s">
        <v>801</v>
      </c>
      <c r="H300" s="232">
        <v>1</v>
      </c>
      <c r="I300" s="233"/>
      <c r="J300" s="234">
        <f>ROUND(I300*H300,2)</f>
        <v>0</v>
      </c>
      <c r="K300" s="230" t="s">
        <v>3784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440</v>
      </c>
      <c r="AT300" s="239" t="s">
        <v>174</v>
      </c>
      <c r="AU300" s="239" t="s">
        <v>84</v>
      </c>
      <c r="AY300" s="18" t="s">
        <v>171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440</v>
      </c>
      <c r="BM300" s="239" t="s">
        <v>2062</v>
      </c>
    </row>
    <row r="301" s="2" customFormat="1">
      <c r="A301" s="39"/>
      <c r="B301" s="40"/>
      <c r="C301" s="41"/>
      <c r="D301" s="241" t="s">
        <v>181</v>
      </c>
      <c r="E301" s="41"/>
      <c r="F301" s="242" t="s">
        <v>4178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181</v>
      </c>
      <c r="AU301" s="18" t="s">
        <v>84</v>
      </c>
    </row>
    <row r="302" s="2" customFormat="1" ht="24.15" customHeight="1">
      <c r="A302" s="39"/>
      <c r="B302" s="40"/>
      <c r="C302" s="228" t="s">
        <v>1586</v>
      </c>
      <c r="D302" s="228" t="s">
        <v>174</v>
      </c>
      <c r="E302" s="229" t="s">
        <v>4181</v>
      </c>
      <c r="F302" s="230" t="s">
        <v>4182</v>
      </c>
      <c r="G302" s="231" t="s">
        <v>801</v>
      </c>
      <c r="H302" s="232">
        <v>3</v>
      </c>
      <c r="I302" s="233"/>
      <c r="J302" s="234">
        <f>ROUND(I302*H302,2)</f>
        <v>0</v>
      </c>
      <c r="K302" s="230" t="s">
        <v>3784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440</v>
      </c>
      <c r="AT302" s="239" t="s">
        <v>174</v>
      </c>
      <c r="AU302" s="239" t="s">
        <v>84</v>
      </c>
      <c r="AY302" s="18" t="s">
        <v>171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440</v>
      </c>
      <c r="BM302" s="239" t="s">
        <v>2074</v>
      </c>
    </row>
    <row r="303" s="2" customFormat="1">
      <c r="A303" s="39"/>
      <c r="B303" s="40"/>
      <c r="C303" s="41"/>
      <c r="D303" s="241" t="s">
        <v>181</v>
      </c>
      <c r="E303" s="41"/>
      <c r="F303" s="242" t="s">
        <v>4178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181</v>
      </c>
      <c r="AU303" s="18" t="s">
        <v>84</v>
      </c>
    </row>
    <row r="304" s="2" customFormat="1" ht="24.15" customHeight="1">
      <c r="A304" s="39"/>
      <c r="B304" s="40"/>
      <c r="C304" s="228" t="s">
        <v>1591</v>
      </c>
      <c r="D304" s="228" t="s">
        <v>174</v>
      </c>
      <c r="E304" s="229" t="s">
        <v>4183</v>
      </c>
      <c r="F304" s="230" t="s">
        <v>4184</v>
      </c>
      <c r="G304" s="231" t="s">
        <v>801</v>
      </c>
      <c r="H304" s="232">
        <v>2</v>
      </c>
      <c r="I304" s="233"/>
      <c r="J304" s="234">
        <f>ROUND(I304*H304,2)</f>
        <v>0</v>
      </c>
      <c r="K304" s="230" t="s">
        <v>3784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440</v>
      </c>
      <c r="AT304" s="239" t="s">
        <v>174</v>
      </c>
      <c r="AU304" s="239" t="s">
        <v>84</v>
      </c>
      <c r="AY304" s="18" t="s">
        <v>171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440</v>
      </c>
      <c r="BM304" s="239" t="s">
        <v>2084</v>
      </c>
    </row>
    <row r="305" s="2" customFormat="1">
      <c r="A305" s="39"/>
      <c r="B305" s="40"/>
      <c r="C305" s="41"/>
      <c r="D305" s="241" t="s">
        <v>181</v>
      </c>
      <c r="E305" s="41"/>
      <c r="F305" s="242" t="s">
        <v>4178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181</v>
      </c>
      <c r="AU305" s="18" t="s">
        <v>84</v>
      </c>
    </row>
    <row r="306" s="2" customFormat="1" ht="37.8" customHeight="1">
      <c r="A306" s="39"/>
      <c r="B306" s="40"/>
      <c r="C306" s="228" t="s">
        <v>1597</v>
      </c>
      <c r="D306" s="228" t="s">
        <v>174</v>
      </c>
      <c r="E306" s="229" t="s">
        <v>4185</v>
      </c>
      <c r="F306" s="230" t="s">
        <v>4186</v>
      </c>
      <c r="G306" s="231" t="s">
        <v>801</v>
      </c>
      <c r="H306" s="232">
        <v>5</v>
      </c>
      <c r="I306" s="233"/>
      <c r="J306" s="234">
        <f>ROUND(I306*H306,2)</f>
        <v>0</v>
      </c>
      <c r="K306" s="230" t="s">
        <v>3784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440</v>
      </c>
      <c r="AT306" s="239" t="s">
        <v>174</v>
      </c>
      <c r="AU306" s="239" t="s">
        <v>84</v>
      </c>
      <c r="AY306" s="18" t="s">
        <v>171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440</v>
      </c>
      <c r="BM306" s="239" t="s">
        <v>2095</v>
      </c>
    </row>
    <row r="307" s="2" customFormat="1">
      <c r="A307" s="39"/>
      <c r="B307" s="40"/>
      <c r="C307" s="41"/>
      <c r="D307" s="241" t="s">
        <v>181</v>
      </c>
      <c r="E307" s="41"/>
      <c r="F307" s="242" t="s">
        <v>4187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181</v>
      </c>
      <c r="AU307" s="18" t="s">
        <v>84</v>
      </c>
    </row>
    <row r="308" s="2" customFormat="1" ht="24.15" customHeight="1">
      <c r="A308" s="39"/>
      <c r="B308" s="40"/>
      <c r="C308" s="228" t="s">
        <v>1603</v>
      </c>
      <c r="D308" s="228" t="s">
        <v>174</v>
      </c>
      <c r="E308" s="229" t="s">
        <v>4188</v>
      </c>
      <c r="F308" s="230" t="s">
        <v>4189</v>
      </c>
      <c r="G308" s="231" t="s">
        <v>801</v>
      </c>
      <c r="H308" s="232">
        <v>1</v>
      </c>
      <c r="I308" s="233"/>
      <c r="J308" s="234">
        <f>ROUND(I308*H308,2)</f>
        <v>0</v>
      </c>
      <c r="K308" s="230" t="s">
        <v>3784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440</v>
      </c>
      <c r="AT308" s="239" t="s">
        <v>174</v>
      </c>
      <c r="AU308" s="239" t="s">
        <v>84</v>
      </c>
      <c r="AY308" s="18" t="s">
        <v>171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440</v>
      </c>
      <c r="BM308" s="239" t="s">
        <v>2104</v>
      </c>
    </row>
    <row r="309" s="2" customFormat="1">
      <c r="A309" s="39"/>
      <c r="B309" s="40"/>
      <c r="C309" s="41"/>
      <c r="D309" s="241" t="s">
        <v>181</v>
      </c>
      <c r="E309" s="41"/>
      <c r="F309" s="242" t="s">
        <v>4190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181</v>
      </c>
      <c r="AU309" s="18" t="s">
        <v>84</v>
      </c>
    </row>
    <row r="310" s="2" customFormat="1" ht="24.15" customHeight="1">
      <c r="A310" s="39"/>
      <c r="B310" s="40"/>
      <c r="C310" s="228" t="s">
        <v>1609</v>
      </c>
      <c r="D310" s="228" t="s">
        <v>174</v>
      </c>
      <c r="E310" s="229" t="s">
        <v>4191</v>
      </c>
      <c r="F310" s="230" t="s">
        <v>4192</v>
      </c>
      <c r="G310" s="231" t="s">
        <v>801</v>
      </c>
      <c r="H310" s="232">
        <v>2</v>
      </c>
      <c r="I310" s="233"/>
      <c r="J310" s="234">
        <f>ROUND(I310*H310,2)</f>
        <v>0</v>
      </c>
      <c r="K310" s="230" t="s">
        <v>3784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440</v>
      </c>
      <c r="AT310" s="239" t="s">
        <v>174</v>
      </c>
      <c r="AU310" s="239" t="s">
        <v>84</v>
      </c>
      <c r="AY310" s="18" t="s">
        <v>171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440</v>
      </c>
      <c r="BM310" s="239" t="s">
        <v>2115</v>
      </c>
    </row>
    <row r="311" s="2" customFormat="1">
      <c r="A311" s="39"/>
      <c r="B311" s="40"/>
      <c r="C311" s="41"/>
      <c r="D311" s="241" t="s">
        <v>181</v>
      </c>
      <c r="E311" s="41"/>
      <c r="F311" s="242" t="s">
        <v>4190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181</v>
      </c>
      <c r="AU311" s="18" t="s">
        <v>84</v>
      </c>
    </row>
    <row r="312" s="2" customFormat="1" ht="24.15" customHeight="1">
      <c r="A312" s="39"/>
      <c r="B312" s="40"/>
      <c r="C312" s="228" t="s">
        <v>1614</v>
      </c>
      <c r="D312" s="228" t="s">
        <v>174</v>
      </c>
      <c r="E312" s="229" t="s">
        <v>4193</v>
      </c>
      <c r="F312" s="230" t="s">
        <v>4194</v>
      </c>
      <c r="G312" s="231" t="s">
        <v>801</v>
      </c>
      <c r="H312" s="232">
        <v>3</v>
      </c>
      <c r="I312" s="233"/>
      <c r="J312" s="234">
        <f>ROUND(I312*H312,2)</f>
        <v>0</v>
      </c>
      <c r="K312" s="230" t="s">
        <v>3784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440</v>
      </c>
      <c r="AT312" s="239" t="s">
        <v>174</v>
      </c>
      <c r="AU312" s="239" t="s">
        <v>84</v>
      </c>
      <c r="AY312" s="18" t="s">
        <v>171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440</v>
      </c>
      <c r="BM312" s="239" t="s">
        <v>2124</v>
      </c>
    </row>
    <row r="313" s="2" customFormat="1">
      <c r="A313" s="39"/>
      <c r="B313" s="40"/>
      <c r="C313" s="41"/>
      <c r="D313" s="241" t="s">
        <v>181</v>
      </c>
      <c r="E313" s="41"/>
      <c r="F313" s="242" t="s">
        <v>4195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181</v>
      </c>
      <c r="AU313" s="18" t="s">
        <v>84</v>
      </c>
    </row>
    <row r="314" s="2" customFormat="1" ht="37.8" customHeight="1">
      <c r="A314" s="39"/>
      <c r="B314" s="40"/>
      <c r="C314" s="228" t="s">
        <v>1619</v>
      </c>
      <c r="D314" s="228" t="s">
        <v>174</v>
      </c>
      <c r="E314" s="229" t="s">
        <v>4196</v>
      </c>
      <c r="F314" s="230" t="s">
        <v>4197</v>
      </c>
      <c r="G314" s="231" t="s">
        <v>801</v>
      </c>
      <c r="H314" s="232">
        <v>1</v>
      </c>
      <c r="I314" s="233"/>
      <c r="J314" s="234">
        <f>ROUND(I314*H314,2)</f>
        <v>0</v>
      </c>
      <c r="K314" s="230" t="s">
        <v>3831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440</v>
      </c>
      <c r="AT314" s="239" t="s">
        <v>174</v>
      </c>
      <c r="AU314" s="239" t="s">
        <v>84</v>
      </c>
      <c r="AY314" s="18" t="s">
        <v>171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440</v>
      </c>
      <c r="BM314" s="239" t="s">
        <v>2136</v>
      </c>
    </row>
    <row r="315" s="2" customFormat="1">
      <c r="A315" s="39"/>
      <c r="B315" s="40"/>
      <c r="C315" s="41"/>
      <c r="D315" s="241" t="s">
        <v>181</v>
      </c>
      <c r="E315" s="41"/>
      <c r="F315" s="242" t="s">
        <v>4198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181</v>
      </c>
      <c r="AU315" s="18" t="s">
        <v>84</v>
      </c>
    </row>
    <row r="316" s="2" customFormat="1" ht="37.8" customHeight="1">
      <c r="A316" s="39"/>
      <c r="B316" s="40"/>
      <c r="C316" s="228" t="s">
        <v>1623</v>
      </c>
      <c r="D316" s="228" t="s">
        <v>174</v>
      </c>
      <c r="E316" s="229" t="s">
        <v>4199</v>
      </c>
      <c r="F316" s="230" t="s">
        <v>4200</v>
      </c>
      <c r="G316" s="231" t="s">
        <v>1936</v>
      </c>
      <c r="H316" s="232">
        <v>4</v>
      </c>
      <c r="I316" s="233"/>
      <c r="J316" s="234">
        <f>ROUND(I316*H316,2)</f>
        <v>0</v>
      </c>
      <c r="K316" s="230" t="s">
        <v>3831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440</v>
      </c>
      <c r="AT316" s="239" t="s">
        <v>174</v>
      </c>
      <c r="AU316" s="239" t="s">
        <v>84</v>
      </c>
      <c r="AY316" s="18" t="s">
        <v>171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440</v>
      </c>
      <c r="BM316" s="239" t="s">
        <v>2151</v>
      </c>
    </row>
    <row r="317" s="2" customFormat="1">
      <c r="A317" s="39"/>
      <c r="B317" s="40"/>
      <c r="C317" s="41"/>
      <c r="D317" s="241" t="s">
        <v>181</v>
      </c>
      <c r="E317" s="41"/>
      <c r="F317" s="242" t="s">
        <v>4201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181</v>
      </c>
      <c r="AU317" s="18" t="s">
        <v>84</v>
      </c>
    </row>
    <row r="318" s="2" customFormat="1" ht="37.8" customHeight="1">
      <c r="A318" s="39"/>
      <c r="B318" s="40"/>
      <c r="C318" s="228" t="s">
        <v>1628</v>
      </c>
      <c r="D318" s="228" t="s">
        <v>174</v>
      </c>
      <c r="E318" s="229" t="s">
        <v>4202</v>
      </c>
      <c r="F318" s="230" t="s">
        <v>4203</v>
      </c>
      <c r="G318" s="231" t="s">
        <v>1936</v>
      </c>
      <c r="H318" s="232">
        <v>1</v>
      </c>
      <c r="I318" s="233"/>
      <c r="J318" s="234">
        <f>ROUND(I318*H318,2)</f>
        <v>0</v>
      </c>
      <c r="K318" s="230" t="s">
        <v>3831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440</v>
      </c>
      <c r="AT318" s="239" t="s">
        <v>174</v>
      </c>
      <c r="AU318" s="239" t="s">
        <v>84</v>
      </c>
      <c r="AY318" s="18" t="s">
        <v>171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440</v>
      </c>
      <c r="BM318" s="239" t="s">
        <v>2159</v>
      </c>
    </row>
    <row r="319" s="2" customFormat="1">
      <c r="A319" s="39"/>
      <c r="B319" s="40"/>
      <c r="C319" s="41"/>
      <c r="D319" s="241" t="s">
        <v>181</v>
      </c>
      <c r="E319" s="41"/>
      <c r="F319" s="242" t="s">
        <v>4201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181</v>
      </c>
      <c r="AU319" s="18" t="s">
        <v>84</v>
      </c>
    </row>
    <row r="320" s="2" customFormat="1" ht="24.15" customHeight="1">
      <c r="A320" s="39"/>
      <c r="B320" s="40"/>
      <c r="C320" s="228" t="s">
        <v>1633</v>
      </c>
      <c r="D320" s="228" t="s">
        <v>174</v>
      </c>
      <c r="E320" s="229" t="s">
        <v>4204</v>
      </c>
      <c r="F320" s="230" t="s">
        <v>4205</v>
      </c>
      <c r="G320" s="231" t="s">
        <v>801</v>
      </c>
      <c r="H320" s="232">
        <v>1</v>
      </c>
      <c r="I320" s="233"/>
      <c r="J320" s="234">
        <f>ROUND(I320*H320,2)</f>
        <v>0</v>
      </c>
      <c r="K320" s="230" t="s">
        <v>3784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440</v>
      </c>
      <c r="AT320" s="239" t="s">
        <v>174</v>
      </c>
      <c r="AU320" s="239" t="s">
        <v>84</v>
      </c>
      <c r="AY320" s="18" t="s">
        <v>171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440</v>
      </c>
      <c r="BM320" s="239" t="s">
        <v>2169</v>
      </c>
    </row>
    <row r="321" s="2" customFormat="1">
      <c r="A321" s="39"/>
      <c r="B321" s="40"/>
      <c r="C321" s="41"/>
      <c r="D321" s="241" t="s">
        <v>181</v>
      </c>
      <c r="E321" s="41"/>
      <c r="F321" s="242" t="s">
        <v>4206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181</v>
      </c>
      <c r="AU321" s="18" t="s">
        <v>84</v>
      </c>
    </row>
    <row r="322" s="2" customFormat="1" ht="21.75" customHeight="1">
      <c r="A322" s="39"/>
      <c r="B322" s="40"/>
      <c r="C322" s="228" t="s">
        <v>1638</v>
      </c>
      <c r="D322" s="228" t="s">
        <v>174</v>
      </c>
      <c r="E322" s="229" t="s">
        <v>4207</v>
      </c>
      <c r="F322" s="230" t="s">
        <v>4208</v>
      </c>
      <c r="G322" s="231" t="s">
        <v>314</v>
      </c>
      <c r="H322" s="232">
        <v>0.111</v>
      </c>
      <c r="I322" s="233"/>
      <c r="J322" s="234">
        <f>ROUND(I322*H322,2)</f>
        <v>0</v>
      </c>
      <c r="K322" s="230" t="s">
        <v>3784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440</v>
      </c>
      <c r="AT322" s="239" t="s">
        <v>174</v>
      </c>
      <c r="AU322" s="239" t="s">
        <v>84</v>
      </c>
      <c r="AY322" s="18" t="s">
        <v>171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440</v>
      </c>
      <c r="BM322" s="239" t="s">
        <v>2181</v>
      </c>
    </row>
    <row r="323" s="2" customFormat="1">
      <c r="A323" s="39"/>
      <c r="B323" s="40"/>
      <c r="C323" s="41"/>
      <c r="D323" s="241" t="s">
        <v>181</v>
      </c>
      <c r="E323" s="41"/>
      <c r="F323" s="242" t="s">
        <v>4209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181</v>
      </c>
      <c r="AU323" s="18" t="s">
        <v>84</v>
      </c>
    </row>
    <row r="324" s="12" customFormat="1" ht="25.92" customHeight="1">
      <c r="A324" s="12"/>
      <c r="B324" s="212"/>
      <c r="C324" s="213"/>
      <c r="D324" s="214" t="s">
        <v>76</v>
      </c>
      <c r="E324" s="215" t="s">
        <v>4210</v>
      </c>
      <c r="F324" s="215" t="s">
        <v>4211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SUM(P325:P352)</f>
        <v>0</v>
      </c>
      <c r="Q324" s="220"/>
      <c r="R324" s="221">
        <f>SUM(R325:R352)</f>
        <v>0</v>
      </c>
      <c r="S324" s="220"/>
      <c r="T324" s="222">
        <f>SUM(T325:T352)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84</v>
      </c>
      <c r="AT324" s="224" t="s">
        <v>76</v>
      </c>
      <c r="AU324" s="224" t="s">
        <v>77</v>
      </c>
      <c r="AY324" s="223" t="s">
        <v>171</v>
      </c>
      <c r="BK324" s="225">
        <f>SUM(BK325:BK352)</f>
        <v>0</v>
      </c>
    </row>
    <row r="325" s="2" customFormat="1" ht="24.15" customHeight="1">
      <c r="A325" s="39"/>
      <c r="B325" s="40"/>
      <c r="C325" s="228" t="s">
        <v>1644</v>
      </c>
      <c r="D325" s="228" t="s">
        <v>174</v>
      </c>
      <c r="E325" s="229" t="s">
        <v>4212</v>
      </c>
      <c r="F325" s="230" t="s">
        <v>4213</v>
      </c>
      <c r="G325" s="231" t="s">
        <v>801</v>
      </c>
      <c r="H325" s="232">
        <v>1</v>
      </c>
      <c r="I325" s="233"/>
      <c r="J325" s="234">
        <f>ROUND(I325*H325,2)</f>
        <v>0</v>
      </c>
      <c r="K325" s="230" t="s">
        <v>3831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192</v>
      </c>
      <c r="AT325" s="239" t="s">
        <v>174</v>
      </c>
      <c r="AU325" s="239" t="s">
        <v>84</v>
      </c>
      <c r="AY325" s="18" t="s">
        <v>171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192</v>
      </c>
      <c r="BM325" s="239" t="s">
        <v>2192</v>
      </c>
    </row>
    <row r="326" s="2" customFormat="1">
      <c r="A326" s="39"/>
      <c r="B326" s="40"/>
      <c r="C326" s="41"/>
      <c r="D326" s="241" t="s">
        <v>181</v>
      </c>
      <c r="E326" s="41"/>
      <c r="F326" s="242" t="s">
        <v>4214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181</v>
      </c>
      <c r="AU326" s="18" t="s">
        <v>84</v>
      </c>
    </row>
    <row r="327" s="2" customFormat="1" ht="24.15" customHeight="1">
      <c r="A327" s="39"/>
      <c r="B327" s="40"/>
      <c r="C327" s="228" t="s">
        <v>1649</v>
      </c>
      <c r="D327" s="228" t="s">
        <v>174</v>
      </c>
      <c r="E327" s="229" t="s">
        <v>4215</v>
      </c>
      <c r="F327" s="230" t="s">
        <v>4216</v>
      </c>
      <c r="G327" s="231" t="s">
        <v>801</v>
      </c>
      <c r="H327" s="232">
        <v>1</v>
      </c>
      <c r="I327" s="233"/>
      <c r="J327" s="234">
        <f>ROUND(I327*H327,2)</f>
        <v>0</v>
      </c>
      <c r="K327" s="230" t="s">
        <v>3831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192</v>
      </c>
      <c r="AT327" s="239" t="s">
        <v>174</v>
      </c>
      <c r="AU327" s="239" t="s">
        <v>84</v>
      </c>
      <c r="AY327" s="18" t="s">
        <v>171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192</v>
      </c>
      <c r="BM327" s="239" t="s">
        <v>2202</v>
      </c>
    </row>
    <row r="328" s="2" customFormat="1">
      <c r="A328" s="39"/>
      <c r="B328" s="40"/>
      <c r="C328" s="41"/>
      <c r="D328" s="241" t="s">
        <v>181</v>
      </c>
      <c r="E328" s="41"/>
      <c r="F328" s="242" t="s">
        <v>4217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181</v>
      </c>
      <c r="AU328" s="18" t="s">
        <v>84</v>
      </c>
    </row>
    <row r="329" s="2" customFormat="1" ht="37.8" customHeight="1">
      <c r="A329" s="39"/>
      <c r="B329" s="40"/>
      <c r="C329" s="228" t="s">
        <v>1655</v>
      </c>
      <c r="D329" s="228" t="s">
        <v>174</v>
      </c>
      <c r="E329" s="229" t="s">
        <v>4218</v>
      </c>
      <c r="F329" s="230" t="s">
        <v>4219</v>
      </c>
      <c r="G329" s="231" t="s">
        <v>801</v>
      </c>
      <c r="H329" s="232">
        <v>1</v>
      </c>
      <c r="I329" s="233"/>
      <c r="J329" s="234">
        <f>ROUND(I329*H329,2)</f>
        <v>0</v>
      </c>
      <c r="K329" s="230" t="s">
        <v>3831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192</v>
      </c>
      <c r="AT329" s="239" t="s">
        <v>174</v>
      </c>
      <c r="AU329" s="239" t="s">
        <v>84</v>
      </c>
      <c r="AY329" s="18" t="s">
        <v>171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192</v>
      </c>
      <c r="BM329" s="239" t="s">
        <v>2212</v>
      </c>
    </row>
    <row r="330" s="2" customFormat="1">
      <c r="A330" s="39"/>
      <c r="B330" s="40"/>
      <c r="C330" s="41"/>
      <c r="D330" s="241" t="s">
        <v>181</v>
      </c>
      <c r="E330" s="41"/>
      <c r="F330" s="242" t="s">
        <v>4220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181</v>
      </c>
      <c r="AU330" s="18" t="s">
        <v>84</v>
      </c>
    </row>
    <row r="331" s="2" customFormat="1" ht="24.15" customHeight="1">
      <c r="A331" s="39"/>
      <c r="B331" s="40"/>
      <c r="C331" s="228" t="s">
        <v>1660</v>
      </c>
      <c r="D331" s="228" t="s">
        <v>174</v>
      </c>
      <c r="E331" s="229" t="s">
        <v>4221</v>
      </c>
      <c r="F331" s="230" t="s">
        <v>4222</v>
      </c>
      <c r="G331" s="231" t="s">
        <v>801</v>
      </c>
      <c r="H331" s="232">
        <v>2</v>
      </c>
      <c r="I331" s="233"/>
      <c r="J331" s="234">
        <f>ROUND(I331*H331,2)</f>
        <v>0</v>
      </c>
      <c r="K331" s="230" t="s">
        <v>3784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192</v>
      </c>
      <c r="AT331" s="239" t="s">
        <v>174</v>
      </c>
      <c r="AU331" s="239" t="s">
        <v>84</v>
      </c>
      <c r="AY331" s="18" t="s">
        <v>171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192</v>
      </c>
      <c r="BM331" s="239" t="s">
        <v>2221</v>
      </c>
    </row>
    <row r="332" s="2" customFormat="1">
      <c r="A332" s="39"/>
      <c r="B332" s="40"/>
      <c r="C332" s="41"/>
      <c r="D332" s="241" t="s">
        <v>181</v>
      </c>
      <c r="E332" s="41"/>
      <c r="F332" s="242" t="s">
        <v>4223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181</v>
      </c>
      <c r="AU332" s="18" t="s">
        <v>84</v>
      </c>
    </row>
    <row r="333" s="2" customFormat="1" ht="49.05" customHeight="1">
      <c r="A333" s="39"/>
      <c r="B333" s="40"/>
      <c r="C333" s="228" t="s">
        <v>1664</v>
      </c>
      <c r="D333" s="228" t="s">
        <v>174</v>
      </c>
      <c r="E333" s="229" t="s">
        <v>4224</v>
      </c>
      <c r="F333" s="230" t="s">
        <v>4225</v>
      </c>
      <c r="G333" s="231" t="s">
        <v>801</v>
      </c>
      <c r="H333" s="232">
        <v>1</v>
      </c>
      <c r="I333" s="233"/>
      <c r="J333" s="234">
        <f>ROUND(I333*H333,2)</f>
        <v>0</v>
      </c>
      <c r="K333" s="230" t="s">
        <v>3784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192</v>
      </c>
      <c r="AT333" s="239" t="s">
        <v>174</v>
      </c>
      <c r="AU333" s="239" t="s">
        <v>84</v>
      </c>
      <c r="AY333" s="18" t="s">
        <v>171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192</v>
      </c>
      <c r="BM333" s="239" t="s">
        <v>2231</v>
      </c>
    </row>
    <row r="334" s="2" customFormat="1">
      <c r="A334" s="39"/>
      <c r="B334" s="40"/>
      <c r="C334" s="41"/>
      <c r="D334" s="241" t="s">
        <v>181</v>
      </c>
      <c r="E334" s="41"/>
      <c r="F334" s="242" t="s">
        <v>4226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181</v>
      </c>
      <c r="AU334" s="18" t="s">
        <v>84</v>
      </c>
    </row>
    <row r="335" s="2" customFormat="1" ht="49.05" customHeight="1">
      <c r="A335" s="39"/>
      <c r="B335" s="40"/>
      <c r="C335" s="228" t="s">
        <v>1669</v>
      </c>
      <c r="D335" s="228" t="s">
        <v>174</v>
      </c>
      <c r="E335" s="229" t="s">
        <v>4227</v>
      </c>
      <c r="F335" s="230" t="s">
        <v>4228</v>
      </c>
      <c r="G335" s="231" t="s">
        <v>801</v>
      </c>
      <c r="H335" s="232">
        <v>1</v>
      </c>
      <c r="I335" s="233"/>
      <c r="J335" s="234">
        <f>ROUND(I335*H335,2)</f>
        <v>0</v>
      </c>
      <c r="K335" s="230" t="s">
        <v>3784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192</v>
      </c>
      <c r="AT335" s="239" t="s">
        <v>174</v>
      </c>
      <c r="AU335" s="239" t="s">
        <v>84</v>
      </c>
      <c r="AY335" s="18" t="s">
        <v>171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192</v>
      </c>
      <c r="BM335" s="239" t="s">
        <v>2240</v>
      </c>
    </row>
    <row r="336" s="2" customFormat="1">
      <c r="A336" s="39"/>
      <c r="B336" s="40"/>
      <c r="C336" s="41"/>
      <c r="D336" s="241" t="s">
        <v>181</v>
      </c>
      <c r="E336" s="41"/>
      <c r="F336" s="242" t="s">
        <v>4226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181</v>
      </c>
      <c r="AU336" s="18" t="s">
        <v>84</v>
      </c>
    </row>
    <row r="337" s="2" customFormat="1" ht="44.25" customHeight="1">
      <c r="A337" s="39"/>
      <c r="B337" s="40"/>
      <c r="C337" s="228" t="s">
        <v>1682</v>
      </c>
      <c r="D337" s="228" t="s">
        <v>174</v>
      </c>
      <c r="E337" s="229" t="s">
        <v>4229</v>
      </c>
      <c r="F337" s="230" t="s">
        <v>4230</v>
      </c>
      <c r="G337" s="231" t="s">
        <v>801</v>
      </c>
      <c r="H337" s="232">
        <v>2</v>
      </c>
      <c r="I337" s="233"/>
      <c r="J337" s="234">
        <f>ROUND(I337*H337,2)</f>
        <v>0</v>
      </c>
      <c r="K337" s="230" t="s">
        <v>3831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192</v>
      </c>
      <c r="AT337" s="239" t="s">
        <v>174</v>
      </c>
      <c r="AU337" s="239" t="s">
        <v>84</v>
      </c>
      <c r="AY337" s="18" t="s">
        <v>171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192</v>
      </c>
      <c r="BM337" s="239" t="s">
        <v>2249</v>
      </c>
    </row>
    <row r="338" s="2" customFormat="1">
      <c r="A338" s="39"/>
      <c r="B338" s="40"/>
      <c r="C338" s="41"/>
      <c r="D338" s="241" t="s">
        <v>181</v>
      </c>
      <c r="E338" s="41"/>
      <c r="F338" s="242" t="s">
        <v>4231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181</v>
      </c>
      <c r="AU338" s="18" t="s">
        <v>84</v>
      </c>
    </row>
    <row r="339" s="2" customFormat="1" ht="44.25" customHeight="1">
      <c r="A339" s="39"/>
      <c r="B339" s="40"/>
      <c r="C339" s="228" t="s">
        <v>1688</v>
      </c>
      <c r="D339" s="228" t="s">
        <v>174</v>
      </c>
      <c r="E339" s="229" t="s">
        <v>4232</v>
      </c>
      <c r="F339" s="230" t="s">
        <v>4233</v>
      </c>
      <c r="G339" s="231" t="s">
        <v>801</v>
      </c>
      <c r="H339" s="232">
        <v>1</v>
      </c>
      <c r="I339" s="233"/>
      <c r="J339" s="234">
        <f>ROUND(I339*H339,2)</f>
        <v>0</v>
      </c>
      <c r="K339" s="230" t="s">
        <v>3831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192</v>
      </c>
      <c r="AT339" s="239" t="s">
        <v>174</v>
      </c>
      <c r="AU339" s="239" t="s">
        <v>84</v>
      </c>
      <c r="AY339" s="18" t="s">
        <v>171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192</v>
      </c>
      <c r="BM339" s="239" t="s">
        <v>2258</v>
      </c>
    </row>
    <row r="340" s="2" customFormat="1">
      <c r="A340" s="39"/>
      <c r="B340" s="40"/>
      <c r="C340" s="41"/>
      <c r="D340" s="241" t="s">
        <v>181</v>
      </c>
      <c r="E340" s="41"/>
      <c r="F340" s="242" t="s">
        <v>4231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181</v>
      </c>
      <c r="AU340" s="18" t="s">
        <v>84</v>
      </c>
    </row>
    <row r="341" s="2" customFormat="1" ht="44.25" customHeight="1">
      <c r="A341" s="39"/>
      <c r="B341" s="40"/>
      <c r="C341" s="228" t="s">
        <v>1693</v>
      </c>
      <c r="D341" s="228" t="s">
        <v>174</v>
      </c>
      <c r="E341" s="229" t="s">
        <v>4234</v>
      </c>
      <c r="F341" s="230" t="s">
        <v>4235</v>
      </c>
      <c r="G341" s="231" t="s">
        <v>801</v>
      </c>
      <c r="H341" s="232">
        <v>1</v>
      </c>
      <c r="I341" s="233"/>
      <c r="J341" s="234">
        <f>ROUND(I341*H341,2)</f>
        <v>0</v>
      </c>
      <c r="K341" s="230" t="s">
        <v>3831</v>
      </c>
      <c r="L341" s="45"/>
      <c r="M341" s="235" t="s">
        <v>1</v>
      </c>
      <c r="N341" s="236" t="s">
        <v>42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192</v>
      </c>
      <c r="AT341" s="239" t="s">
        <v>174</v>
      </c>
      <c r="AU341" s="239" t="s">
        <v>84</v>
      </c>
      <c r="AY341" s="18" t="s">
        <v>171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84</v>
      </c>
      <c r="BK341" s="240">
        <f>ROUND(I341*H341,2)</f>
        <v>0</v>
      </c>
      <c r="BL341" s="18" t="s">
        <v>192</v>
      </c>
      <c r="BM341" s="239" t="s">
        <v>2270</v>
      </c>
    </row>
    <row r="342" s="2" customFormat="1">
      <c r="A342" s="39"/>
      <c r="B342" s="40"/>
      <c r="C342" s="41"/>
      <c r="D342" s="241" t="s">
        <v>181</v>
      </c>
      <c r="E342" s="41"/>
      <c r="F342" s="242" t="s">
        <v>4231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181</v>
      </c>
      <c r="AU342" s="18" t="s">
        <v>84</v>
      </c>
    </row>
    <row r="343" s="2" customFormat="1" ht="24.15" customHeight="1">
      <c r="A343" s="39"/>
      <c r="B343" s="40"/>
      <c r="C343" s="228" t="s">
        <v>1698</v>
      </c>
      <c r="D343" s="228" t="s">
        <v>174</v>
      </c>
      <c r="E343" s="229" t="s">
        <v>4236</v>
      </c>
      <c r="F343" s="230" t="s">
        <v>4237</v>
      </c>
      <c r="G343" s="231" t="s">
        <v>801</v>
      </c>
      <c r="H343" s="232">
        <v>3</v>
      </c>
      <c r="I343" s="233"/>
      <c r="J343" s="234">
        <f>ROUND(I343*H343,2)</f>
        <v>0</v>
      </c>
      <c r="K343" s="230" t="s">
        <v>3831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192</v>
      </c>
      <c r="AT343" s="239" t="s">
        <v>174</v>
      </c>
      <c r="AU343" s="239" t="s">
        <v>84</v>
      </c>
      <c r="AY343" s="18" t="s">
        <v>171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192</v>
      </c>
      <c r="BM343" s="239" t="s">
        <v>2283</v>
      </c>
    </row>
    <row r="344" s="2" customFormat="1">
      <c r="A344" s="39"/>
      <c r="B344" s="40"/>
      <c r="C344" s="41"/>
      <c r="D344" s="241" t="s">
        <v>181</v>
      </c>
      <c r="E344" s="41"/>
      <c r="F344" s="242" t="s">
        <v>4238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181</v>
      </c>
      <c r="AU344" s="18" t="s">
        <v>84</v>
      </c>
    </row>
    <row r="345" s="2" customFormat="1" ht="16.5" customHeight="1">
      <c r="A345" s="39"/>
      <c r="B345" s="40"/>
      <c r="C345" s="228" t="s">
        <v>1703</v>
      </c>
      <c r="D345" s="228" t="s">
        <v>174</v>
      </c>
      <c r="E345" s="229" t="s">
        <v>4239</v>
      </c>
      <c r="F345" s="230" t="s">
        <v>4240</v>
      </c>
      <c r="G345" s="231" t="s">
        <v>801</v>
      </c>
      <c r="H345" s="232">
        <v>1</v>
      </c>
      <c r="I345" s="233"/>
      <c r="J345" s="234">
        <f>ROUND(I345*H345,2)</f>
        <v>0</v>
      </c>
      <c r="K345" s="230" t="s">
        <v>3831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192</v>
      </c>
      <c r="AT345" s="239" t="s">
        <v>174</v>
      </c>
      <c r="AU345" s="239" t="s">
        <v>84</v>
      </c>
      <c r="AY345" s="18" t="s">
        <v>171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192</v>
      </c>
      <c r="BM345" s="239" t="s">
        <v>2293</v>
      </c>
    </row>
    <row r="346" s="2" customFormat="1">
      <c r="A346" s="39"/>
      <c r="B346" s="40"/>
      <c r="C346" s="41"/>
      <c r="D346" s="241" t="s">
        <v>181</v>
      </c>
      <c r="E346" s="41"/>
      <c r="F346" s="242" t="s">
        <v>4241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181</v>
      </c>
      <c r="AU346" s="18" t="s">
        <v>84</v>
      </c>
    </row>
    <row r="347" s="2" customFormat="1" ht="37.8" customHeight="1">
      <c r="A347" s="39"/>
      <c r="B347" s="40"/>
      <c r="C347" s="228" t="s">
        <v>1708</v>
      </c>
      <c r="D347" s="228" t="s">
        <v>174</v>
      </c>
      <c r="E347" s="229" t="s">
        <v>4242</v>
      </c>
      <c r="F347" s="230" t="s">
        <v>4243</v>
      </c>
      <c r="G347" s="231" t="s">
        <v>1936</v>
      </c>
      <c r="H347" s="232">
        <v>1</v>
      </c>
      <c r="I347" s="233"/>
      <c r="J347" s="234">
        <f>ROUND(I347*H347,2)</f>
        <v>0</v>
      </c>
      <c r="K347" s="230" t="s">
        <v>3938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192</v>
      </c>
      <c r="AT347" s="239" t="s">
        <v>174</v>
      </c>
      <c r="AU347" s="239" t="s">
        <v>84</v>
      </c>
      <c r="AY347" s="18" t="s">
        <v>171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84</v>
      </c>
      <c r="BK347" s="240">
        <f>ROUND(I347*H347,2)</f>
        <v>0</v>
      </c>
      <c r="BL347" s="18" t="s">
        <v>192</v>
      </c>
      <c r="BM347" s="239" t="s">
        <v>2304</v>
      </c>
    </row>
    <row r="348" s="2" customFormat="1">
      <c r="A348" s="39"/>
      <c r="B348" s="40"/>
      <c r="C348" s="41"/>
      <c r="D348" s="241" t="s">
        <v>181</v>
      </c>
      <c r="E348" s="41"/>
      <c r="F348" s="242" t="s">
        <v>4244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181</v>
      </c>
      <c r="AU348" s="18" t="s">
        <v>84</v>
      </c>
    </row>
    <row r="349" s="2" customFormat="1" ht="24.15" customHeight="1">
      <c r="A349" s="39"/>
      <c r="B349" s="40"/>
      <c r="C349" s="228" t="s">
        <v>1714</v>
      </c>
      <c r="D349" s="228" t="s">
        <v>174</v>
      </c>
      <c r="E349" s="229" t="s">
        <v>4245</v>
      </c>
      <c r="F349" s="230" t="s">
        <v>4246</v>
      </c>
      <c r="G349" s="231" t="s">
        <v>3894</v>
      </c>
      <c r="H349" s="232">
        <v>2</v>
      </c>
      <c r="I349" s="233"/>
      <c r="J349" s="234">
        <f>ROUND(I349*H349,2)</f>
        <v>0</v>
      </c>
      <c r="K349" s="230" t="s">
        <v>3784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192</v>
      </c>
      <c r="AT349" s="239" t="s">
        <v>174</v>
      </c>
      <c r="AU349" s="239" t="s">
        <v>84</v>
      </c>
      <c r="AY349" s="18" t="s">
        <v>171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192</v>
      </c>
      <c r="BM349" s="239" t="s">
        <v>2313</v>
      </c>
    </row>
    <row r="350" s="2" customFormat="1">
      <c r="A350" s="39"/>
      <c r="B350" s="40"/>
      <c r="C350" s="41"/>
      <c r="D350" s="241" t="s">
        <v>181</v>
      </c>
      <c r="E350" s="41"/>
      <c r="F350" s="242" t="s">
        <v>4247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181</v>
      </c>
      <c r="AU350" s="18" t="s">
        <v>84</v>
      </c>
    </row>
    <row r="351" s="2" customFormat="1" ht="37.8" customHeight="1">
      <c r="A351" s="39"/>
      <c r="B351" s="40"/>
      <c r="C351" s="228" t="s">
        <v>1719</v>
      </c>
      <c r="D351" s="228" t="s">
        <v>174</v>
      </c>
      <c r="E351" s="229" t="s">
        <v>4248</v>
      </c>
      <c r="F351" s="230" t="s">
        <v>4249</v>
      </c>
      <c r="G351" s="231" t="s">
        <v>801</v>
      </c>
      <c r="H351" s="232">
        <v>1</v>
      </c>
      <c r="I351" s="233"/>
      <c r="J351" s="234">
        <f>ROUND(I351*H351,2)</f>
        <v>0</v>
      </c>
      <c r="K351" s="230" t="s">
        <v>3831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192</v>
      </c>
      <c r="AT351" s="239" t="s">
        <v>174</v>
      </c>
      <c r="AU351" s="239" t="s">
        <v>84</v>
      </c>
      <c r="AY351" s="18" t="s">
        <v>171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192</v>
      </c>
      <c r="BM351" s="239" t="s">
        <v>2322</v>
      </c>
    </row>
    <row r="352" s="2" customFormat="1">
      <c r="A352" s="39"/>
      <c r="B352" s="40"/>
      <c r="C352" s="41"/>
      <c r="D352" s="241" t="s">
        <v>181</v>
      </c>
      <c r="E352" s="41"/>
      <c r="F352" s="242" t="s">
        <v>4250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181</v>
      </c>
      <c r="AU352" s="18" t="s">
        <v>84</v>
      </c>
    </row>
    <row r="353" s="12" customFormat="1" ht="25.92" customHeight="1">
      <c r="A353" s="12"/>
      <c r="B353" s="212"/>
      <c r="C353" s="213"/>
      <c r="D353" s="214" t="s">
        <v>76</v>
      </c>
      <c r="E353" s="215" t="s">
        <v>3988</v>
      </c>
      <c r="F353" s="215" t="s">
        <v>3989</v>
      </c>
      <c r="G353" s="213"/>
      <c r="H353" s="213"/>
      <c r="I353" s="216"/>
      <c r="J353" s="217">
        <f>BK353</f>
        <v>0</v>
      </c>
      <c r="K353" s="213"/>
      <c r="L353" s="218"/>
      <c r="M353" s="219"/>
      <c r="N353" s="220"/>
      <c r="O353" s="220"/>
      <c r="P353" s="221">
        <f>SUM(P354:P366)</f>
        <v>0</v>
      </c>
      <c r="Q353" s="220"/>
      <c r="R353" s="221">
        <f>SUM(R354:R366)</f>
        <v>0</v>
      </c>
      <c r="S353" s="220"/>
      <c r="T353" s="222">
        <f>SUM(T354:T366)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84</v>
      </c>
      <c r="AT353" s="224" t="s">
        <v>76</v>
      </c>
      <c r="AU353" s="224" t="s">
        <v>77</v>
      </c>
      <c r="AY353" s="223" t="s">
        <v>171</v>
      </c>
      <c r="BK353" s="225">
        <f>SUM(BK354:BK366)</f>
        <v>0</v>
      </c>
    </row>
    <row r="354" s="2" customFormat="1" ht="16.5" customHeight="1">
      <c r="A354" s="39"/>
      <c r="B354" s="40"/>
      <c r="C354" s="228" t="s">
        <v>1733</v>
      </c>
      <c r="D354" s="228" t="s">
        <v>174</v>
      </c>
      <c r="E354" s="229" t="s">
        <v>4251</v>
      </c>
      <c r="F354" s="230" t="s">
        <v>4252</v>
      </c>
      <c r="G354" s="231" t="s">
        <v>801</v>
      </c>
      <c r="H354" s="232">
        <v>22</v>
      </c>
      <c r="I354" s="233"/>
      <c r="J354" s="234">
        <f>ROUND(I354*H354,2)</f>
        <v>0</v>
      </c>
      <c r="K354" s="230" t="s">
        <v>3831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192</v>
      </c>
      <c r="AT354" s="239" t="s">
        <v>174</v>
      </c>
      <c r="AU354" s="239" t="s">
        <v>84</v>
      </c>
      <c r="AY354" s="18" t="s">
        <v>171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192</v>
      </c>
      <c r="BM354" s="239" t="s">
        <v>2338</v>
      </c>
    </row>
    <row r="355" s="2" customFormat="1" ht="16.5" customHeight="1">
      <c r="A355" s="39"/>
      <c r="B355" s="40"/>
      <c r="C355" s="228" t="s">
        <v>1738</v>
      </c>
      <c r="D355" s="228" t="s">
        <v>174</v>
      </c>
      <c r="E355" s="229" t="s">
        <v>4253</v>
      </c>
      <c r="F355" s="230" t="s">
        <v>4254</v>
      </c>
      <c r="G355" s="231" t="s">
        <v>419</v>
      </c>
      <c r="H355" s="232">
        <v>1106.9000000000001</v>
      </c>
      <c r="I355" s="233"/>
      <c r="J355" s="234">
        <f>ROUND(I355*H355,2)</f>
        <v>0</v>
      </c>
      <c r="K355" s="230" t="s">
        <v>3831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192</v>
      </c>
      <c r="AT355" s="239" t="s">
        <v>174</v>
      </c>
      <c r="AU355" s="239" t="s">
        <v>84</v>
      </c>
      <c r="AY355" s="18" t="s">
        <v>171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192</v>
      </c>
      <c r="BM355" s="239" t="s">
        <v>2350</v>
      </c>
    </row>
    <row r="356" s="2" customFormat="1">
      <c r="A356" s="39"/>
      <c r="B356" s="40"/>
      <c r="C356" s="41"/>
      <c r="D356" s="241" t="s">
        <v>181</v>
      </c>
      <c r="E356" s="41"/>
      <c r="F356" s="242" t="s">
        <v>4255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181</v>
      </c>
      <c r="AU356" s="18" t="s">
        <v>84</v>
      </c>
    </row>
    <row r="357" s="2" customFormat="1" ht="21.75" customHeight="1">
      <c r="A357" s="39"/>
      <c r="B357" s="40"/>
      <c r="C357" s="228" t="s">
        <v>1742</v>
      </c>
      <c r="D357" s="228" t="s">
        <v>174</v>
      </c>
      <c r="E357" s="229" t="s">
        <v>4256</v>
      </c>
      <c r="F357" s="230" t="s">
        <v>4257</v>
      </c>
      <c r="G357" s="231" t="s">
        <v>419</v>
      </c>
      <c r="H357" s="232">
        <v>986</v>
      </c>
      <c r="I357" s="233"/>
      <c r="J357" s="234">
        <f>ROUND(I357*H357,2)</f>
        <v>0</v>
      </c>
      <c r="K357" s="230" t="s">
        <v>3784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192</v>
      </c>
      <c r="AT357" s="239" t="s">
        <v>174</v>
      </c>
      <c r="AU357" s="239" t="s">
        <v>84</v>
      </c>
      <c r="AY357" s="18" t="s">
        <v>171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84</v>
      </c>
      <c r="BK357" s="240">
        <f>ROUND(I357*H357,2)</f>
        <v>0</v>
      </c>
      <c r="BL357" s="18" t="s">
        <v>192</v>
      </c>
      <c r="BM357" s="239" t="s">
        <v>2366</v>
      </c>
    </row>
    <row r="358" s="2" customFormat="1">
      <c r="A358" s="39"/>
      <c r="B358" s="40"/>
      <c r="C358" s="41"/>
      <c r="D358" s="241" t="s">
        <v>181</v>
      </c>
      <c r="E358" s="41"/>
      <c r="F358" s="242" t="s">
        <v>4258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181</v>
      </c>
      <c r="AU358" s="18" t="s">
        <v>84</v>
      </c>
    </row>
    <row r="359" s="2" customFormat="1" ht="16.5" customHeight="1">
      <c r="A359" s="39"/>
      <c r="B359" s="40"/>
      <c r="C359" s="228" t="s">
        <v>1746</v>
      </c>
      <c r="D359" s="228" t="s">
        <v>174</v>
      </c>
      <c r="E359" s="229" t="s">
        <v>4259</v>
      </c>
      <c r="F359" s="230" t="s">
        <v>4260</v>
      </c>
      <c r="G359" s="231" t="s">
        <v>419</v>
      </c>
      <c r="H359" s="232">
        <v>846</v>
      </c>
      <c r="I359" s="233"/>
      <c r="J359" s="234">
        <f>ROUND(I359*H359,2)</f>
        <v>0</v>
      </c>
      <c r="K359" s="230" t="s">
        <v>3784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192</v>
      </c>
      <c r="AT359" s="239" t="s">
        <v>174</v>
      </c>
      <c r="AU359" s="239" t="s">
        <v>84</v>
      </c>
      <c r="AY359" s="18" t="s">
        <v>171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192</v>
      </c>
      <c r="BM359" s="239" t="s">
        <v>2378</v>
      </c>
    </row>
    <row r="360" s="2" customFormat="1">
      <c r="A360" s="39"/>
      <c r="B360" s="40"/>
      <c r="C360" s="41"/>
      <c r="D360" s="241" t="s">
        <v>181</v>
      </c>
      <c r="E360" s="41"/>
      <c r="F360" s="242" t="s">
        <v>4261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181</v>
      </c>
      <c r="AU360" s="18" t="s">
        <v>84</v>
      </c>
    </row>
    <row r="361" s="2" customFormat="1" ht="24.15" customHeight="1">
      <c r="A361" s="39"/>
      <c r="B361" s="40"/>
      <c r="C361" s="228" t="s">
        <v>1751</v>
      </c>
      <c r="D361" s="228" t="s">
        <v>174</v>
      </c>
      <c r="E361" s="229" t="s">
        <v>4262</v>
      </c>
      <c r="F361" s="230" t="s">
        <v>4263</v>
      </c>
      <c r="G361" s="231" t="s">
        <v>419</v>
      </c>
      <c r="H361" s="232">
        <v>144</v>
      </c>
      <c r="I361" s="233"/>
      <c r="J361" s="234">
        <f>ROUND(I361*H361,2)</f>
        <v>0</v>
      </c>
      <c r="K361" s="230" t="s">
        <v>3784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192</v>
      </c>
      <c r="AT361" s="239" t="s">
        <v>174</v>
      </c>
      <c r="AU361" s="239" t="s">
        <v>84</v>
      </c>
      <c r="AY361" s="18" t="s">
        <v>171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192</v>
      </c>
      <c r="BM361" s="239" t="s">
        <v>2390</v>
      </c>
    </row>
    <row r="362" s="2" customFormat="1">
      <c r="A362" s="39"/>
      <c r="B362" s="40"/>
      <c r="C362" s="41"/>
      <c r="D362" s="241" t="s">
        <v>181</v>
      </c>
      <c r="E362" s="41"/>
      <c r="F362" s="242" t="s">
        <v>4264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181</v>
      </c>
      <c r="AU362" s="18" t="s">
        <v>84</v>
      </c>
    </row>
    <row r="363" s="2" customFormat="1" ht="24.15" customHeight="1">
      <c r="A363" s="39"/>
      <c r="B363" s="40"/>
      <c r="C363" s="228" t="s">
        <v>1765</v>
      </c>
      <c r="D363" s="228" t="s">
        <v>174</v>
      </c>
      <c r="E363" s="229" t="s">
        <v>4265</v>
      </c>
      <c r="F363" s="230" t="s">
        <v>4266</v>
      </c>
      <c r="G363" s="231" t="s">
        <v>419</v>
      </c>
      <c r="H363" s="232">
        <v>52</v>
      </c>
      <c r="I363" s="233"/>
      <c r="J363" s="234">
        <f>ROUND(I363*H363,2)</f>
        <v>0</v>
      </c>
      <c r="K363" s="230" t="s">
        <v>3784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192</v>
      </c>
      <c r="AT363" s="239" t="s">
        <v>174</v>
      </c>
      <c r="AU363" s="239" t="s">
        <v>84</v>
      </c>
      <c r="AY363" s="18" t="s">
        <v>171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192</v>
      </c>
      <c r="BM363" s="239" t="s">
        <v>2400</v>
      </c>
    </row>
    <row r="364" s="2" customFormat="1">
      <c r="A364" s="39"/>
      <c r="B364" s="40"/>
      <c r="C364" s="41"/>
      <c r="D364" s="241" t="s">
        <v>181</v>
      </c>
      <c r="E364" s="41"/>
      <c r="F364" s="242" t="s">
        <v>4267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181</v>
      </c>
      <c r="AU364" s="18" t="s">
        <v>84</v>
      </c>
    </row>
    <row r="365" s="2" customFormat="1" ht="24.15" customHeight="1">
      <c r="A365" s="39"/>
      <c r="B365" s="40"/>
      <c r="C365" s="228" t="s">
        <v>1769</v>
      </c>
      <c r="D365" s="228" t="s">
        <v>174</v>
      </c>
      <c r="E365" s="229" t="s">
        <v>4268</v>
      </c>
      <c r="F365" s="230" t="s">
        <v>4269</v>
      </c>
      <c r="G365" s="231" t="s">
        <v>419</v>
      </c>
      <c r="H365" s="232">
        <v>37</v>
      </c>
      <c r="I365" s="233"/>
      <c r="J365" s="234">
        <f>ROUND(I365*H365,2)</f>
        <v>0</v>
      </c>
      <c r="K365" s="230" t="s">
        <v>3784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192</v>
      </c>
      <c r="AT365" s="239" t="s">
        <v>174</v>
      </c>
      <c r="AU365" s="239" t="s">
        <v>84</v>
      </c>
      <c r="AY365" s="18" t="s">
        <v>171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192</v>
      </c>
      <c r="BM365" s="239" t="s">
        <v>2409</v>
      </c>
    </row>
    <row r="366" s="2" customFormat="1">
      <c r="A366" s="39"/>
      <c r="B366" s="40"/>
      <c r="C366" s="41"/>
      <c r="D366" s="241" t="s">
        <v>181</v>
      </c>
      <c r="E366" s="41"/>
      <c r="F366" s="242" t="s">
        <v>4270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181</v>
      </c>
      <c r="AU366" s="18" t="s">
        <v>84</v>
      </c>
    </row>
    <row r="367" s="12" customFormat="1" ht="25.92" customHeight="1">
      <c r="A367" s="12"/>
      <c r="B367" s="212"/>
      <c r="C367" s="213"/>
      <c r="D367" s="214" t="s">
        <v>76</v>
      </c>
      <c r="E367" s="215" t="s">
        <v>4271</v>
      </c>
      <c r="F367" s="215" t="s">
        <v>4272</v>
      </c>
      <c r="G367" s="213"/>
      <c r="H367" s="213"/>
      <c r="I367" s="216"/>
      <c r="J367" s="217">
        <f>BK367</f>
        <v>0</v>
      </c>
      <c r="K367" s="213"/>
      <c r="L367" s="218"/>
      <c r="M367" s="219"/>
      <c r="N367" s="220"/>
      <c r="O367" s="220"/>
      <c r="P367" s="221">
        <f>SUM(P368:P373)</f>
        <v>0</v>
      </c>
      <c r="Q367" s="220"/>
      <c r="R367" s="221">
        <f>SUM(R368:R373)</f>
        <v>0</v>
      </c>
      <c r="S367" s="220"/>
      <c r="T367" s="222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84</v>
      </c>
      <c r="AT367" s="224" t="s">
        <v>76</v>
      </c>
      <c r="AU367" s="224" t="s">
        <v>77</v>
      </c>
      <c r="AY367" s="223" t="s">
        <v>171</v>
      </c>
      <c r="BK367" s="225">
        <f>SUM(BK368:BK373)</f>
        <v>0</v>
      </c>
    </row>
    <row r="368" s="2" customFormat="1" ht="16.5" customHeight="1">
      <c r="A368" s="39"/>
      <c r="B368" s="40"/>
      <c r="C368" s="228" t="s">
        <v>1781</v>
      </c>
      <c r="D368" s="228" t="s">
        <v>174</v>
      </c>
      <c r="E368" s="229" t="s">
        <v>4273</v>
      </c>
      <c r="F368" s="230" t="s">
        <v>4274</v>
      </c>
      <c r="G368" s="231" t="s">
        <v>419</v>
      </c>
      <c r="H368" s="232">
        <v>36</v>
      </c>
      <c r="I368" s="233"/>
      <c r="J368" s="234">
        <f>ROUND(I368*H368,2)</f>
        <v>0</v>
      </c>
      <c r="K368" s="230" t="s">
        <v>3784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192</v>
      </c>
      <c r="AT368" s="239" t="s">
        <v>174</v>
      </c>
      <c r="AU368" s="239" t="s">
        <v>84</v>
      </c>
      <c r="AY368" s="18" t="s">
        <v>171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192</v>
      </c>
      <c r="BM368" s="239" t="s">
        <v>2419</v>
      </c>
    </row>
    <row r="369" s="2" customFormat="1">
      <c r="A369" s="39"/>
      <c r="B369" s="40"/>
      <c r="C369" s="41"/>
      <c r="D369" s="241" t="s">
        <v>181</v>
      </c>
      <c r="E369" s="41"/>
      <c r="F369" s="242" t="s">
        <v>4275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181</v>
      </c>
      <c r="AU369" s="18" t="s">
        <v>84</v>
      </c>
    </row>
    <row r="370" s="2" customFormat="1" ht="16.5" customHeight="1">
      <c r="A370" s="39"/>
      <c r="B370" s="40"/>
      <c r="C370" s="228" t="s">
        <v>1796</v>
      </c>
      <c r="D370" s="228" t="s">
        <v>174</v>
      </c>
      <c r="E370" s="229" t="s">
        <v>4276</v>
      </c>
      <c r="F370" s="230" t="s">
        <v>4277</v>
      </c>
      <c r="G370" s="231" t="s">
        <v>419</v>
      </c>
      <c r="H370" s="232">
        <v>36</v>
      </c>
      <c r="I370" s="233"/>
      <c r="J370" s="234">
        <f>ROUND(I370*H370,2)</f>
        <v>0</v>
      </c>
      <c r="K370" s="230" t="s">
        <v>3784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192</v>
      </c>
      <c r="AT370" s="239" t="s">
        <v>174</v>
      </c>
      <c r="AU370" s="239" t="s">
        <v>84</v>
      </c>
      <c r="AY370" s="18" t="s">
        <v>171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192</v>
      </c>
      <c r="BM370" s="239" t="s">
        <v>2428</v>
      </c>
    </row>
    <row r="371" s="2" customFormat="1">
      <c r="A371" s="39"/>
      <c r="B371" s="40"/>
      <c r="C371" s="41"/>
      <c r="D371" s="241" t="s">
        <v>181</v>
      </c>
      <c r="E371" s="41"/>
      <c r="F371" s="242" t="s">
        <v>4275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181</v>
      </c>
      <c r="AU371" s="18" t="s">
        <v>84</v>
      </c>
    </row>
    <row r="372" s="2" customFormat="1" ht="24.15" customHeight="1">
      <c r="A372" s="39"/>
      <c r="B372" s="40"/>
      <c r="C372" s="228" t="s">
        <v>1800</v>
      </c>
      <c r="D372" s="228" t="s">
        <v>174</v>
      </c>
      <c r="E372" s="229" t="s">
        <v>4278</v>
      </c>
      <c r="F372" s="230" t="s">
        <v>4279</v>
      </c>
      <c r="G372" s="231" t="s">
        <v>419</v>
      </c>
      <c r="H372" s="232">
        <v>36</v>
      </c>
      <c r="I372" s="233"/>
      <c r="J372" s="234">
        <f>ROUND(I372*H372,2)</f>
        <v>0</v>
      </c>
      <c r="K372" s="230" t="s">
        <v>3784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192</v>
      </c>
      <c r="AT372" s="239" t="s">
        <v>174</v>
      </c>
      <c r="AU372" s="239" t="s">
        <v>84</v>
      </c>
      <c r="AY372" s="18" t="s">
        <v>171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192</v>
      </c>
      <c r="BM372" s="239" t="s">
        <v>2440</v>
      </c>
    </row>
    <row r="373" s="2" customFormat="1">
      <c r="A373" s="39"/>
      <c r="B373" s="40"/>
      <c r="C373" s="41"/>
      <c r="D373" s="241" t="s">
        <v>181</v>
      </c>
      <c r="E373" s="41"/>
      <c r="F373" s="242" t="s">
        <v>4280</v>
      </c>
      <c r="G373" s="41"/>
      <c r="H373" s="41"/>
      <c r="I373" s="243"/>
      <c r="J373" s="41"/>
      <c r="K373" s="41"/>
      <c r="L373" s="45"/>
      <c r="M373" s="246"/>
      <c r="N373" s="247"/>
      <c r="O373" s="248"/>
      <c r="P373" s="248"/>
      <c r="Q373" s="248"/>
      <c r="R373" s="248"/>
      <c r="S373" s="248"/>
      <c r="T373" s="24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181</v>
      </c>
      <c r="AU373" s="18" t="s">
        <v>84</v>
      </c>
    </row>
    <row r="374" s="2" customFormat="1" ht="6.96" customHeight="1">
      <c r="A374" s="39"/>
      <c r="B374" s="67"/>
      <c r="C374" s="68"/>
      <c r="D374" s="68"/>
      <c r="E374" s="68"/>
      <c r="F374" s="68"/>
      <c r="G374" s="68"/>
      <c r="H374" s="68"/>
      <c r="I374" s="68"/>
      <c r="J374" s="68"/>
      <c r="K374" s="68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+m/9Wd4vv2NvIWRhSTOpq2G/aTUMabGgBJ0p3V2jRXK4UjX0kuxtXn8NsaqcDCx+YfVcrPCUV8cxLi5tEBuQhw==" hashValue="9cidh1mrOYbiKKnCPbdTU9yv6kpJNd5xznr5Rhz9pOohA33uSNg0LQK15K60Sc6BpzT3wunsxldRYQP6OYbdPw==" algorithmName="SHA-512" password="CC35"/>
  <autoFilter ref="C131:K3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ROUND((SUM(BE130:BE274)),  2)</f>
        <v>0</v>
      </c>
      <c r="G35" s="39"/>
      <c r="H35" s="39"/>
      <c r="I35" s="166">
        <v>0.20999999999999999</v>
      </c>
      <c r="J35" s="165">
        <f>ROUND(((SUM(BE130:BE274))*I35),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ROUND((SUM(BF130:BF274)),  2)</f>
        <v>0</v>
      </c>
      <c r="G36" s="39"/>
      <c r="H36" s="39"/>
      <c r="I36" s="166">
        <v>0.14999999999999999</v>
      </c>
      <c r="J36" s="165">
        <f>ROUND(((SUM(BF130:BF274))*I36),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ROUND((SUM(BH130:BH274)),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01-005 -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4282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4283</v>
      </c>
      <c r="E100" s="193"/>
      <c r="F100" s="193"/>
      <c r="G100" s="193"/>
      <c r="H100" s="193"/>
      <c r="I100" s="193"/>
      <c r="J100" s="194">
        <f>J150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4284</v>
      </c>
      <c r="E101" s="193"/>
      <c r="F101" s="193"/>
      <c r="G101" s="193"/>
      <c r="H101" s="193"/>
      <c r="I101" s="193"/>
      <c r="J101" s="194">
        <f>J157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4285</v>
      </c>
      <c r="E102" s="193"/>
      <c r="F102" s="193"/>
      <c r="G102" s="193"/>
      <c r="H102" s="193"/>
      <c r="I102" s="193"/>
      <c r="J102" s="194">
        <f>J181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4286</v>
      </c>
      <c r="E103" s="193"/>
      <c r="F103" s="193"/>
      <c r="G103" s="193"/>
      <c r="H103" s="193"/>
      <c r="I103" s="193"/>
      <c r="J103" s="194">
        <f>J219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4287</v>
      </c>
      <c r="E104" s="193"/>
      <c r="F104" s="193"/>
      <c r="G104" s="193"/>
      <c r="H104" s="193"/>
      <c r="I104" s="193"/>
      <c r="J104" s="194">
        <f>J252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4288</v>
      </c>
      <c r="E105" s="193"/>
      <c r="F105" s="193"/>
      <c r="G105" s="193"/>
      <c r="H105" s="193"/>
      <c r="I105" s="193"/>
      <c r="J105" s="194">
        <f>J257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4289</v>
      </c>
      <c r="E106" s="193"/>
      <c r="F106" s="193"/>
      <c r="G106" s="193"/>
      <c r="H106" s="193"/>
      <c r="I106" s="193"/>
      <c r="J106" s="194">
        <f>J260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4290</v>
      </c>
      <c r="E107" s="193"/>
      <c r="F107" s="193"/>
      <c r="G107" s="193"/>
      <c r="H107" s="193"/>
      <c r="I107" s="193"/>
      <c r="J107" s="194">
        <f>J268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4291</v>
      </c>
      <c r="E108" s="193"/>
      <c r="F108" s="193"/>
      <c r="G108" s="193"/>
      <c r="H108" s="193"/>
      <c r="I108" s="193"/>
      <c r="J108" s="194">
        <f>J273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142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143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01-005 - Ústřední vytápění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23. 3. 2022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Královehradecký kraj, Hrade Králové</v>
      </c>
      <c r="G126" s="41"/>
      <c r="H126" s="41"/>
      <c r="I126" s="33" t="s">
        <v>30</v>
      </c>
      <c r="J126" s="37" t="str">
        <f>E23</f>
        <v>ATIP a.s. Trutnov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Ing. Lenka Kasperová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156</v>
      </c>
      <c r="D129" s="204" t="s">
        <v>62</v>
      </c>
      <c r="E129" s="204" t="s">
        <v>58</v>
      </c>
      <c r="F129" s="204" t="s">
        <v>59</v>
      </c>
      <c r="G129" s="204" t="s">
        <v>157</v>
      </c>
      <c r="H129" s="204" t="s">
        <v>158</v>
      </c>
      <c r="I129" s="204" t="s">
        <v>159</v>
      </c>
      <c r="J129" s="204" t="s">
        <v>148</v>
      </c>
      <c r="K129" s="205" t="s">
        <v>160</v>
      </c>
      <c r="L129" s="206"/>
      <c r="M129" s="101" t="s">
        <v>1</v>
      </c>
      <c r="N129" s="102" t="s">
        <v>41</v>
      </c>
      <c r="O129" s="102" t="s">
        <v>161</v>
      </c>
      <c r="P129" s="102" t="s">
        <v>162</v>
      </c>
      <c r="Q129" s="102" t="s">
        <v>163</v>
      </c>
      <c r="R129" s="102" t="s">
        <v>164</v>
      </c>
      <c r="S129" s="102" t="s">
        <v>165</v>
      </c>
      <c r="T129" s="103" t="s">
        <v>166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167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P131+P150+P157+P181+P219+P252+P257+P260+P268+P273</f>
        <v>0</v>
      </c>
      <c r="Q130" s="105"/>
      <c r="R130" s="209">
        <f>R131+R150+R157+R181+R219+R252+R257+R260+R268+R273</f>
        <v>0</v>
      </c>
      <c r="S130" s="105"/>
      <c r="T130" s="210">
        <f>T131+T150+T157+T181+T219+T252+T257+T260+T268+T273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150</v>
      </c>
      <c r="BK130" s="211">
        <f>BK131+BK150+BK157+BK181+BK219+BK252+BK257+BK260+BK268+BK273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3660</v>
      </c>
      <c r="F131" s="215" t="s">
        <v>4292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SUM(P132:P149)</f>
        <v>0</v>
      </c>
      <c r="Q131" s="220"/>
      <c r="R131" s="221">
        <f>SUM(R132:R149)</f>
        <v>0</v>
      </c>
      <c r="S131" s="220"/>
      <c r="T131" s="222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171</v>
      </c>
      <c r="BK131" s="225">
        <f>SUM(BK132:BK149)</f>
        <v>0</v>
      </c>
    </row>
    <row r="132" s="2" customFormat="1" ht="44.25" customHeight="1">
      <c r="A132" s="39"/>
      <c r="B132" s="40"/>
      <c r="C132" s="228" t="s">
        <v>84</v>
      </c>
      <c r="D132" s="228" t="s">
        <v>174</v>
      </c>
      <c r="E132" s="229" t="s">
        <v>4293</v>
      </c>
      <c r="F132" s="230" t="s">
        <v>4294</v>
      </c>
      <c r="G132" s="231" t="s">
        <v>419</v>
      </c>
      <c r="H132" s="232">
        <v>600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192</v>
      </c>
      <c r="AT132" s="239" t="s">
        <v>174</v>
      </c>
      <c r="AU132" s="239" t="s">
        <v>84</v>
      </c>
      <c r="AY132" s="18" t="s">
        <v>171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192</v>
      </c>
      <c r="BM132" s="239" t="s">
        <v>86</v>
      </c>
    </row>
    <row r="133" s="2" customFormat="1" ht="44.25" customHeight="1">
      <c r="A133" s="39"/>
      <c r="B133" s="40"/>
      <c r="C133" s="228" t="s">
        <v>86</v>
      </c>
      <c r="D133" s="228" t="s">
        <v>174</v>
      </c>
      <c r="E133" s="229" t="s">
        <v>4295</v>
      </c>
      <c r="F133" s="230" t="s">
        <v>4296</v>
      </c>
      <c r="G133" s="231" t="s">
        <v>419</v>
      </c>
      <c r="H133" s="232">
        <v>150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84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192</v>
      </c>
    </row>
    <row r="134" s="2" customFormat="1" ht="44.25" customHeight="1">
      <c r="A134" s="39"/>
      <c r="B134" s="40"/>
      <c r="C134" s="228" t="s">
        <v>106</v>
      </c>
      <c r="D134" s="228" t="s">
        <v>174</v>
      </c>
      <c r="E134" s="229" t="s">
        <v>4297</v>
      </c>
      <c r="F134" s="230" t="s">
        <v>4298</v>
      </c>
      <c r="G134" s="231" t="s">
        <v>419</v>
      </c>
      <c r="H134" s="232">
        <v>30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84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317</v>
      </c>
    </row>
    <row r="135" s="2" customFormat="1" ht="33" customHeight="1">
      <c r="A135" s="39"/>
      <c r="B135" s="40"/>
      <c r="C135" s="228" t="s">
        <v>192</v>
      </c>
      <c r="D135" s="228" t="s">
        <v>174</v>
      </c>
      <c r="E135" s="229" t="s">
        <v>4299</v>
      </c>
      <c r="F135" s="230" t="s">
        <v>4300</v>
      </c>
      <c r="G135" s="231" t="s">
        <v>419</v>
      </c>
      <c r="H135" s="232">
        <v>780</v>
      </c>
      <c r="I135" s="233"/>
      <c r="J135" s="234">
        <f>ROUND(I135*H135,2)</f>
        <v>0</v>
      </c>
      <c r="K135" s="230" t="s">
        <v>4301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84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329</v>
      </c>
    </row>
    <row r="136" s="2" customFormat="1" ht="37.8" customHeight="1">
      <c r="A136" s="39"/>
      <c r="B136" s="40"/>
      <c r="C136" s="228" t="s">
        <v>170</v>
      </c>
      <c r="D136" s="228" t="s">
        <v>174</v>
      </c>
      <c r="E136" s="229" t="s">
        <v>4302</v>
      </c>
      <c r="F136" s="230" t="s">
        <v>4303</v>
      </c>
      <c r="G136" s="231" t="s">
        <v>419</v>
      </c>
      <c r="H136" s="232">
        <v>35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84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371</v>
      </c>
    </row>
    <row r="137" s="2" customFormat="1" ht="37.8" customHeight="1">
      <c r="A137" s="39"/>
      <c r="B137" s="40"/>
      <c r="C137" s="228" t="s">
        <v>317</v>
      </c>
      <c r="D137" s="228" t="s">
        <v>174</v>
      </c>
      <c r="E137" s="229" t="s">
        <v>4304</v>
      </c>
      <c r="F137" s="230" t="s">
        <v>4305</v>
      </c>
      <c r="G137" s="231" t="s">
        <v>419</v>
      </c>
      <c r="H137" s="232">
        <v>25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84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403</v>
      </c>
    </row>
    <row r="138" s="2" customFormat="1" ht="37.8" customHeight="1">
      <c r="A138" s="39"/>
      <c r="B138" s="40"/>
      <c r="C138" s="228" t="s">
        <v>324</v>
      </c>
      <c r="D138" s="228" t="s">
        <v>174</v>
      </c>
      <c r="E138" s="229" t="s">
        <v>4306</v>
      </c>
      <c r="F138" s="230" t="s">
        <v>4307</v>
      </c>
      <c r="G138" s="231" t="s">
        <v>419</v>
      </c>
      <c r="H138" s="232">
        <v>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84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416</v>
      </c>
    </row>
    <row r="139" s="2" customFormat="1" ht="37.8" customHeight="1">
      <c r="A139" s="39"/>
      <c r="B139" s="40"/>
      <c r="C139" s="228" t="s">
        <v>329</v>
      </c>
      <c r="D139" s="228" t="s">
        <v>174</v>
      </c>
      <c r="E139" s="229" t="s">
        <v>4308</v>
      </c>
      <c r="F139" s="230" t="s">
        <v>4309</v>
      </c>
      <c r="G139" s="231" t="s">
        <v>419</v>
      </c>
      <c r="H139" s="232">
        <v>40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84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440</v>
      </c>
    </row>
    <row r="140" s="2" customFormat="1" ht="37.8" customHeight="1">
      <c r="A140" s="39"/>
      <c r="B140" s="40"/>
      <c r="C140" s="228" t="s">
        <v>322</v>
      </c>
      <c r="D140" s="228" t="s">
        <v>174</v>
      </c>
      <c r="E140" s="229" t="s">
        <v>4310</v>
      </c>
      <c r="F140" s="230" t="s">
        <v>4311</v>
      </c>
      <c r="G140" s="231" t="s">
        <v>419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192</v>
      </c>
      <c r="AT140" s="239" t="s">
        <v>174</v>
      </c>
      <c r="AU140" s="239" t="s">
        <v>84</v>
      </c>
      <c r="AY140" s="18" t="s">
        <v>171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192</v>
      </c>
      <c r="BM140" s="239" t="s">
        <v>456</v>
      </c>
    </row>
    <row r="141" s="2" customFormat="1" ht="37.8" customHeight="1">
      <c r="A141" s="39"/>
      <c r="B141" s="40"/>
      <c r="C141" s="228" t="s">
        <v>371</v>
      </c>
      <c r="D141" s="228" t="s">
        <v>174</v>
      </c>
      <c r="E141" s="229" t="s">
        <v>4312</v>
      </c>
      <c r="F141" s="230" t="s">
        <v>4313</v>
      </c>
      <c r="G141" s="231" t="s">
        <v>419</v>
      </c>
      <c r="H141" s="232">
        <v>25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84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471</v>
      </c>
    </row>
    <row r="142" s="2" customFormat="1" ht="37.8" customHeight="1">
      <c r="A142" s="39"/>
      <c r="B142" s="40"/>
      <c r="C142" s="228" t="s">
        <v>398</v>
      </c>
      <c r="D142" s="228" t="s">
        <v>174</v>
      </c>
      <c r="E142" s="229" t="s">
        <v>4314</v>
      </c>
      <c r="F142" s="230" t="s">
        <v>4315</v>
      </c>
      <c r="G142" s="231" t="s">
        <v>419</v>
      </c>
      <c r="H142" s="232">
        <v>65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487</v>
      </c>
    </row>
    <row r="143" s="2" customFormat="1" ht="37.8" customHeight="1">
      <c r="A143" s="39"/>
      <c r="B143" s="40"/>
      <c r="C143" s="228" t="s">
        <v>403</v>
      </c>
      <c r="D143" s="228" t="s">
        <v>174</v>
      </c>
      <c r="E143" s="229" t="s">
        <v>4316</v>
      </c>
      <c r="F143" s="230" t="s">
        <v>4317</v>
      </c>
      <c r="G143" s="231" t="s">
        <v>419</v>
      </c>
      <c r="H143" s="232">
        <v>160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192</v>
      </c>
      <c r="AT143" s="239" t="s">
        <v>174</v>
      </c>
      <c r="AU143" s="239" t="s">
        <v>84</v>
      </c>
      <c r="AY143" s="18" t="s">
        <v>171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192</v>
      </c>
      <c r="BM143" s="239" t="s">
        <v>498</v>
      </c>
    </row>
    <row r="144" s="2" customFormat="1" ht="37.8" customHeight="1">
      <c r="A144" s="39"/>
      <c r="B144" s="40"/>
      <c r="C144" s="228" t="s">
        <v>410</v>
      </c>
      <c r="D144" s="228" t="s">
        <v>174</v>
      </c>
      <c r="E144" s="229" t="s">
        <v>4318</v>
      </c>
      <c r="F144" s="230" t="s">
        <v>4319</v>
      </c>
      <c r="G144" s="231" t="s">
        <v>419</v>
      </c>
      <c r="H144" s="232">
        <v>53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84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515</v>
      </c>
    </row>
    <row r="145" s="2" customFormat="1" ht="37.8" customHeight="1">
      <c r="A145" s="39"/>
      <c r="B145" s="40"/>
      <c r="C145" s="228" t="s">
        <v>416</v>
      </c>
      <c r="D145" s="228" t="s">
        <v>174</v>
      </c>
      <c r="E145" s="229" t="s">
        <v>4320</v>
      </c>
      <c r="F145" s="230" t="s">
        <v>4321</v>
      </c>
      <c r="G145" s="231" t="s">
        <v>419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84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537</v>
      </c>
    </row>
    <row r="146" s="2" customFormat="1" ht="37.8" customHeight="1">
      <c r="A146" s="39"/>
      <c r="B146" s="40"/>
      <c r="C146" s="228" t="s">
        <v>8</v>
      </c>
      <c r="D146" s="228" t="s">
        <v>174</v>
      </c>
      <c r="E146" s="229" t="s">
        <v>4322</v>
      </c>
      <c r="F146" s="230" t="s">
        <v>4323</v>
      </c>
      <c r="G146" s="231" t="s">
        <v>419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84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570</v>
      </c>
    </row>
    <row r="147" s="2" customFormat="1" ht="33" customHeight="1">
      <c r="A147" s="39"/>
      <c r="B147" s="40"/>
      <c r="C147" s="228" t="s">
        <v>440</v>
      </c>
      <c r="D147" s="228" t="s">
        <v>174</v>
      </c>
      <c r="E147" s="229" t="s">
        <v>4324</v>
      </c>
      <c r="F147" s="230" t="s">
        <v>4325</v>
      </c>
      <c r="G147" s="231" t="s">
        <v>419</v>
      </c>
      <c r="H147" s="232">
        <v>355</v>
      </c>
      <c r="I147" s="233"/>
      <c r="J147" s="234">
        <f>ROUND(I147*H147,2)</f>
        <v>0</v>
      </c>
      <c r="K147" s="230" t="s">
        <v>4301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84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355</v>
      </c>
    </row>
    <row r="148" s="2" customFormat="1" ht="33" customHeight="1">
      <c r="A148" s="39"/>
      <c r="B148" s="40"/>
      <c r="C148" s="228" t="s">
        <v>451</v>
      </c>
      <c r="D148" s="228" t="s">
        <v>174</v>
      </c>
      <c r="E148" s="229" t="s">
        <v>4326</v>
      </c>
      <c r="F148" s="230" t="s">
        <v>4327</v>
      </c>
      <c r="G148" s="231" t="s">
        <v>419</v>
      </c>
      <c r="H148" s="232">
        <v>95</v>
      </c>
      <c r="I148" s="233"/>
      <c r="J148" s="234">
        <f>ROUND(I148*H148,2)</f>
        <v>0</v>
      </c>
      <c r="K148" s="230" t="s">
        <v>4301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84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646</v>
      </c>
    </row>
    <row r="149" s="2" customFormat="1" ht="24.15" customHeight="1">
      <c r="A149" s="39"/>
      <c r="B149" s="40"/>
      <c r="C149" s="228" t="s">
        <v>456</v>
      </c>
      <c r="D149" s="228" t="s">
        <v>174</v>
      </c>
      <c r="E149" s="229" t="s">
        <v>2241</v>
      </c>
      <c r="F149" s="230" t="s">
        <v>2242</v>
      </c>
      <c r="G149" s="231" t="s">
        <v>2107</v>
      </c>
      <c r="H149" s="308"/>
      <c r="I149" s="233"/>
      <c r="J149" s="234">
        <f>ROUND(I149*H149,2)</f>
        <v>0</v>
      </c>
      <c r="K149" s="230" t="s">
        <v>4301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84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657</v>
      </c>
    </row>
    <row r="150" s="12" customFormat="1" ht="25.92" customHeight="1">
      <c r="A150" s="12"/>
      <c r="B150" s="212"/>
      <c r="C150" s="213"/>
      <c r="D150" s="214" t="s">
        <v>76</v>
      </c>
      <c r="E150" s="215" t="s">
        <v>3744</v>
      </c>
      <c r="F150" s="215" t="s">
        <v>4328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SUM(P151:P156)</f>
        <v>0</v>
      </c>
      <c r="Q150" s="220"/>
      <c r="R150" s="221">
        <f>SUM(R151:R156)</f>
        <v>0</v>
      </c>
      <c r="S150" s="220"/>
      <c r="T150" s="222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77</v>
      </c>
      <c r="AY150" s="223" t="s">
        <v>171</v>
      </c>
      <c r="BK150" s="225">
        <f>SUM(BK151:BK156)</f>
        <v>0</v>
      </c>
    </row>
    <row r="151" s="2" customFormat="1" ht="16.5" customHeight="1">
      <c r="A151" s="39"/>
      <c r="B151" s="40"/>
      <c r="C151" s="228" t="s">
        <v>84</v>
      </c>
      <c r="D151" s="228" t="s">
        <v>174</v>
      </c>
      <c r="E151" s="229" t="s">
        <v>4329</v>
      </c>
      <c r="F151" s="230" t="s">
        <v>4330</v>
      </c>
      <c r="G151" s="231" t="s">
        <v>801</v>
      </c>
      <c r="H151" s="232">
        <v>3</v>
      </c>
      <c r="I151" s="233"/>
      <c r="J151" s="234">
        <f>ROUND(I151*H151,2)</f>
        <v>0</v>
      </c>
      <c r="K151" s="230" t="s">
        <v>4301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192</v>
      </c>
      <c r="AT151" s="239" t="s">
        <v>174</v>
      </c>
      <c r="AU151" s="239" t="s">
        <v>84</v>
      </c>
      <c r="AY151" s="18" t="s">
        <v>171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192</v>
      </c>
      <c r="BM151" s="239" t="s">
        <v>665</v>
      </c>
    </row>
    <row r="152" s="2" customFormat="1" ht="16.5" customHeight="1">
      <c r="A152" s="39"/>
      <c r="B152" s="40"/>
      <c r="C152" s="228" t="s">
        <v>86</v>
      </c>
      <c r="D152" s="228" t="s">
        <v>174</v>
      </c>
      <c r="E152" s="229" t="s">
        <v>4331</v>
      </c>
      <c r="F152" s="230" t="s">
        <v>4332</v>
      </c>
      <c r="G152" s="231" t="s">
        <v>801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84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678</v>
      </c>
    </row>
    <row r="153" s="2" customFormat="1" ht="16.5" customHeight="1">
      <c r="A153" s="39"/>
      <c r="B153" s="40"/>
      <c r="C153" s="228" t="s">
        <v>106</v>
      </c>
      <c r="D153" s="228" t="s">
        <v>174</v>
      </c>
      <c r="E153" s="229" t="s">
        <v>4333</v>
      </c>
      <c r="F153" s="230" t="s">
        <v>4332</v>
      </c>
      <c r="G153" s="231" t="s">
        <v>801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192</v>
      </c>
      <c r="AT153" s="239" t="s">
        <v>174</v>
      </c>
      <c r="AU153" s="239" t="s">
        <v>84</v>
      </c>
      <c r="AY153" s="18" t="s">
        <v>171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192</v>
      </c>
      <c r="BM153" s="239" t="s">
        <v>698</v>
      </c>
    </row>
    <row r="154" s="2" customFormat="1" ht="24.15" customHeight="1">
      <c r="A154" s="39"/>
      <c r="B154" s="40"/>
      <c r="C154" s="228" t="s">
        <v>192</v>
      </c>
      <c r="D154" s="228" t="s">
        <v>174</v>
      </c>
      <c r="E154" s="229" t="s">
        <v>4334</v>
      </c>
      <c r="F154" s="230" t="s">
        <v>4335</v>
      </c>
      <c r="G154" s="231" t="s">
        <v>801</v>
      </c>
      <c r="H154" s="232">
        <v>1</v>
      </c>
      <c r="I154" s="233"/>
      <c r="J154" s="234">
        <f>ROUND(I154*H154,2)</f>
        <v>0</v>
      </c>
      <c r="K154" s="230" t="s">
        <v>4301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84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708</v>
      </c>
    </row>
    <row r="155" s="2" customFormat="1" ht="24.15" customHeight="1">
      <c r="A155" s="39"/>
      <c r="B155" s="40"/>
      <c r="C155" s="228" t="s">
        <v>170</v>
      </c>
      <c r="D155" s="228" t="s">
        <v>174</v>
      </c>
      <c r="E155" s="229" t="s">
        <v>4336</v>
      </c>
      <c r="F155" s="230" t="s">
        <v>4337</v>
      </c>
      <c r="G155" s="231" t="s">
        <v>801</v>
      </c>
      <c r="H155" s="232">
        <v>1</v>
      </c>
      <c r="I155" s="233"/>
      <c r="J155" s="234">
        <f>ROUND(I155*H155,2)</f>
        <v>0</v>
      </c>
      <c r="K155" s="230" t="s">
        <v>4301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84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716</v>
      </c>
    </row>
    <row r="156" s="2" customFormat="1" ht="24.15" customHeight="1">
      <c r="A156" s="39"/>
      <c r="B156" s="40"/>
      <c r="C156" s="228" t="s">
        <v>317</v>
      </c>
      <c r="D156" s="228" t="s">
        <v>174</v>
      </c>
      <c r="E156" s="229" t="s">
        <v>4338</v>
      </c>
      <c r="F156" s="230" t="s">
        <v>4339</v>
      </c>
      <c r="G156" s="231" t="s">
        <v>2107</v>
      </c>
      <c r="H156" s="308"/>
      <c r="I156" s="233"/>
      <c r="J156" s="234">
        <f>ROUND(I156*H156,2)</f>
        <v>0</v>
      </c>
      <c r="K156" s="230" t="s">
        <v>4301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84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725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3760</v>
      </c>
      <c r="F157" s="215" t="s">
        <v>4340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SUM(P158:P180)</f>
        <v>0</v>
      </c>
      <c r="Q157" s="220"/>
      <c r="R157" s="221">
        <f>SUM(R158:R180)</f>
        <v>0</v>
      </c>
      <c r="S157" s="220"/>
      <c r="T157" s="222">
        <f>SUM(T158:T180)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171</v>
      </c>
      <c r="BK157" s="225">
        <f>SUM(BK158:BK180)</f>
        <v>0</v>
      </c>
    </row>
    <row r="158" s="2" customFormat="1" ht="21.75" customHeight="1">
      <c r="A158" s="39"/>
      <c r="B158" s="40"/>
      <c r="C158" s="228" t="s">
        <v>84</v>
      </c>
      <c r="D158" s="228" t="s">
        <v>174</v>
      </c>
      <c r="E158" s="229" t="s">
        <v>4341</v>
      </c>
      <c r="F158" s="230" t="s">
        <v>4342</v>
      </c>
      <c r="G158" s="231" t="s">
        <v>419</v>
      </c>
      <c r="H158" s="232">
        <v>800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84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736</v>
      </c>
    </row>
    <row r="159" s="2" customFormat="1" ht="24.15" customHeight="1">
      <c r="A159" s="39"/>
      <c r="B159" s="40"/>
      <c r="C159" s="228" t="s">
        <v>86</v>
      </c>
      <c r="D159" s="228" t="s">
        <v>174</v>
      </c>
      <c r="E159" s="229" t="s">
        <v>4343</v>
      </c>
      <c r="F159" s="230" t="s">
        <v>4344</v>
      </c>
      <c r="G159" s="231" t="s">
        <v>419</v>
      </c>
      <c r="H159" s="232">
        <v>200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84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750</v>
      </c>
    </row>
    <row r="160" s="2" customFormat="1" ht="24.15" customHeight="1">
      <c r="A160" s="39"/>
      <c r="B160" s="40"/>
      <c r="C160" s="228" t="s">
        <v>106</v>
      </c>
      <c r="D160" s="228" t="s">
        <v>174</v>
      </c>
      <c r="E160" s="229" t="s">
        <v>4345</v>
      </c>
      <c r="F160" s="230" t="s">
        <v>4346</v>
      </c>
      <c r="G160" s="231" t="s">
        <v>314</v>
      </c>
      <c r="H160" s="232">
        <v>2.6000000000000001</v>
      </c>
      <c r="I160" s="233"/>
      <c r="J160" s="234">
        <f>ROUND(I160*H160,2)</f>
        <v>0</v>
      </c>
      <c r="K160" s="230" t="s">
        <v>4301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84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769</v>
      </c>
    </row>
    <row r="161" s="2" customFormat="1" ht="24.15" customHeight="1">
      <c r="A161" s="39"/>
      <c r="B161" s="40"/>
      <c r="C161" s="228" t="s">
        <v>192</v>
      </c>
      <c r="D161" s="228" t="s">
        <v>174</v>
      </c>
      <c r="E161" s="229" t="s">
        <v>4347</v>
      </c>
      <c r="F161" s="230" t="s">
        <v>4348</v>
      </c>
      <c r="G161" s="231" t="s">
        <v>419</v>
      </c>
      <c r="H161" s="232">
        <v>40</v>
      </c>
      <c r="I161" s="233"/>
      <c r="J161" s="234">
        <f>ROUND(I161*H161,2)</f>
        <v>0</v>
      </c>
      <c r="K161" s="230" t="s">
        <v>4301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84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781</v>
      </c>
    </row>
    <row r="162" s="2" customFormat="1" ht="24.15" customHeight="1">
      <c r="A162" s="39"/>
      <c r="B162" s="40"/>
      <c r="C162" s="228" t="s">
        <v>170</v>
      </c>
      <c r="D162" s="228" t="s">
        <v>174</v>
      </c>
      <c r="E162" s="229" t="s">
        <v>4349</v>
      </c>
      <c r="F162" s="230" t="s">
        <v>4350</v>
      </c>
      <c r="G162" s="231" t="s">
        <v>419</v>
      </c>
      <c r="H162" s="232">
        <v>40</v>
      </c>
      <c r="I162" s="233"/>
      <c r="J162" s="234">
        <f>ROUND(I162*H162,2)</f>
        <v>0</v>
      </c>
      <c r="K162" s="230" t="s">
        <v>4301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84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794</v>
      </c>
    </row>
    <row r="163" s="2" customFormat="1" ht="24.15" customHeight="1">
      <c r="A163" s="39"/>
      <c r="B163" s="40"/>
      <c r="C163" s="228" t="s">
        <v>317</v>
      </c>
      <c r="D163" s="228" t="s">
        <v>174</v>
      </c>
      <c r="E163" s="229" t="s">
        <v>4351</v>
      </c>
      <c r="F163" s="230" t="s">
        <v>4352</v>
      </c>
      <c r="G163" s="231" t="s">
        <v>419</v>
      </c>
      <c r="H163" s="232">
        <v>50</v>
      </c>
      <c r="I163" s="233"/>
      <c r="J163" s="234">
        <f>ROUND(I163*H163,2)</f>
        <v>0</v>
      </c>
      <c r="K163" s="230" t="s">
        <v>4301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84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805</v>
      </c>
    </row>
    <row r="164" s="2" customFormat="1" ht="24.15" customHeight="1">
      <c r="A164" s="39"/>
      <c r="B164" s="40"/>
      <c r="C164" s="228" t="s">
        <v>324</v>
      </c>
      <c r="D164" s="228" t="s">
        <v>174</v>
      </c>
      <c r="E164" s="229" t="s">
        <v>4353</v>
      </c>
      <c r="F164" s="230" t="s">
        <v>4354</v>
      </c>
      <c r="G164" s="231" t="s">
        <v>419</v>
      </c>
      <c r="H164" s="232">
        <v>65</v>
      </c>
      <c r="I164" s="233"/>
      <c r="J164" s="234">
        <f>ROUND(I164*H164,2)</f>
        <v>0</v>
      </c>
      <c r="K164" s="230" t="s">
        <v>4301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84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817</v>
      </c>
    </row>
    <row r="165" s="2" customFormat="1" ht="24.15" customHeight="1">
      <c r="A165" s="39"/>
      <c r="B165" s="40"/>
      <c r="C165" s="228" t="s">
        <v>329</v>
      </c>
      <c r="D165" s="228" t="s">
        <v>174</v>
      </c>
      <c r="E165" s="229" t="s">
        <v>4355</v>
      </c>
      <c r="F165" s="230" t="s">
        <v>4356</v>
      </c>
      <c r="G165" s="231" t="s">
        <v>419</v>
      </c>
      <c r="H165" s="232">
        <v>160</v>
      </c>
      <c r="I165" s="233"/>
      <c r="J165" s="234">
        <f>ROUND(I165*H165,2)</f>
        <v>0</v>
      </c>
      <c r="K165" s="230" t="s">
        <v>4301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84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831</v>
      </c>
    </row>
    <row r="166" s="2" customFormat="1" ht="24.15" customHeight="1">
      <c r="A166" s="39"/>
      <c r="B166" s="40"/>
      <c r="C166" s="228" t="s">
        <v>322</v>
      </c>
      <c r="D166" s="228" t="s">
        <v>174</v>
      </c>
      <c r="E166" s="229" t="s">
        <v>4357</v>
      </c>
      <c r="F166" s="230" t="s">
        <v>4358</v>
      </c>
      <c r="G166" s="231" t="s">
        <v>419</v>
      </c>
      <c r="H166" s="232">
        <v>60</v>
      </c>
      <c r="I166" s="233"/>
      <c r="J166" s="234">
        <f>ROUND(I166*H166,2)</f>
        <v>0</v>
      </c>
      <c r="K166" s="230" t="s">
        <v>4301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84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1454</v>
      </c>
    </row>
    <row r="167" s="2" customFormat="1" ht="24.15" customHeight="1">
      <c r="A167" s="39"/>
      <c r="B167" s="40"/>
      <c r="C167" s="228" t="s">
        <v>371</v>
      </c>
      <c r="D167" s="228" t="s">
        <v>174</v>
      </c>
      <c r="E167" s="229" t="s">
        <v>4359</v>
      </c>
      <c r="F167" s="230" t="s">
        <v>4360</v>
      </c>
      <c r="G167" s="231" t="s">
        <v>419</v>
      </c>
      <c r="H167" s="232">
        <v>20</v>
      </c>
      <c r="I167" s="233"/>
      <c r="J167" s="234">
        <f>ROUND(I167*H167,2)</f>
        <v>0</v>
      </c>
      <c r="K167" s="230" t="s">
        <v>4301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84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1463</v>
      </c>
    </row>
    <row r="168" s="2" customFormat="1" ht="24.15" customHeight="1">
      <c r="A168" s="39"/>
      <c r="B168" s="40"/>
      <c r="C168" s="228" t="s">
        <v>398</v>
      </c>
      <c r="D168" s="228" t="s">
        <v>174</v>
      </c>
      <c r="E168" s="229" t="s">
        <v>4361</v>
      </c>
      <c r="F168" s="230" t="s">
        <v>4362</v>
      </c>
      <c r="G168" s="231" t="s">
        <v>419</v>
      </c>
      <c r="H168" s="232">
        <v>15</v>
      </c>
      <c r="I168" s="233"/>
      <c r="J168" s="234">
        <f>ROUND(I168*H168,2)</f>
        <v>0</v>
      </c>
      <c r="K168" s="230" t="s">
        <v>4301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84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1489</v>
      </c>
    </row>
    <row r="169" s="2" customFormat="1" ht="21.75" customHeight="1">
      <c r="A169" s="39"/>
      <c r="B169" s="40"/>
      <c r="C169" s="228" t="s">
        <v>403</v>
      </c>
      <c r="D169" s="228" t="s">
        <v>174</v>
      </c>
      <c r="E169" s="229" t="s">
        <v>4363</v>
      </c>
      <c r="F169" s="230" t="s">
        <v>4364</v>
      </c>
      <c r="G169" s="231" t="s">
        <v>419</v>
      </c>
      <c r="H169" s="232">
        <v>355</v>
      </c>
      <c r="I169" s="233"/>
      <c r="J169" s="234">
        <f>ROUND(I169*H169,2)</f>
        <v>0</v>
      </c>
      <c r="K169" s="230" t="s">
        <v>4301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84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1509</v>
      </c>
    </row>
    <row r="170" s="2" customFormat="1" ht="24.15" customHeight="1">
      <c r="A170" s="39"/>
      <c r="B170" s="40"/>
      <c r="C170" s="228" t="s">
        <v>410</v>
      </c>
      <c r="D170" s="228" t="s">
        <v>174</v>
      </c>
      <c r="E170" s="229" t="s">
        <v>4365</v>
      </c>
      <c r="F170" s="230" t="s">
        <v>4366</v>
      </c>
      <c r="G170" s="231" t="s">
        <v>419</v>
      </c>
      <c r="H170" s="232">
        <v>60</v>
      </c>
      <c r="I170" s="233"/>
      <c r="J170" s="234">
        <f>ROUND(I170*H170,2)</f>
        <v>0</v>
      </c>
      <c r="K170" s="230" t="s">
        <v>4301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84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1517</v>
      </c>
    </row>
    <row r="171" s="2" customFormat="1" ht="24.15" customHeight="1">
      <c r="A171" s="39"/>
      <c r="B171" s="40"/>
      <c r="C171" s="228" t="s">
        <v>416</v>
      </c>
      <c r="D171" s="228" t="s">
        <v>174</v>
      </c>
      <c r="E171" s="229" t="s">
        <v>4367</v>
      </c>
      <c r="F171" s="230" t="s">
        <v>4368</v>
      </c>
      <c r="G171" s="231" t="s">
        <v>419</v>
      </c>
      <c r="H171" s="232">
        <v>35</v>
      </c>
      <c r="I171" s="233"/>
      <c r="J171" s="234">
        <f>ROUND(I171*H171,2)</f>
        <v>0</v>
      </c>
      <c r="K171" s="230" t="s">
        <v>4301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84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1533</v>
      </c>
    </row>
    <row r="172" s="2" customFormat="1" ht="37.8" customHeight="1">
      <c r="A172" s="39"/>
      <c r="B172" s="40"/>
      <c r="C172" s="228" t="s">
        <v>8</v>
      </c>
      <c r="D172" s="228" t="s">
        <v>174</v>
      </c>
      <c r="E172" s="229" t="s">
        <v>4369</v>
      </c>
      <c r="F172" s="230" t="s">
        <v>4370</v>
      </c>
      <c r="G172" s="231" t="s">
        <v>419</v>
      </c>
      <c r="H172" s="232">
        <v>600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84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1543</v>
      </c>
    </row>
    <row r="173" s="2" customFormat="1" ht="37.8" customHeight="1">
      <c r="A173" s="39"/>
      <c r="B173" s="40"/>
      <c r="C173" s="228" t="s">
        <v>440</v>
      </c>
      <c r="D173" s="228" t="s">
        <v>174</v>
      </c>
      <c r="E173" s="229" t="s">
        <v>4371</v>
      </c>
      <c r="F173" s="230" t="s">
        <v>4372</v>
      </c>
      <c r="G173" s="231" t="s">
        <v>419</v>
      </c>
      <c r="H173" s="232">
        <v>150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84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1271</v>
      </c>
    </row>
    <row r="174" s="2" customFormat="1" ht="37.8" customHeight="1">
      <c r="A174" s="39"/>
      <c r="B174" s="40"/>
      <c r="C174" s="228" t="s">
        <v>451</v>
      </c>
      <c r="D174" s="228" t="s">
        <v>174</v>
      </c>
      <c r="E174" s="229" t="s">
        <v>4373</v>
      </c>
      <c r="F174" s="230" t="s">
        <v>4374</v>
      </c>
      <c r="G174" s="231" t="s">
        <v>419</v>
      </c>
      <c r="H174" s="232">
        <v>30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84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1570</v>
      </c>
    </row>
    <row r="175" s="2" customFormat="1" ht="24.15" customHeight="1">
      <c r="A175" s="39"/>
      <c r="B175" s="40"/>
      <c r="C175" s="228" t="s">
        <v>456</v>
      </c>
      <c r="D175" s="228" t="s">
        <v>174</v>
      </c>
      <c r="E175" s="229" t="s">
        <v>4375</v>
      </c>
      <c r="F175" s="230" t="s">
        <v>4376</v>
      </c>
      <c r="G175" s="231" t="s">
        <v>419</v>
      </c>
      <c r="H175" s="232">
        <v>600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84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1580</v>
      </c>
    </row>
    <row r="176" s="2" customFormat="1" ht="24.15" customHeight="1">
      <c r="A176" s="39"/>
      <c r="B176" s="40"/>
      <c r="C176" s="228" t="s">
        <v>465</v>
      </c>
      <c r="D176" s="228" t="s">
        <v>174</v>
      </c>
      <c r="E176" s="229" t="s">
        <v>4377</v>
      </c>
      <c r="F176" s="230" t="s">
        <v>4378</v>
      </c>
      <c r="G176" s="231" t="s">
        <v>419</v>
      </c>
      <c r="H176" s="232">
        <v>150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84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1591</v>
      </c>
    </row>
    <row r="177" s="2" customFormat="1" ht="24.15" customHeight="1">
      <c r="A177" s="39"/>
      <c r="B177" s="40"/>
      <c r="C177" s="228" t="s">
        <v>471</v>
      </c>
      <c r="D177" s="228" t="s">
        <v>174</v>
      </c>
      <c r="E177" s="229" t="s">
        <v>4379</v>
      </c>
      <c r="F177" s="230" t="s">
        <v>4380</v>
      </c>
      <c r="G177" s="231" t="s">
        <v>419</v>
      </c>
      <c r="H177" s="232">
        <v>30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84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1603</v>
      </c>
    </row>
    <row r="178" s="2" customFormat="1" ht="16.5" customHeight="1">
      <c r="A178" s="39"/>
      <c r="B178" s="40"/>
      <c r="C178" s="228" t="s">
        <v>7</v>
      </c>
      <c r="D178" s="228" t="s">
        <v>174</v>
      </c>
      <c r="E178" s="229" t="s">
        <v>4381</v>
      </c>
      <c r="F178" s="230" t="s">
        <v>4382</v>
      </c>
      <c r="G178" s="231" t="s">
        <v>419</v>
      </c>
      <c r="H178" s="232">
        <v>780</v>
      </c>
      <c r="I178" s="233"/>
      <c r="J178" s="234">
        <f>ROUND(I178*H178,2)</f>
        <v>0</v>
      </c>
      <c r="K178" s="230" t="s">
        <v>4301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84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1614</v>
      </c>
    </row>
    <row r="179" s="2" customFormat="1" ht="24.15" customHeight="1">
      <c r="A179" s="39"/>
      <c r="B179" s="40"/>
      <c r="C179" s="228" t="s">
        <v>487</v>
      </c>
      <c r="D179" s="228" t="s">
        <v>174</v>
      </c>
      <c r="E179" s="229" t="s">
        <v>4383</v>
      </c>
      <c r="F179" s="230" t="s">
        <v>4384</v>
      </c>
      <c r="G179" s="231" t="s">
        <v>801</v>
      </c>
      <c r="H179" s="232">
        <v>6</v>
      </c>
      <c r="I179" s="233"/>
      <c r="J179" s="234">
        <f>ROUND(I179*H179,2)</f>
        <v>0</v>
      </c>
      <c r="K179" s="230" t="s">
        <v>4301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192</v>
      </c>
      <c r="AT179" s="239" t="s">
        <v>174</v>
      </c>
      <c r="AU179" s="239" t="s">
        <v>84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192</v>
      </c>
      <c r="BM179" s="239" t="s">
        <v>1623</v>
      </c>
    </row>
    <row r="180" s="2" customFormat="1" ht="24.15" customHeight="1">
      <c r="A180" s="39"/>
      <c r="B180" s="40"/>
      <c r="C180" s="228" t="s">
        <v>492</v>
      </c>
      <c r="D180" s="228" t="s">
        <v>174</v>
      </c>
      <c r="E180" s="229" t="s">
        <v>4385</v>
      </c>
      <c r="F180" s="230" t="s">
        <v>4386</v>
      </c>
      <c r="G180" s="231" t="s">
        <v>2107</v>
      </c>
      <c r="H180" s="308"/>
      <c r="I180" s="233"/>
      <c r="J180" s="234">
        <f>ROUND(I180*H180,2)</f>
        <v>0</v>
      </c>
      <c r="K180" s="230" t="s">
        <v>4301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84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1633</v>
      </c>
    </row>
    <row r="181" s="12" customFormat="1" ht="25.92" customHeight="1">
      <c r="A181" s="12"/>
      <c r="B181" s="212"/>
      <c r="C181" s="213"/>
      <c r="D181" s="214" t="s">
        <v>76</v>
      </c>
      <c r="E181" s="215" t="s">
        <v>3762</v>
      </c>
      <c r="F181" s="215" t="s">
        <v>4387</v>
      </c>
      <c r="G181" s="213"/>
      <c r="H181" s="213"/>
      <c r="I181" s="216"/>
      <c r="J181" s="217">
        <f>BK181</f>
        <v>0</v>
      </c>
      <c r="K181" s="213"/>
      <c r="L181" s="218"/>
      <c r="M181" s="219"/>
      <c r="N181" s="220"/>
      <c r="O181" s="220"/>
      <c r="P181" s="221">
        <f>SUM(P182:P218)</f>
        <v>0</v>
      </c>
      <c r="Q181" s="220"/>
      <c r="R181" s="221">
        <f>SUM(R182:R218)</f>
        <v>0</v>
      </c>
      <c r="S181" s="220"/>
      <c r="T181" s="222">
        <f>SUM(T182:T218)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84</v>
      </c>
      <c r="AT181" s="224" t="s">
        <v>76</v>
      </c>
      <c r="AU181" s="224" t="s">
        <v>77</v>
      </c>
      <c r="AY181" s="223" t="s">
        <v>171</v>
      </c>
      <c r="BK181" s="225">
        <f>SUM(BK182:BK218)</f>
        <v>0</v>
      </c>
    </row>
    <row r="182" s="2" customFormat="1" ht="16.5" customHeight="1">
      <c r="A182" s="39"/>
      <c r="B182" s="40"/>
      <c r="C182" s="228" t="s">
        <v>84</v>
      </c>
      <c r="D182" s="228" t="s">
        <v>174</v>
      </c>
      <c r="E182" s="229" t="s">
        <v>4388</v>
      </c>
      <c r="F182" s="230" t="s">
        <v>4389</v>
      </c>
      <c r="G182" s="231" t="s">
        <v>801</v>
      </c>
      <c r="H182" s="232">
        <v>40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192</v>
      </c>
      <c r="AT182" s="239" t="s">
        <v>174</v>
      </c>
      <c r="AU182" s="239" t="s">
        <v>84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192</v>
      </c>
      <c r="BM182" s="239" t="s">
        <v>1644</v>
      </c>
    </row>
    <row r="183" s="2" customFormat="1" ht="16.5" customHeight="1">
      <c r="A183" s="39"/>
      <c r="B183" s="40"/>
      <c r="C183" s="228" t="s">
        <v>86</v>
      </c>
      <c r="D183" s="228" t="s">
        <v>174</v>
      </c>
      <c r="E183" s="229" t="s">
        <v>4390</v>
      </c>
      <c r="F183" s="230" t="s">
        <v>4391</v>
      </c>
      <c r="G183" s="231" t="s">
        <v>801</v>
      </c>
      <c r="H183" s="232">
        <v>120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192</v>
      </c>
      <c r="AT183" s="239" t="s">
        <v>174</v>
      </c>
      <c r="AU183" s="239" t="s">
        <v>84</v>
      </c>
      <c r="AY183" s="18" t="s">
        <v>171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192</v>
      </c>
      <c r="BM183" s="239" t="s">
        <v>1655</v>
      </c>
    </row>
    <row r="184" s="2" customFormat="1" ht="21.75" customHeight="1">
      <c r="A184" s="39"/>
      <c r="B184" s="40"/>
      <c r="C184" s="228" t="s">
        <v>106</v>
      </c>
      <c r="D184" s="228" t="s">
        <v>174</v>
      </c>
      <c r="E184" s="229" t="s">
        <v>4392</v>
      </c>
      <c r="F184" s="230" t="s">
        <v>4393</v>
      </c>
      <c r="G184" s="231" t="s">
        <v>801</v>
      </c>
      <c r="H184" s="232">
        <v>25</v>
      </c>
      <c r="I184" s="233"/>
      <c r="J184" s="234">
        <f>ROUND(I184*H184,2)</f>
        <v>0</v>
      </c>
      <c r="K184" s="230" t="s">
        <v>4301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84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1664</v>
      </c>
    </row>
    <row r="185" s="2" customFormat="1" ht="21.75" customHeight="1">
      <c r="A185" s="39"/>
      <c r="B185" s="40"/>
      <c r="C185" s="228" t="s">
        <v>192</v>
      </c>
      <c r="D185" s="228" t="s">
        <v>174</v>
      </c>
      <c r="E185" s="229" t="s">
        <v>4394</v>
      </c>
      <c r="F185" s="230" t="s">
        <v>4395</v>
      </c>
      <c r="G185" s="231" t="s">
        <v>801</v>
      </c>
      <c r="H185" s="232">
        <v>106</v>
      </c>
      <c r="I185" s="233"/>
      <c r="J185" s="234">
        <f>ROUND(I185*H185,2)</f>
        <v>0</v>
      </c>
      <c r="K185" s="230" t="s">
        <v>4301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192</v>
      </c>
      <c r="AT185" s="239" t="s">
        <v>174</v>
      </c>
      <c r="AU185" s="239" t="s">
        <v>84</v>
      </c>
      <c r="AY185" s="18" t="s">
        <v>171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192</v>
      </c>
      <c r="BM185" s="239" t="s">
        <v>1682</v>
      </c>
    </row>
    <row r="186" s="2" customFormat="1" ht="16.5" customHeight="1">
      <c r="A186" s="39"/>
      <c r="B186" s="40"/>
      <c r="C186" s="228" t="s">
        <v>170</v>
      </c>
      <c r="D186" s="228" t="s">
        <v>174</v>
      </c>
      <c r="E186" s="229" t="s">
        <v>4396</v>
      </c>
      <c r="F186" s="230" t="s">
        <v>4397</v>
      </c>
      <c r="G186" s="231" t="s">
        <v>801</v>
      </c>
      <c r="H186" s="232">
        <v>4</v>
      </c>
      <c r="I186" s="233"/>
      <c r="J186" s="234">
        <f>ROUND(I186*H186,2)</f>
        <v>0</v>
      </c>
      <c r="K186" s="230" t="s">
        <v>4301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192</v>
      </c>
      <c r="AT186" s="239" t="s">
        <v>174</v>
      </c>
      <c r="AU186" s="239" t="s">
        <v>84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192</v>
      </c>
      <c r="BM186" s="239" t="s">
        <v>1693</v>
      </c>
    </row>
    <row r="187" s="2" customFormat="1" ht="16.5" customHeight="1">
      <c r="A187" s="39"/>
      <c r="B187" s="40"/>
      <c r="C187" s="228" t="s">
        <v>317</v>
      </c>
      <c r="D187" s="228" t="s">
        <v>174</v>
      </c>
      <c r="E187" s="229" t="s">
        <v>4398</v>
      </c>
      <c r="F187" s="230" t="s">
        <v>4399</v>
      </c>
      <c r="G187" s="231" t="s">
        <v>801</v>
      </c>
      <c r="H187" s="232">
        <v>5</v>
      </c>
      <c r="I187" s="233"/>
      <c r="J187" s="234">
        <f>ROUND(I187*H187,2)</f>
        <v>0</v>
      </c>
      <c r="K187" s="230" t="s">
        <v>4301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192</v>
      </c>
      <c r="AT187" s="239" t="s">
        <v>174</v>
      </c>
      <c r="AU187" s="239" t="s">
        <v>84</v>
      </c>
      <c r="AY187" s="18" t="s">
        <v>171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192</v>
      </c>
      <c r="BM187" s="239" t="s">
        <v>1703</v>
      </c>
    </row>
    <row r="188" s="2" customFormat="1" ht="16.5" customHeight="1">
      <c r="A188" s="39"/>
      <c r="B188" s="40"/>
      <c r="C188" s="228" t="s">
        <v>324</v>
      </c>
      <c r="D188" s="228" t="s">
        <v>174</v>
      </c>
      <c r="E188" s="229" t="s">
        <v>4400</v>
      </c>
      <c r="F188" s="230" t="s">
        <v>4401</v>
      </c>
      <c r="G188" s="231" t="s">
        <v>801</v>
      </c>
      <c r="H188" s="232">
        <v>1</v>
      </c>
      <c r="I188" s="233"/>
      <c r="J188" s="234">
        <f>ROUND(I188*H188,2)</f>
        <v>0</v>
      </c>
      <c r="K188" s="230" t="s">
        <v>4301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84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1714</v>
      </c>
    </row>
    <row r="189" s="2" customFormat="1" ht="16.5" customHeight="1">
      <c r="A189" s="39"/>
      <c r="B189" s="40"/>
      <c r="C189" s="228" t="s">
        <v>329</v>
      </c>
      <c r="D189" s="228" t="s">
        <v>174</v>
      </c>
      <c r="E189" s="229" t="s">
        <v>4402</v>
      </c>
      <c r="F189" s="230" t="s">
        <v>4403</v>
      </c>
      <c r="G189" s="231" t="s">
        <v>801</v>
      </c>
      <c r="H189" s="232">
        <v>1</v>
      </c>
      <c r="I189" s="233"/>
      <c r="J189" s="234">
        <f>ROUND(I189*H189,2)</f>
        <v>0</v>
      </c>
      <c r="K189" s="230" t="s">
        <v>4301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192</v>
      </c>
      <c r="AT189" s="239" t="s">
        <v>174</v>
      </c>
      <c r="AU189" s="239" t="s">
        <v>84</v>
      </c>
      <c r="AY189" s="18" t="s">
        <v>171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192</v>
      </c>
      <c r="BM189" s="239" t="s">
        <v>1733</v>
      </c>
    </row>
    <row r="190" s="2" customFormat="1" ht="24.15" customHeight="1">
      <c r="A190" s="39"/>
      <c r="B190" s="40"/>
      <c r="C190" s="228" t="s">
        <v>322</v>
      </c>
      <c r="D190" s="228" t="s">
        <v>174</v>
      </c>
      <c r="E190" s="229" t="s">
        <v>4404</v>
      </c>
      <c r="F190" s="230" t="s">
        <v>4405</v>
      </c>
      <c r="G190" s="231" t="s">
        <v>801</v>
      </c>
      <c r="H190" s="232">
        <v>1</v>
      </c>
      <c r="I190" s="233"/>
      <c r="J190" s="234">
        <f>ROUND(I190*H190,2)</f>
        <v>0</v>
      </c>
      <c r="K190" s="230" t="s">
        <v>4301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192</v>
      </c>
      <c r="AT190" s="239" t="s">
        <v>174</v>
      </c>
      <c r="AU190" s="239" t="s">
        <v>84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192</v>
      </c>
      <c r="BM190" s="239" t="s">
        <v>1742</v>
      </c>
    </row>
    <row r="191" s="2" customFormat="1" ht="24.15" customHeight="1">
      <c r="A191" s="39"/>
      <c r="B191" s="40"/>
      <c r="C191" s="228" t="s">
        <v>371</v>
      </c>
      <c r="D191" s="228" t="s">
        <v>174</v>
      </c>
      <c r="E191" s="229" t="s">
        <v>4406</v>
      </c>
      <c r="F191" s="230" t="s">
        <v>4407</v>
      </c>
      <c r="G191" s="231" t="s">
        <v>801</v>
      </c>
      <c r="H191" s="232">
        <v>1</v>
      </c>
      <c r="I191" s="233"/>
      <c r="J191" s="234">
        <f>ROUND(I191*H191,2)</f>
        <v>0</v>
      </c>
      <c r="K191" s="230" t="s">
        <v>4301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192</v>
      </c>
      <c r="AT191" s="239" t="s">
        <v>174</v>
      </c>
      <c r="AU191" s="239" t="s">
        <v>84</v>
      </c>
      <c r="AY191" s="18" t="s">
        <v>171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192</v>
      </c>
      <c r="BM191" s="239" t="s">
        <v>1751</v>
      </c>
    </row>
    <row r="192" s="2" customFormat="1" ht="24.15" customHeight="1">
      <c r="A192" s="39"/>
      <c r="B192" s="40"/>
      <c r="C192" s="228" t="s">
        <v>398</v>
      </c>
      <c r="D192" s="228" t="s">
        <v>174</v>
      </c>
      <c r="E192" s="229" t="s">
        <v>4408</v>
      </c>
      <c r="F192" s="230" t="s">
        <v>4409</v>
      </c>
      <c r="G192" s="231" t="s">
        <v>801</v>
      </c>
      <c r="H192" s="232">
        <v>25</v>
      </c>
      <c r="I192" s="233"/>
      <c r="J192" s="234">
        <f>ROUND(I192*H192,2)</f>
        <v>0</v>
      </c>
      <c r="K192" s="230" t="s">
        <v>4301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192</v>
      </c>
      <c r="AT192" s="239" t="s">
        <v>174</v>
      </c>
      <c r="AU192" s="239" t="s">
        <v>84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192</v>
      </c>
      <c r="BM192" s="239" t="s">
        <v>1769</v>
      </c>
    </row>
    <row r="193" s="2" customFormat="1" ht="49.05" customHeight="1">
      <c r="A193" s="39"/>
      <c r="B193" s="40"/>
      <c r="C193" s="228" t="s">
        <v>403</v>
      </c>
      <c r="D193" s="228" t="s">
        <v>174</v>
      </c>
      <c r="E193" s="229" t="s">
        <v>4410</v>
      </c>
      <c r="F193" s="230" t="s">
        <v>4411</v>
      </c>
      <c r="G193" s="231" t="s">
        <v>801</v>
      </c>
      <c r="H193" s="232">
        <v>3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192</v>
      </c>
      <c r="AT193" s="239" t="s">
        <v>174</v>
      </c>
      <c r="AU193" s="239" t="s">
        <v>84</v>
      </c>
      <c r="AY193" s="18" t="s">
        <v>171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192</v>
      </c>
      <c r="BM193" s="239" t="s">
        <v>1796</v>
      </c>
    </row>
    <row r="194" s="2" customFormat="1" ht="49.05" customHeight="1">
      <c r="A194" s="39"/>
      <c r="B194" s="40"/>
      <c r="C194" s="228" t="s">
        <v>410</v>
      </c>
      <c r="D194" s="228" t="s">
        <v>174</v>
      </c>
      <c r="E194" s="229" t="s">
        <v>4412</v>
      </c>
      <c r="F194" s="230" t="s">
        <v>4413</v>
      </c>
      <c r="G194" s="231" t="s">
        <v>801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84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1804</v>
      </c>
    </row>
    <row r="195" s="2" customFormat="1" ht="49.05" customHeight="1">
      <c r="A195" s="39"/>
      <c r="B195" s="40"/>
      <c r="C195" s="228" t="s">
        <v>416</v>
      </c>
      <c r="D195" s="228" t="s">
        <v>174</v>
      </c>
      <c r="E195" s="229" t="s">
        <v>4414</v>
      </c>
      <c r="F195" s="230" t="s">
        <v>4415</v>
      </c>
      <c r="G195" s="231" t="s">
        <v>801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192</v>
      </c>
      <c r="AT195" s="239" t="s">
        <v>174</v>
      </c>
      <c r="AU195" s="239" t="s">
        <v>84</v>
      </c>
      <c r="AY195" s="18" t="s">
        <v>171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192</v>
      </c>
      <c r="BM195" s="239" t="s">
        <v>1821</v>
      </c>
    </row>
    <row r="196" s="2" customFormat="1" ht="49.05" customHeight="1">
      <c r="A196" s="39"/>
      <c r="B196" s="40"/>
      <c r="C196" s="228" t="s">
        <v>8</v>
      </c>
      <c r="D196" s="228" t="s">
        <v>174</v>
      </c>
      <c r="E196" s="229" t="s">
        <v>4416</v>
      </c>
      <c r="F196" s="230" t="s">
        <v>4417</v>
      </c>
      <c r="G196" s="231" t="s">
        <v>801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192</v>
      </c>
      <c r="AT196" s="239" t="s">
        <v>174</v>
      </c>
      <c r="AU196" s="239" t="s">
        <v>84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192</v>
      </c>
      <c r="BM196" s="239" t="s">
        <v>1833</v>
      </c>
    </row>
    <row r="197" s="2" customFormat="1" ht="49.05" customHeight="1">
      <c r="A197" s="39"/>
      <c r="B197" s="40"/>
      <c r="C197" s="228" t="s">
        <v>440</v>
      </c>
      <c r="D197" s="228" t="s">
        <v>174</v>
      </c>
      <c r="E197" s="229" t="s">
        <v>4418</v>
      </c>
      <c r="F197" s="230" t="s">
        <v>4419</v>
      </c>
      <c r="G197" s="231" t="s">
        <v>801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192</v>
      </c>
      <c r="AT197" s="239" t="s">
        <v>174</v>
      </c>
      <c r="AU197" s="239" t="s">
        <v>84</v>
      </c>
      <c r="AY197" s="18" t="s">
        <v>171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192</v>
      </c>
      <c r="BM197" s="239" t="s">
        <v>1842</v>
      </c>
    </row>
    <row r="198" s="2" customFormat="1" ht="49.05" customHeight="1">
      <c r="A198" s="39"/>
      <c r="B198" s="40"/>
      <c r="C198" s="228" t="s">
        <v>451</v>
      </c>
      <c r="D198" s="228" t="s">
        <v>174</v>
      </c>
      <c r="E198" s="229" t="s">
        <v>4420</v>
      </c>
      <c r="F198" s="230" t="s">
        <v>4421</v>
      </c>
      <c r="G198" s="231" t="s">
        <v>801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84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1851</v>
      </c>
    </row>
    <row r="199" s="2" customFormat="1" ht="49.05" customHeight="1">
      <c r="A199" s="39"/>
      <c r="B199" s="40"/>
      <c r="C199" s="228" t="s">
        <v>456</v>
      </c>
      <c r="D199" s="228" t="s">
        <v>174</v>
      </c>
      <c r="E199" s="229" t="s">
        <v>4422</v>
      </c>
      <c r="F199" s="230" t="s">
        <v>4423</v>
      </c>
      <c r="G199" s="231" t="s">
        <v>801</v>
      </c>
      <c r="H199" s="232">
        <v>13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192</v>
      </c>
      <c r="AT199" s="239" t="s">
        <v>174</v>
      </c>
      <c r="AU199" s="239" t="s">
        <v>84</v>
      </c>
      <c r="AY199" s="18" t="s">
        <v>171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192</v>
      </c>
      <c r="BM199" s="239" t="s">
        <v>1859</v>
      </c>
    </row>
    <row r="200" s="2" customFormat="1" ht="24.15" customHeight="1">
      <c r="A200" s="39"/>
      <c r="B200" s="40"/>
      <c r="C200" s="228" t="s">
        <v>465</v>
      </c>
      <c r="D200" s="228" t="s">
        <v>174</v>
      </c>
      <c r="E200" s="229" t="s">
        <v>4424</v>
      </c>
      <c r="F200" s="230" t="s">
        <v>4425</v>
      </c>
      <c r="G200" s="231" t="s">
        <v>801</v>
      </c>
      <c r="H200" s="232">
        <v>71</v>
      </c>
      <c r="I200" s="233"/>
      <c r="J200" s="234">
        <f>ROUND(I200*H200,2)</f>
        <v>0</v>
      </c>
      <c r="K200" s="230" t="s">
        <v>4301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192</v>
      </c>
      <c r="AT200" s="239" t="s">
        <v>174</v>
      </c>
      <c r="AU200" s="239" t="s">
        <v>84</v>
      </c>
      <c r="AY200" s="18" t="s">
        <v>171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192</v>
      </c>
      <c r="BM200" s="239" t="s">
        <v>1867</v>
      </c>
    </row>
    <row r="201" s="2" customFormat="1" ht="24.15" customHeight="1">
      <c r="A201" s="39"/>
      <c r="B201" s="40"/>
      <c r="C201" s="228" t="s">
        <v>471</v>
      </c>
      <c r="D201" s="228" t="s">
        <v>174</v>
      </c>
      <c r="E201" s="229" t="s">
        <v>4426</v>
      </c>
      <c r="F201" s="230" t="s">
        <v>4427</v>
      </c>
      <c r="G201" s="231" t="s">
        <v>801</v>
      </c>
      <c r="H201" s="232">
        <v>2</v>
      </c>
      <c r="I201" s="233"/>
      <c r="J201" s="234">
        <f>ROUND(I201*H201,2)</f>
        <v>0</v>
      </c>
      <c r="K201" s="230" t="s">
        <v>4301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84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1877</v>
      </c>
    </row>
    <row r="202" s="2" customFormat="1" ht="24.15" customHeight="1">
      <c r="A202" s="39"/>
      <c r="B202" s="40"/>
      <c r="C202" s="228" t="s">
        <v>7</v>
      </c>
      <c r="D202" s="228" t="s">
        <v>174</v>
      </c>
      <c r="E202" s="229" t="s">
        <v>4428</v>
      </c>
      <c r="F202" s="230" t="s">
        <v>4429</v>
      </c>
      <c r="G202" s="231" t="s">
        <v>801</v>
      </c>
      <c r="H202" s="232">
        <v>2</v>
      </c>
      <c r="I202" s="233"/>
      <c r="J202" s="234">
        <f>ROUND(I202*H202,2)</f>
        <v>0</v>
      </c>
      <c r="K202" s="230" t="s">
        <v>4301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192</v>
      </c>
      <c r="AT202" s="239" t="s">
        <v>174</v>
      </c>
      <c r="AU202" s="239" t="s">
        <v>84</v>
      </c>
      <c r="AY202" s="18" t="s">
        <v>171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192</v>
      </c>
      <c r="BM202" s="239" t="s">
        <v>1885</v>
      </c>
    </row>
    <row r="203" s="2" customFormat="1" ht="24.15" customHeight="1">
      <c r="A203" s="39"/>
      <c r="B203" s="40"/>
      <c r="C203" s="228" t="s">
        <v>487</v>
      </c>
      <c r="D203" s="228" t="s">
        <v>174</v>
      </c>
      <c r="E203" s="229" t="s">
        <v>4430</v>
      </c>
      <c r="F203" s="230" t="s">
        <v>4431</v>
      </c>
      <c r="G203" s="231" t="s">
        <v>801</v>
      </c>
      <c r="H203" s="232">
        <v>20</v>
      </c>
      <c r="I203" s="233"/>
      <c r="J203" s="234">
        <f>ROUND(I203*H203,2)</f>
        <v>0</v>
      </c>
      <c r="K203" s="230" t="s">
        <v>4301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192</v>
      </c>
      <c r="AT203" s="239" t="s">
        <v>174</v>
      </c>
      <c r="AU203" s="239" t="s">
        <v>84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192</v>
      </c>
      <c r="BM203" s="239" t="s">
        <v>1895</v>
      </c>
    </row>
    <row r="204" s="2" customFormat="1" ht="24.15" customHeight="1">
      <c r="A204" s="39"/>
      <c r="B204" s="40"/>
      <c r="C204" s="228" t="s">
        <v>492</v>
      </c>
      <c r="D204" s="228" t="s">
        <v>174</v>
      </c>
      <c r="E204" s="229" t="s">
        <v>4432</v>
      </c>
      <c r="F204" s="230" t="s">
        <v>4433</v>
      </c>
      <c r="G204" s="231" t="s">
        <v>801</v>
      </c>
      <c r="H204" s="232">
        <v>3</v>
      </c>
      <c r="I204" s="233"/>
      <c r="J204" s="234">
        <f>ROUND(I204*H204,2)</f>
        <v>0</v>
      </c>
      <c r="K204" s="230" t="s">
        <v>4301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192</v>
      </c>
      <c r="AT204" s="239" t="s">
        <v>174</v>
      </c>
      <c r="AU204" s="239" t="s">
        <v>84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192</v>
      </c>
      <c r="BM204" s="239" t="s">
        <v>1907</v>
      </c>
    </row>
    <row r="205" s="2" customFormat="1" ht="24.15" customHeight="1">
      <c r="A205" s="39"/>
      <c r="B205" s="40"/>
      <c r="C205" s="228" t="s">
        <v>498</v>
      </c>
      <c r="D205" s="228" t="s">
        <v>174</v>
      </c>
      <c r="E205" s="229" t="s">
        <v>4434</v>
      </c>
      <c r="F205" s="230" t="s">
        <v>4435</v>
      </c>
      <c r="G205" s="231" t="s">
        <v>801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192</v>
      </c>
      <c r="AT205" s="239" t="s">
        <v>174</v>
      </c>
      <c r="AU205" s="239" t="s">
        <v>84</v>
      </c>
      <c r="AY205" s="18" t="s">
        <v>171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192</v>
      </c>
      <c r="BM205" s="239" t="s">
        <v>1921</v>
      </c>
    </row>
    <row r="206" s="2" customFormat="1" ht="24.15" customHeight="1">
      <c r="A206" s="39"/>
      <c r="B206" s="40"/>
      <c r="C206" s="228" t="s">
        <v>505</v>
      </c>
      <c r="D206" s="228" t="s">
        <v>174</v>
      </c>
      <c r="E206" s="229" t="s">
        <v>4436</v>
      </c>
      <c r="F206" s="230" t="s">
        <v>4437</v>
      </c>
      <c r="G206" s="231" t="s">
        <v>801</v>
      </c>
      <c r="H206" s="232">
        <v>1</v>
      </c>
      <c r="I206" s="233"/>
      <c r="J206" s="234">
        <f>ROUND(I206*H206,2)</f>
        <v>0</v>
      </c>
      <c r="K206" s="230" t="s">
        <v>4301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192</v>
      </c>
      <c r="AT206" s="239" t="s">
        <v>174</v>
      </c>
      <c r="AU206" s="239" t="s">
        <v>84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192</v>
      </c>
      <c r="BM206" s="239" t="s">
        <v>1929</v>
      </c>
    </row>
    <row r="207" s="2" customFormat="1" ht="24.15" customHeight="1">
      <c r="A207" s="39"/>
      <c r="B207" s="40"/>
      <c r="C207" s="228" t="s">
        <v>515</v>
      </c>
      <c r="D207" s="228" t="s">
        <v>174</v>
      </c>
      <c r="E207" s="229" t="s">
        <v>4438</v>
      </c>
      <c r="F207" s="230" t="s">
        <v>4439</v>
      </c>
      <c r="G207" s="231" t="s">
        <v>801</v>
      </c>
      <c r="H207" s="232">
        <v>6</v>
      </c>
      <c r="I207" s="233"/>
      <c r="J207" s="234">
        <f>ROUND(I207*H207,2)</f>
        <v>0</v>
      </c>
      <c r="K207" s="230" t="s">
        <v>4301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192</v>
      </c>
      <c r="AT207" s="239" t="s">
        <v>174</v>
      </c>
      <c r="AU207" s="239" t="s">
        <v>84</v>
      </c>
      <c r="AY207" s="18" t="s">
        <v>171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192</v>
      </c>
      <c r="BM207" s="239" t="s">
        <v>1938</v>
      </c>
    </row>
    <row r="208" s="2" customFormat="1" ht="24.15" customHeight="1">
      <c r="A208" s="39"/>
      <c r="B208" s="40"/>
      <c r="C208" s="228" t="s">
        <v>525</v>
      </c>
      <c r="D208" s="228" t="s">
        <v>174</v>
      </c>
      <c r="E208" s="229" t="s">
        <v>4440</v>
      </c>
      <c r="F208" s="230" t="s">
        <v>4441</v>
      </c>
      <c r="G208" s="231" t="s">
        <v>801</v>
      </c>
      <c r="H208" s="232">
        <v>11</v>
      </c>
      <c r="I208" s="233"/>
      <c r="J208" s="234">
        <f>ROUND(I208*H208,2)</f>
        <v>0</v>
      </c>
      <c r="K208" s="230" t="s">
        <v>4301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84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1948</v>
      </c>
    </row>
    <row r="209" s="2" customFormat="1" ht="24.15" customHeight="1">
      <c r="A209" s="39"/>
      <c r="B209" s="40"/>
      <c r="C209" s="228" t="s">
        <v>537</v>
      </c>
      <c r="D209" s="228" t="s">
        <v>174</v>
      </c>
      <c r="E209" s="229" t="s">
        <v>4442</v>
      </c>
      <c r="F209" s="230" t="s">
        <v>4443</v>
      </c>
      <c r="G209" s="231" t="s">
        <v>801</v>
      </c>
      <c r="H209" s="232">
        <v>2</v>
      </c>
      <c r="I209" s="233"/>
      <c r="J209" s="234">
        <f>ROUND(I209*H209,2)</f>
        <v>0</v>
      </c>
      <c r="K209" s="230" t="s">
        <v>4301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192</v>
      </c>
      <c r="AT209" s="239" t="s">
        <v>174</v>
      </c>
      <c r="AU209" s="239" t="s">
        <v>84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192</v>
      </c>
      <c r="BM209" s="239" t="s">
        <v>1958</v>
      </c>
    </row>
    <row r="210" s="2" customFormat="1" ht="24.15" customHeight="1">
      <c r="A210" s="39"/>
      <c r="B210" s="40"/>
      <c r="C210" s="228" t="s">
        <v>543</v>
      </c>
      <c r="D210" s="228" t="s">
        <v>174</v>
      </c>
      <c r="E210" s="229" t="s">
        <v>4444</v>
      </c>
      <c r="F210" s="230" t="s">
        <v>4445</v>
      </c>
      <c r="G210" s="231" t="s">
        <v>801</v>
      </c>
      <c r="H210" s="232">
        <v>4</v>
      </c>
      <c r="I210" s="233"/>
      <c r="J210" s="234">
        <f>ROUND(I210*H210,2)</f>
        <v>0</v>
      </c>
      <c r="K210" s="230" t="s">
        <v>4301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192</v>
      </c>
      <c r="AT210" s="239" t="s">
        <v>174</v>
      </c>
      <c r="AU210" s="239" t="s">
        <v>84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192</v>
      </c>
      <c r="BM210" s="239" t="s">
        <v>1966</v>
      </c>
    </row>
    <row r="211" s="2" customFormat="1" ht="24.15" customHeight="1">
      <c r="A211" s="39"/>
      <c r="B211" s="40"/>
      <c r="C211" s="228" t="s">
        <v>570</v>
      </c>
      <c r="D211" s="228" t="s">
        <v>174</v>
      </c>
      <c r="E211" s="229" t="s">
        <v>4446</v>
      </c>
      <c r="F211" s="230" t="s">
        <v>4447</v>
      </c>
      <c r="G211" s="231" t="s">
        <v>801</v>
      </c>
      <c r="H211" s="232">
        <v>4</v>
      </c>
      <c r="I211" s="233"/>
      <c r="J211" s="234">
        <f>ROUND(I211*H211,2)</f>
        <v>0</v>
      </c>
      <c r="K211" s="230" t="s">
        <v>4301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192</v>
      </c>
      <c r="AT211" s="239" t="s">
        <v>174</v>
      </c>
      <c r="AU211" s="239" t="s">
        <v>84</v>
      </c>
      <c r="AY211" s="18" t="s">
        <v>171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192</v>
      </c>
      <c r="BM211" s="239" t="s">
        <v>1974</v>
      </c>
    </row>
    <row r="212" s="2" customFormat="1" ht="24.15" customHeight="1">
      <c r="A212" s="39"/>
      <c r="B212" s="40"/>
      <c r="C212" s="228" t="s">
        <v>575</v>
      </c>
      <c r="D212" s="228" t="s">
        <v>174</v>
      </c>
      <c r="E212" s="229" t="s">
        <v>4448</v>
      </c>
      <c r="F212" s="230" t="s">
        <v>4449</v>
      </c>
      <c r="G212" s="231" t="s">
        <v>801</v>
      </c>
      <c r="H212" s="232">
        <v>1</v>
      </c>
      <c r="I212" s="233"/>
      <c r="J212" s="234">
        <f>ROUND(I212*H212,2)</f>
        <v>0</v>
      </c>
      <c r="K212" s="230" t="s">
        <v>4301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192</v>
      </c>
      <c r="AT212" s="239" t="s">
        <v>174</v>
      </c>
      <c r="AU212" s="239" t="s">
        <v>84</v>
      </c>
      <c r="AY212" s="18" t="s">
        <v>171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192</v>
      </c>
      <c r="BM212" s="239" t="s">
        <v>1984</v>
      </c>
    </row>
    <row r="213" s="2" customFormat="1" ht="55.5" customHeight="1">
      <c r="A213" s="39"/>
      <c r="B213" s="40"/>
      <c r="C213" s="228" t="s">
        <v>355</v>
      </c>
      <c r="D213" s="228" t="s">
        <v>174</v>
      </c>
      <c r="E213" s="229" t="s">
        <v>4450</v>
      </c>
      <c r="F213" s="230" t="s">
        <v>4451</v>
      </c>
      <c r="G213" s="231" t="s">
        <v>801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192</v>
      </c>
      <c r="AT213" s="239" t="s">
        <v>174</v>
      </c>
      <c r="AU213" s="239" t="s">
        <v>84</v>
      </c>
      <c r="AY213" s="18" t="s">
        <v>171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192</v>
      </c>
      <c r="BM213" s="239" t="s">
        <v>1988</v>
      </c>
    </row>
    <row r="214" s="2" customFormat="1" ht="24.15" customHeight="1">
      <c r="A214" s="39"/>
      <c r="B214" s="40"/>
      <c r="C214" s="228" t="s">
        <v>625</v>
      </c>
      <c r="D214" s="228" t="s">
        <v>174</v>
      </c>
      <c r="E214" s="229" t="s">
        <v>4452</v>
      </c>
      <c r="F214" s="230" t="s">
        <v>4453</v>
      </c>
      <c r="G214" s="231" t="s">
        <v>801</v>
      </c>
      <c r="H214" s="232">
        <v>9</v>
      </c>
      <c r="I214" s="233"/>
      <c r="J214" s="234">
        <f>ROUND(I214*H214,2)</f>
        <v>0</v>
      </c>
      <c r="K214" s="230" t="s">
        <v>4301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192</v>
      </c>
      <c r="AT214" s="239" t="s">
        <v>174</v>
      </c>
      <c r="AU214" s="239" t="s">
        <v>84</v>
      </c>
      <c r="AY214" s="18" t="s">
        <v>171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192</v>
      </c>
      <c r="BM214" s="239" t="s">
        <v>1995</v>
      </c>
    </row>
    <row r="215" s="2" customFormat="1" ht="24.15" customHeight="1">
      <c r="A215" s="39"/>
      <c r="B215" s="40"/>
      <c r="C215" s="228" t="s">
        <v>646</v>
      </c>
      <c r="D215" s="228" t="s">
        <v>174</v>
      </c>
      <c r="E215" s="229" t="s">
        <v>4454</v>
      </c>
      <c r="F215" s="230" t="s">
        <v>4455</v>
      </c>
      <c r="G215" s="231" t="s">
        <v>801</v>
      </c>
      <c r="H215" s="232">
        <v>4</v>
      </c>
      <c r="I215" s="233"/>
      <c r="J215" s="234">
        <f>ROUND(I215*H215,2)</f>
        <v>0</v>
      </c>
      <c r="K215" s="230" t="s">
        <v>4301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192</v>
      </c>
      <c r="AT215" s="239" t="s">
        <v>174</v>
      </c>
      <c r="AU215" s="239" t="s">
        <v>84</v>
      </c>
      <c r="AY215" s="18" t="s">
        <v>171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192</v>
      </c>
      <c r="BM215" s="239" t="s">
        <v>2025</v>
      </c>
    </row>
    <row r="216" s="2" customFormat="1" ht="16.5" customHeight="1">
      <c r="A216" s="39"/>
      <c r="B216" s="40"/>
      <c r="C216" s="228" t="s">
        <v>650</v>
      </c>
      <c r="D216" s="228" t="s">
        <v>174</v>
      </c>
      <c r="E216" s="229" t="s">
        <v>4456</v>
      </c>
      <c r="F216" s="230" t="s">
        <v>4457</v>
      </c>
      <c r="G216" s="231" t="s">
        <v>801</v>
      </c>
      <c r="H216" s="232">
        <v>35</v>
      </c>
      <c r="I216" s="233"/>
      <c r="J216" s="234">
        <f>ROUND(I216*H216,2)</f>
        <v>0</v>
      </c>
      <c r="K216" s="230" t="s">
        <v>4301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192</v>
      </c>
      <c r="AT216" s="239" t="s">
        <v>174</v>
      </c>
      <c r="AU216" s="239" t="s">
        <v>84</v>
      </c>
      <c r="AY216" s="18" t="s">
        <v>171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192</v>
      </c>
      <c r="BM216" s="239" t="s">
        <v>2039</v>
      </c>
    </row>
    <row r="217" s="2" customFormat="1" ht="16.5" customHeight="1">
      <c r="A217" s="39"/>
      <c r="B217" s="40"/>
      <c r="C217" s="228" t="s">
        <v>657</v>
      </c>
      <c r="D217" s="228" t="s">
        <v>174</v>
      </c>
      <c r="E217" s="229" t="s">
        <v>4458</v>
      </c>
      <c r="F217" s="230" t="s">
        <v>4459</v>
      </c>
      <c r="G217" s="231" t="s">
        <v>801</v>
      </c>
      <c r="H217" s="232">
        <v>43</v>
      </c>
      <c r="I217" s="233"/>
      <c r="J217" s="234">
        <f>ROUND(I217*H217,2)</f>
        <v>0</v>
      </c>
      <c r="K217" s="230" t="s">
        <v>4301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192</v>
      </c>
      <c r="AT217" s="239" t="s">
        <v>174</v>
      </c>
      <c r="AU217" s="239" t="s">
        <v>84</v>
      </c>
      <c r="AY217" s="18" t="s">
        <v>171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192</v>
      </c>
      <c r="BM217" s="239" t="s">
        <v>2052</v>
      </c>
    </row>
    <row r="218" s="2" customFormat="1" ht="24.15" customHeight="1">
      <c r="A218" s="39"/>
      <c r="B218" s="40"/>
      <c r="C218" s="228" t="s">
        <v>661</v>
      </c>
      <c r="D218" s="228" t="s">
        <v>174</v>
      </c>
      <c r="E218" s="229" t="s">
        <v>4460</v>
      </c>
      <c r="F218" s="230" t="s">
        <v>4461</v>
      </c>
      <c r="G218" s="231" t="s">
        <v>2107</v>
      </c>
      <c r="H218" s="308"/>
      <c r="I218" s="233"/>
      <c r="J218" s="234">
        <f>ROUND(I218*H218,2)</f>
        <v>0</v>
      </c>
      <c r="K218" s="230" t="s">
        <v>4301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192</v>
      </c>
      <c r="AT218" s="239" t="s">
        <v>174</v>
      </c>
      <c r="AU218" s="239" t="s">
        <v>84</v>
      </c>
      <c r="AY218" s="18" t="s">
        <v>171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192</v>
      </c>
      <c r="BM218" s="239" t="s">
        <v>2062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4462</v>
      </c>
      <c r="F219" s="215" t="s">
        <v>4463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SUM(P220:P251)</f>
        <v>0</v>
      </c>
      <c r="Q219" s="220"/>
      <c r="R219" s="221">
        <f>SUM(R220:R251)</f>
        <v>0</v>
      </c>
      <c r="S219" s="220"/>
      <c r="T219" s="222">
        <f>SUM(T220:T251)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77</v>
      </c>
      <c r="AY219" s="223" t="s">
        <v>171</v>
      </c>
      <c r="BK219" s="225">
        <f>SUM(BK220:BK251)</f>
        <v>0</v>
      </c>
    </row>
    <row r="220" s="2" customFormat="1" ht="24.15" customHeight="1">
      <c r="A220" s="39"/>
      <c r="B220" s="40"/>
      <c r="C220" s="228" t="s">
        <v>84</v>
      </c>
      <c r="D220" s="228" t="s">
        <v>174</v>
      </c>
      <c r="E220" s="229" t="s">
        <v>4464</v>
      </c>
      <c r="F220" s="230" t="s">
        <v>4465</v>
      </c>
      <c r="G220" s="231" t="s">
        <v>801</v>
      </c>
      <c r="H220" s="232">
        <v>30</v>
      </c>
      <c r="I220" s="233"/>
      <c r="J220" s="234">
        <f>ROUND(I220*H220,2)</f>
        <v>0</v>
      </c>
      <c r="K220" s="230" t="s">
        <v>4301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192</v>
      </c>
      <c r="AT220" s="239" t="s">
        <v>174</v>
      </c>
      <c r="AU220" s="239" t="s">
        <v>84</v>
      </c>
      <c r="AY220" s="18" t="s">
        <v>171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192</v>
      </c>
      <c r="BM220" s="239" t="s">
        <v>2074</v>
      </c>
    </row>
    <row r="221" s="2" customFormat="1" ht="16.5" customHeight="1">
      <c r="A221" s="39"/>
      <c r="B221" s="40"/>
      <c r="C221" s="228" t="s">
        <v>86</v>
      </c>
      <c r="D221" s="228" t="s">
        <v>174</v>
      </c>
      <c r="E221" s="229" t="s">
        <v>4466</v>
      </c>
      <c r="F221" s="230" t="s">
        <v>4467</v>
      </c>
      <c r="G221" s="231" t="s">
        <v>206</v>
      </c>
      <c r="H221" s="232">
        <v>250</v>
      </c>
      <c r="I221" s="233"/>
      <c r="J221" s="234">
        <f>ROUND(I221*H221,2)</f>
        <v>0</v>
      </c>
      <c r="K221" s="230" t="s">
        <v>4301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192</v>
      </c>
      <c r="AT221" s="239" t="s">
        <v>174</v>
      </c>
      <c r="AU221" s="239" t="s">
        <v>84</v>
      </c>
      <c r="AY221" s="18" t="s">
        <v>171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192</v>
      </c>
      <c r="BM221" s="239" t="s">
        <v>2084</v>
      </c>
    </row>
    <row r="222" s="2" customFormat="1" ht="33" customHeight="1">
      <c r="A222" s="39"/>
      <c r="B222" s="40"/>
      <c r="C222" s="228" t="s">
        <v>106</v>
      </c>
      <c r="D222" s="228" t="s">
        <v>174</v>
      </c>
      <c r="E222" s="229" t="s">
        <v>4468</v>
      </c>
      <c r="F222" s="230" t="s">
        <v>4469</v>
      </c>
      <c r="G222" s="231" t="s">
        <v>314</v>
      </c>
      <c r="H222" s="232">
        <v>1</v>
      </c>
      <c r="I222" s="233"/>
      <c r="J222" s="234">
        <f>ROUND(I222*H222,2)</f>
        <v>0</v>
      </c>
      <c r="K222" s="230" t="s">
        <v>4301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192</v>
      </c>
      <c r="AT222" s="239" t="s">
        <v>174</v>
      </c>
      <c r="AU222" s="239" t="s">
        <v>84</v>
      </c>
      <c r="AY222" s="18" t="s">
        <v>171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192</v>
      </c>
      <c r="BM222" s="239" t="s">
        <v>2095</v>
      </c>
    </row>
    <row r="223" s="2" customFormat="1" ht="49.05" customHeight="1">
      <c r="A223" s="39"/>
      <c r="B223" s="40"/>
      <c r="C223" s="228" t="s">
        <v>192</v>
      </c>
      <c r="D223" s="228" t="s">
        <v>174</v>
      </c>
      <c r="E223" s="229" t="s">
        <v>4470</v>
      </c>
      <c r="F223" s="230" t="s">
        <v>4471</v>
      </c>
      <c r="G223" s="231" t="s">
        <v>801</v>
      </c>
      <c r="H223" s="232">
        <v>3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192</v>
      </c>
      <c r="AT223" s="239" t="s">
        <v>174</v>
      </c>
      <c r="AU223" s="239" t="s">
        <v>84</v>
      </c>
      <c r="AY223" s="18" t="s">
        <v>171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192</v>
      </c>
      <c r="BM223" s="239" t="s">
        <v>2104</v>
      </c>
    </row>
    <row r="224" s="2" customFormat="1" ht="49.05" customHeight="1">
      <c r="A224" s="39"/>
      <c r="B224" s="40"/>
      <c r="C224" s="228" t="s">
        <v>170</v>
      </c>
      <c r="D224" s="228" t="s">
        <v>174</v>
      </c>
      <c r="E224" s="229" t="s">
        <v>4472</v>
      </c>
      <c r="F224" s="230" t="s">
        <v>4473</v>
      </c>
      <c r="G224" s="231" t="s">
        <v>801</v>
      </c>
      <c r="H224" s="232">
        <v>3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192</v>
      </c>
      <c r="AT224" s="239" t="s">
        <v>174</v>
      </c>
      <c r="AU224" s="239" t="s">
        <v>84</v>
      </c>
      <c r="AY224" s="18" t="s">
        <v>171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192</v>
      </c>
      <c r="BM224" s="239" t="s">
        <v>2115</v>
      </c>
    </row>
    <row r="225" s="2" customFormat="1" ht="49.05" customHeight="1">
      <c r="A225" s="39"/>
      <c r="B225" s="40"/>
      <c r="C225" s="228" t="s">
        <v>317</v>
      </c>
      <c r="D225" s="228" t="s">
        <v>174</v>
      </c>
      <c r="E225" s="229" t="s">
        <v>4474</v>
      </c>
      <c r="F225" s="230" t="s">
        <v>4475</v>
      </c>
      <c r="G225" s="231" t="s">
        <v>801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192</v>
      </c>
      <c r="AT225" s="239" t="s">
        <v>174</v>
      </c>
      <c r="AU225" s="239" t="s">
        <v>84</v>
      </c>
      <c r="AY225" s="18" t="s">
        <v>171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192</v>
      </c>
      <c r="BM225" s="239" t="s">
        <v>2124</v>
      </c>
    </row>
    <row r="226" s="2" customFormat="1" ht="49.05" customHeight="1">
      <c r="A226" s="39"/>
      <c r="B226" s="40"/>
      <c r="C226" s="228" t="s">
        <v>324</v>
      </c>
      <c r="D226" s="228" t="s">
        <v>174</v>
      </c>
      <c r="E226" s="229" t="s">
        <v>4476</v>
      </c>
      <c r="F226" s="230" t="s">
        <v>4477</v>
      </c>
      <c r="G226" s="231" t="s">
        <v>801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192</v>
      </c>
      <c r="AT226" s="239" t="s">
        <v>174</v>
      </c>
      <c r="AU226" s="239" t="s">
        <v>84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192</v>
      </c>
      <c r="BM226" s="239" t="s">
        <v>2136</v>
      </c>
    </row>
    <row r="227" s="2" customFormat="1" ht="49.05" customHeight="1">
      <c r="A227" s="39"/>
      <c r="B227" s="40"/>
      <c r="C227" s="228" t="s">
        <v>329</v>
      </c>
      <c r="D227" s="228" t="s">
        <v>174</v>
      </c>
      <c r="E227" s="229" t="s">
        <v>4478</v>
      </c>
      <c r="F227" s="230" t="s">
        <v>4479</v>
      </c>
      <c r="G227" s="231" t="s">
        <v>801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192</v>
      </c>
      <c r="AT227" s="239" t="s">
        <v>174</v>
      </c>
      <c r="AU227" s="239" t="s">
        <v>84</v>
      </c>
      <c r="AY227" s="18" t="s">
        <v>171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192</v>
      </c>
      <c r="BM227" s="239" t="s">
        <v>2151</v>
      </c>
    </row>
    <row r="228" s="2" customFormat="1" ht="49.05" customHeight="1">
      <c r="A228" s="39"/>
      <c r="B228" s="40"/>
      <c r="C228" s="228" t="s">
        <v>322</v>
      </c>
      <c r="D228" s="228" t="s">
        <v>174</v>
      </c>
      <c r="E228" s="229" t="s">
        <v>4480</v>
      </c>
      <c r="F228" s="230" t="s">
        <v>4481</v>
      </c>
      <c r="G228" s="231" t="s">
        <v>801</v>
      </c>
      <c r="H228" s="232">
        <v>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192</v>
      </c>
      <c r="AT228" s="239" t="s">
        <v>174</v>
      </c>
      <c r="AU228" s="239" t="s">
        <v>84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192</v>
      </c>
      <c r="BM228" s="239" t="s">
        <v>2159</v>
      </c>
    </row>
    <row r="229" s="2" customFormat="1" ht="49.05" customHeight="1">
      <c r="A229" s="39"/>
      <c r="B229" s="40"/>
      <c r="C229" s="228" t="s">
        <v>371</v>
      </c>
      <c r="D229" s="228" t="s">
        <v>174</v>
      </c>
      <c r="E229" s="229" t="s">
        <v>4482</v>
      </c>
      <c r="F229" s="230" t="s">
        <v>4483</v>
      </c>
      <c r="G229" s="231" t="s">
        <v>801</v>
      </c>
      <c r="H229" s="232">
        <v>3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192</v>
      </c>
      <c r="AT229" s="239" t="s">
        <v>174</v>
      </c>
      <c r="AU229" s="239" t="s">
        <v>84</v>
      </c>
      <c r="AY229" s="18" t="s">
        <v>171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192</v>
      </c>
      <c r="BM229" s="239" t="s">
        <v>2169</v>
      </c>
    </row>
    <row r="230" s="2" customFormat="1" ht="49.05" customHeight="1">
      <c r="A230" s="39"/>
      <c r="B230" s="40"/>
      <c r="C230" s="228" t="s">
        <v>398</v>
      </c>
      <c r="D230" s="228" t="s">
        <v>174</v>
      </c>
      <c r="E230" s="229" t="s">
        <v>4484</v>
      </c>
      <c r="F230" s="230" t="s">
        <v>4485</v>
      </c>
      <c r="G230" s="231" t="s">
        <v>801</v>
      </c>
      <c r="H230" s="232">
        <v>4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192</v>
      </c>
      <c r="AT230" s="239" t="s">
        <v>174</v>
      </c>
      <c r="AU230" s="239" t="s">
        <v>84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192</v>
      </c>
      <c r="BM230" s="239" t="s">
        <v>2181</v>
      </c>
    </row>
    <row r="231" s="2" customFormat="1" ht="49.05" customHeight="1">
      <c r="A231" s="39"/>
      <c r="B231" s="40"/>
      <c r="C231" s="228" t="s">
        <v>403</v>
      </c>
      <c r="D231" s="228" t="s">
        <v>174</v>
      </c>
      <c r="E231" s="229" t="s">
        <v>4486</v>
      </c>
      <c r="F231" s="230" t="s">
        <v>4487</v>
      </c>
      <c r="G231" s="231" t="s">
        <v>801</v>
      </c>
      <c r="H231" s="232">
        <v>2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192</v>
      </c>
      <c r="AT231" s="239" t="s">
        <v>174</v>
      </c>
      <c r="AU231" s="239" t="s">
        <v>84</v>
      </c>
      <c r="AY231" s="18" t="s">
        <v>171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192</v>
      </c>
      <c r="BM231" s="239" t="s">
        <v>2192</v>
      </c>
    </row>
    <row r="232" s="2" customFormat="1" ht="49.05" customHeight="1">
      <c r="A232" s="39"/>
      <c r="B232" s="40"/>
      <c r="C232" s="228" t="s">
        <v>410</v>
      </c>
      <c r="D232" s="228" t="s">
        <v>174</v>
      </c>
      <c r="E232" s="229" t="s">
        <v>4488</v>
      </c>
      <c r="F232" s="230" t="s">
        <v>4489</v>
      </c>
      <c r="G232" s="231" t="s">
        <v>801</v>
      </c>
      <c r="H232" s="232">
        <v>2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192</v>
      </c>
      <c r="AT232" s="239" t="s">
        <v>174</v>
      </c>
      <c r="AU232" s="239" t="s">
        <v>84</v>
      </c>
      <c r="AY232" s="18" t="s">
        <v>171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192</v>
      </c>
      <c r="BM232" s="239" t="s">
        <v>2202</v>
      </c>
    </row>
    <row r="233" s="2" customFormat="1" ht="49.05" customHeight="1">
      <c r="A233" s="39"/>
      <c r="B233" s="40"/>
      <c r="C233" s="228" t="s">
        <v>416</v>
      </c>
      <c r="D233" s="228" t="s">
        <v>174</v>
      </c>
      <c r="E233" s="229" t="s">
        <v>4490</v>
      </c>
      <c r="F233" s="230" t="s">
        <v>4491</v>
      </c>
      <c r="G233" s="231" t="s">
        <v>801</v>
      </c>
      <c r="H233" s="232">
        <v>5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192</v>
      </c>
      <c r="AT233" s="239" t="s">
        <v>174</v>
      </c>
      <c r="AU233" s="239" t="s">
        <v>84</v>
      </c>
      <c r="AY233" s="18" t="s">
        <v>171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192</v>
      </c>
      <c r="BM233" s="239" t="s">
        <v>2212</v>
      </c>
    </row>
    <row r="234" s="2" customFormat="1" ht="49.05" customHeight="1">
      <c r="A234" s="39"/>
      <c r="B234" s="40"/>
      <c r="C234" s="228" t="s">
        <v>8</v>
      </c>
      <c r="D234" s="228" t="s">
        <v>174</v>
      </c>
      <c r="E234" s="229" t="s">
        <v>4492</v>
      </c>
      <c r="F234" s="230" t="s">
        <v>4493</v>
      </c>
      <c r="G234" s="231" t="s">
        <v>801</v>
      </c>
      <c r="H234" s="232">
        <v>8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192</v>
      </c>
      <c r="AT234" s="239" t="s">
        <v>174</v>
      </c>
      <c r="AU234" s="239" t="s">
        <v>84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192</v>
      </c>
      <c r="BM234" s="239" t="s">
        <v>2221</v>
      </c>
    </row>
    <row r="235" s="2" customFormat="1" ht="49.05" customHeight="1">
      <c r="A235" s="39"/>
      <c r="B235" s="40"/>
      <c r="C235" s="228" t="s">
        <v>440</v>
      </c>
      <c r="D235" s="228" t="s">
        <v>174</v>
      </c>
      <c r="E235" s="229" t="s">
        <v>4494</v>
      </c>
      <c r="F235" s="230" t="s">
        <v>4495</v>
      </c>
      <c r="G235" s="231" t="s">
        <v>801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192</v>
      </c>
      <c r="AT235" s="239" t="s">
        <v>174</v>
      </c>
      <c r="AU235" s="239" t="s">
        <v>84</v>
      </c>
      <c r="AY235" s="18" t="s">
        <v>171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192</v>
      </c>
      <c r="BM235" s="239" t="s">
        <v>2231</v>
      </c>
    </row>
    <row r="236" s="2" customFormat="1" ht="49.05" customHeight="1">
      <c r="A236" s="39"/>
      <c r="B236" s="40"/>
      <c r="C236" s="228" t="s">
        <v>451</v>
      </c>
      <c r="D236" s="228" t="s">
        <v>174</v>
      </c>
      <c r="E236" s="229" t="s">
        <v>4496</v>
      </c>
      <c r="F236" s="230" t="s">
        <v>4497</v>
      </c>
      <c r="G236" s="231" t="s">
        <v>801</v>
      </c>
      <c r="H236" s="232">
        <v>8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192</v>
      </c>
      <c r="AT236" s="239" t="s">
        <v>174</v>
      </c>
      <c r="AU236" s="239" t="s">
        <v>84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192</v>
      </c>
      <c r="BM236" s="239" t="s">
        <v>2240</v>
      </c>
    </row>
    <row r="237" s="2" customFormat="1" ht="49.05" customHeight="1">
      <c r="A237" s="39"/>
      <c r="B237" s="40"/>
      <c r="C237" s="228" t="s">
        <v>456</v>
      </c>
      <c r="D237" s="228" t="s">
        <v>174</v>
      </c>
      <c r="E237" s="229" t="s">
        <v>4498</v>
      </c>
      <c r="F237" s="230" t="s">
        <v>4499</v>
      </c>
      <c r="G237" s="231" t="s">
        <v>801</v>
      </c>
      <c r="H237" s="232">
        <v>6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192</v>
      </c>
      <c r="AT237" s="239" t="s">
        <v>174</v>
      </c>
      <c r="AU237" s="239" t="s">
        <v>84</v>
      </c>
      <c r="AY237" s="18" t="s">
        <v>171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192</v>
      </c>
      <c r="BM237" s="239" t="s">
        <v>2249</v>
      </c>
    </row>
    <row r="238" s="2" customFormat="1" ht="49.05" customHeight="1">
      <c r="A238" s="39"/>
      <c r="B238" s="40"/>
      <c r="C238" s="228" t="s">
        <v>465</v>
      </c>
      <c r="D238" s="228" t="s">
        <v>174</v>
      </c>
      <c r="E238" s="229" t="s">
        <v>4500</v>
      </c>
      <c r="F238" s="230" t="s">
        <v>4501</v>
      </c>
      <c r="G238" s="231" t="s">
        <v>801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192</v>
      </c>
      <c r="AT238" s="239" t="s">
        <v>174</v>
      </c>
      <c r="AU238" s="239" t="s">
        <v>84</v>
      </c>
      <c r="AY238" s="18" t="s">
        <v>171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192</v>
      </c>
      <c r="BM238" s="239" t="s">
        <v>2258</v>
      </c>
    </row>
    <row r="239" s="2" customFormat="1" ht="49.05" customHeight="1">
      <c r="A239" s="39"/>
      <c r="B239" s="40"/>
      <c r="C239" s="228" t="s">
        <v>471</v>
      </c>
      <c r="D239" s="228" t="s">
        <v>174</v>
      </c>
      <c r="E239" s="229" t="s">
        <v>4502</v>
      </c>
      <c r="F239" s="230" t="s">
        <v>4503</v>
      </c>
      <c r="G239" s="231" t="s">
        <v>801</v>
      </c>
      <c r="H239" s="232">
        <v>2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192</v>
      </c>
      <c r="AT239" s="239" t="s">
        <v>174</v>
      </c>
      <c r="AU239" s="239" t="s">
        <v>84</v>
      </c>
      <c r="AY239" s="18" t="s">
        <v>171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192</v>
      </c>
      <c r="BM239" s="239" t="s">
        <v>2270</v>
      </c>
    </row>
    <row r="240" s="2" customFormat="1" ht="49.05" customHeight="1">
      <c r="A240" s="39"/>
      <c r="B240" s="40"/>
      <c r="C240" s="228" t="s">
        <v>7</v>
      </c>
      <c r="D240" s="228" t="s">
        <v>174</v>
      </c>
      <c r="E240" s="229" t="s">
        <v>4504</v>
      </c>
      <c r="F240" s="230" t="s">
        <v>4505</v>
      </c>
      <c r="G240" s="231" t="s">
        <v>801</v>
      </c>
      <c r="H240" s="232">
        <v>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192</v>
      </c>
      <c r="AT240" s="239" t="s">
        <v>174</v>
      </c>
      <c r="AU240" s="239" t="s">
        <v>84</v>
      </c>
      <c r="AY240" s="18" t="s">
        <v>171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192</v>
      </c>
      <c r="BM240" s="239" t="s">
        <v>2283</v>
      </c>
    </row>
    <row r="241" s="2" customFormat="1" ht="49.05" customHeight="1">
      <c r="A241" s="39"/>
      <c r="B241" s="40"/>
      <c r="C241" s="228" t="s">
        <v>487</v>
      </c>
      <c r="D241" s="228" t="s">
        <v>174</v>
      </c>
      <c r="E241" s="229" t="s">
        <v>4506</v>
      </c>
      <c r="F241" s="230" t="s">
        <v>4507</v>
      </c>
      <c r="G241" s="231" t="s">
        <v>801</v>
      </c>
      <c r="H241" s="232">
        <v>4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192</v>
      </c>
      <c r="AT241" s="239" t="s">
        <v>174</v>
      </c>
      <c r="AU241" s="239" t="s">
        <v>84</v>
      </c>
      <c r="AY241" s="18" t="s">
        <v>171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192</v>
      </c>
      <c r="BM241" s="239" t="s">
        <v>2293</v>
      </c>
    </row>
    <row r="242" s="2" customFormat="1" ht="49.05" customHeight="1">
      <c r="A242" s="39"/>
      <c r="B242" s="40"/>
      <c r="C242" s="228" t="s">
        <v>492</v>
      </c>
      <c r="D242" s="228" t="s">
        <v>174</v>
      </c>
      <c r="E242" s="229" t="s">
        <v>4508</v>
      </c>
      <c r="F242" s="230" t="s">
        <v>4509</v>
      </c>
      <c r="G242" s="231" t="s">
        <v>801</v>
      </c>
      <c r="H242" s="232">
        <v>5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192</v>
      </c>
      <c r="AT242" s="239" t="s">
        <v>174</v>
      </c>
      <c r="AU242" s="239" t="s">
        <v>84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192</v>
      </c>
      <c r="BM242" s="239" t="s">
        <v>2304</v>
      </c>
    </row>
    <row r="243" s="2" customFormat="1" ht="49.05" customHeight="1">
      <c r="A243" s="39"/>
      <c r="B243" s="40"/>
      <c r="C243" s="228" t="s">
        <v>498</v>
      </c>
      <c r="D243" s="228" t="s">
        <v>174</v>
      </c>
      <c r="E243" s="229" t="s">
        <v>4510</v>
      </c>
      <c r="F243" s="230" t="s">
        <v>4511</v>
      </c>
      <c r="G243" s="231" t="s">
        <v>801</v>
      </c>
      <c r="H243" s="232">
        <v>2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192</v>
      </c>
      <c r="AT243" s="239" t="s">
        <v>174</v>
      </c>
      <c r="AU243" s="239" t="s">
        <v>84</v>
      </c>
      <c r="AY243" s="18" t="s">
        <v>171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192</v>
      </c>
      <c r="BM243" s="239" t="s">
        <v>2313</v>
      </c>
    </row>
    <row r="244" s="2" customFormat="1" ht="49.05" customHeight="1">
      <c r="A244" s="39"/>
      <c r="B244" s="40"/>
      <c r="C244" s="228" t="s">
        <v>505</v>
      </c>
      <c r="D244" s="228" t="s">
        <v>174</v>
      </c>
      <c r="E244" s="229" t="s">
        <v>4512</v>
      </c>
      <c r="F244" s="230" t="s">
        <v>4513</v>
      </c>
      <c r="G244" s="231" t="s">
        <v>801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192</v>
      </c>
      <c r="AT244" s="239" t="s">
        <v>174</v>
      </c>
      <c r="AU244" s="239" t="s">
        <v>84</v>
      </c>
      <c r="AY244" s="18" t="s">
        <v>171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192</v>
      </c>
      <c r="BM244" s="239" t="s">
        <v>2322</v>
      </c>
    </row>
    <row r="245" s="2" customFormat="1" ht="49.05" customHeight="1">
      <c r="A245" s="39"/>
      <c r="B245" s="40"/>
      <c r="C245" s="228" t="s">
        <v>515</v>
      </c>
      <c r="D245" s="228" t="s">
        <v>174</v>
      </c>
      <c r="E245" s="229" t="s">
        <v>4514</v>
      </c>
      <c r="F245" s="230" t="s">
        <v>4515</v>
      </c>
      <c r="G245" s="231" t="s">
        <v>801</v>
      </c>
      <c r="H245" s="232">
        <v>2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192</v>
      </c>
      <c r="AT245" s="239" t="s">
        <v>174</v>
      </c>
      <c r="AU245" s="239" t="s">
        <v>84</v>
      </c>
      <c r="AY245" s="18" t="s">
        <v>171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192</v>
      </c>
      <c r="BM245" s="239" t="s">
        <v>2338</v>
      </c>
    </row>
    <row r="246" s="2" customFormat="1" ht="37.8" customHeight="1">
      <c r="A246" s="39"/>
      <c r="B246" s="40"/>
      <c r="C246" s="228" t="s">
        <v>525</v>
      </c>
      <c r="D246" s="228" t="s">
        <v>174</v>
      </c>
      <c r="E246" s="229" t="s">
        <v>4516</v>
      </c>
      <c r="F246" s="230" t="s">
        <v>4517</v>
      </c>
      <c r="G246" s="231" t="s">
        <v>801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192</v>
      </c>
      <c r="AT246" s="239" t="s">
        <v>174</v>
      </c>
      <c r="AU246" s="239" t="s">
        <v>84</v>
      </c>
      <c r="AY246" s="18" t="s">
        <v>171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192</v>
      </c>
      <c r="BM246" s="239" t="s">
        <v>2350</v>
      </c>
    </row>
    <row r="247" s="2" customFormat="1" ht="37.8" customHeight="1">
      <c r="A247" s="39"/>
      <c r="B247" s="40"/>
      <c r="C247" s="228" t="s">
        <v>537</v>
      </c>
      <c r="D247" s="228" t="s">
        <v>174</v>
      </c>
      <c r="E247" s="229" t="s">
        <v>4518</v>
      </c>
      <c r="F247" s="230" t="s">
        <v>4519</v>
      </c>
      <c r="G247" s="231" t="s">
        <v>801</v>
      </c>
      <c r="H247" s="232">
        <v>1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192</v>
      </c>
      <c r="AT247" s="239" t="s">
        <v>174</v>
      </c>
      <c r="AU247" s="239" t="s">
        <v>84</v>
      </c>
      <c r="AY247" s="18" t="s">
        <v>171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192</v>
      </c>
      <c r="BM247" s="239" t="s">
        <v>2366</v>
      </c>
    </row>
    <row r="248" s="2" customFormat="1" ht="24.15" customHeight="1">
      <c r="A248" s="39"/>
      <c r="B248" s="40"/>
      <c r="C248" s="228" t="s">
        <v>543</v>
      </c>
      <c r="D248" s="228" t="s">
        <v>174</v>
      </c>
      <c r="E248" s="229" t="s">
        <v>4520</v>
      </c>
      <c r="F248" s="230" t="s">
        <v>4521</v>
      </c>
      <c r="G248" s="231" t="s">
        <v>801</v>
      </c>
      <c r="H248" s="232">
        <v>21</v>
      </c>
      <c r="I248" s="233"/>
      <c r="J248" s="234">
        <f>ROUND(I248*H248,2)</f>
        <v>0</v>
      </c>
      <c r="K248" s="230" t="s">
        <v>4301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192</v>
      </c>
      <c r="AT248" s="239" t="s">
        <v>174</v>
      </c>
      <c r="AU248" s="239" t="s">
        <v>84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192</v>
      </c>
      <c r="BM248" s="239" t="s">
        <v>2378</v>
      </c>
    </row>
    <row r="249" s="2" customFormat="1" ht="24.15" customHeight="1">
      <c r="A249" s="39"/>
      <c r="B249" s="40"/>
      <c r="C249" s="228" t="s">
        <v>570</v>
      </c>
      <c r="D249" s="228" t="s">
        <v>174</v>
      </c>
      <c r="E249" s="229" t="s">
        <v>4522</v>
      </c>
      <c r="F249" s="230" t="s">
        <v>4523</v>
      </c>
      <c r="G249" s="231" t="s">
        <v>801</v>
      </c>
      <c r="H249" s="232">
        <v>41</v>
      </c>
      <c r="I249" s="233"/>
      <c r="J249" s="234">
        <f>ROUND(I249*H249,2)</f>
        <v>0</v>
      </c>
      <c r="K249" s="230" t="s">
        <v>4301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192</v>
      </c>
      <c r="AT249" s="239" t="s">
        <v>174</v>
      </c>
      <c r="AU249" s="239" t="s">
        <v>84</v>
      </c>
      <c r="AY249" s="18" t="s">
        <v>171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192</v>
      </c>
      <c r="BM249" s="239" t="s">
        <v>2390</v>
      </c>
    </row>
    <row r="250" s="2" customFormat="1" ht="24.15" customHeight="1">
      <c r="A250" s="39"/>
      <c r="B250" s="40"/>
      <c r="C250" s="228" t="s">
        <v>575</v>
      </c>
      <c r="D250" s="228" t="s">
        <v>174</v>
      </c>
      <c r="E250" s="229" t="s">
        <v>4524</v>
      </c>
      <c r="F250" s="230" t="s">
        <v>4525</v>
      </c>
      <c r="G250" s="231" t="s">
        <v>801</v>
      </c>
      <c r="H250" s="232">
        <v>11</v>
      </c>
      <c r="I250" s="233"/>
      <c r="J250" s="234">
        <f>ROUND(I250*H250,2)</f>
        <v>0</v>
      </c>
      <c r="K250" s="230" t="s">
        <v>4301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192</v>
      </c>
      <c r="AT250" s="239" t="s">
        <v>174</v>
      </c>
      <c r="AU250" s="239" t="s">
        <v>84</v>
      </c>
      <c r="AY250" s="18" t="s">
        <v>171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192</v>
      </c>
      <c r="BM250" s="239" t="s">
        <v>2400</v>
      </c>
    </row>
    <row r="251" s="2" customFormat="1" ht="24.15" customHeight="1">
      <c r="A251" s="39"/>
      <c r="B251" s="40"/>
      <c r="C251" s="228" t="s">
        <v>355</v>
      </c>
      <c r="D251" s="228" t="s">
        <v>174</v>
      </c>
      <c r="E251" s="229" t="s">
        <v>4526</v>
      </c>
      <c r="F251" s="230" t="s">
        <v>4527</v>
      </c>
      <c r="G251" s="231" t="s">
        <v>2107</v>
      </c>
      <c r="H251" s="308"/>
      <c r="I251" s="233"/>
      <c r="J251" s="234">
        <f>ROUND(I251*H251,2)</f>
        <v>0</v>
      </c>
      <c r="K251" s="230" t="s">
        <v>4301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192</v>
      </c>
      <c r="AT251" s="239" t="s">
        <v>174</v>
      </c>
      <c r="AU251" s="239" t="s">
        <v>84</v>
      </c>
      <c r="AY251" s="18" t="s">
        <v>171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192</v>
      </c>
      <c r="BM251" s="239" t="s">
        <v>2409</v>
      </c>
    </row>
    <row r="252" s="12" customFormat="1" ht="25.92" customHeight="1">
      <c r="A252" s="12"/>
      <c r="B252" s="212"/>
      <c r="C252" s="213"/>
      <c r="D252" s="214" t="s">
        <v>76</v>
      </c>
      <c r="E252" s="215" t="s">
        <v>4528</v>
      </c>
      <c r="F252" s="215" t="s">
        <v>4529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SUM(P253:P256)</f>
        <v>0</v>
      </c>
      <c r="Q252" s="220"/>
      <c r="R252" s="221">
        <f>SUM(R253:R256)</f>
        <v>0</v>
      </c>
      <c r="S252" s="220"/>
      <c r="T252" s="222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84</v>
      </c>
      <c r="AT252" s="224" t="s">
        <v>76</v>
      </c>
      <c r="AU252" s="224" t="s">
        <v>77</v>
      </c>
      <c r="AY252" s="223" t="s">
        <v>171</v>
      </c>
      <c r="BK252" s="225">
        <f>SUM(BK253:BK256)</f>
        <v>0</v>
      </c>
    </row>
    <row r="253" s="2" customFormat="1" ht="24.15" customHeight="1">
      <c r="A253" s="39"/>
      <c r="B253" s="40"/>
      <c r="C253" s="228" t="s">
        <v>84</v>
      </c>
      <c r="D253" s="228" t="s">
        <v>174</v>
      </c>
      <c r="E253" s="229" t="s">
        <v>4530</v>
      </c>
      <c r="F253" s="230" t="s">
        <v>4531</v>
      </c>
      <c r="G253" s="231" t="s">
        <v>419</v>
      </c>
      <c r="H253" s="232">
        <v>0</v>
      </c>
      <c r="I253" s="233"/>
      <c r="J253" s="234">
        <f>ROUND(I253*H253,2)</f>
        <v>0</v>
      </c>
      <c r="K253" s="230" t="s">
        <v>4301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192</v>
      </c>
      <c r="AT253" s="239" t="s">
        <v>174</v>
      </c>
      <c r="AU253" s="239" t="s">
        <v>84</v>
      </c>
      <c r="AY253" s="18" t="s">
        <v>171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192</v>
      </c>
      <c r="BM253" s="239" t="s">
        <v>2419</v>
      </c>
    </row>
    <row r="254" s="2" customFormat="1" ht="24.15" customHeight="1">
      <c r="A254" s="39"/>
      <c r="B254" s="40"/>
      <c r="C254" s="228" t="s">
        <v>86</v>
      </c>
      <c r="D254" s="228" t="s">
        <v>174</v>
      </c>
      <c r="E254" s="229" t="s">
        <v>4532</v>
      </c>
      <c r="F254" s="230" t="s">
        <v>4533</v>
      </c>
      <c r="G254" s="231" t="s">
        <v>419</v>
      </c>
      <c r="H254" s="232">
        <v>0</v>
      </c>
      <c r="I254" s="233"/>
      <c r="J254" s="234">
        <f>ROUND(I254*H254,2)</f>
        <v>0</v>
      </c>
      <c r="K254" s="230" t="s">
        <v>4301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192</v>
      </c>
      <c r="AT254" s="239" t="s">
        <v>174</v>
      </c>
      <c r="AU254" s="239" t="s">
        <v>84</v>
      </c>
      <c r="AY254" s="18" t="s">
        <v>171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192</v>
      </c>
      <c r="BM254" s="239" t="s">
        <v>2428</v>
      </c>
    </row>
    <row r="255" s="2" customFormat="1" ht="24.15" customHeight="1">
      <c r="A255" s="39"/>
      <c r="B255" s="40"/>
      <c r="C255" s="228" t="s">
        <v>106</v>
      </c>
      <c r="D255" s="228" t="s">
        <v>174</v>
      </c>
      <c r="E255" s="229" t="s">
        <v>4534</v>
      </c>
      <c r="F255" s="230" t="s">
        <v>4535</v>
      </c>
      <c r="G255" s="231" t="s">
        <v>419</v>
      </c>
      <c r="H255" s="232">
        <v>0</v>
      </c>
      <c r="I255" s="233"/>
      <c r="J255" s="234">
        <f>ROUND(I255*H255,2)</f>
        <v>0</v>
      </c>
      <c r="K255" s="230" t="s">
        <v>4301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192</v>
      </c>
      <c r="AT255" s="239" t="s">
        <v>174</v>
      </c>
      <c r="AU255" s="239" t="s">
        <v>84</v>
      </c>
      <c r="AY255" s="18" t="s">
        <v>171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192</v>
      </c>
      <c r="BM255" s="239" t="s">
        <v>2440</v>
      </c>
    </row>
    <row r="256" s="2" customFormat="1" ht="24.15" customHeight="1">
      <c r="A256" s="39"/>
      <c r="B256" s="40"/>
      <c r="C256" s="228" t="s">
        <v>192</v>
      </c>
      <c r="D256" s="228" t="s">
        <v>174</v>
      </c>
      <c r="E256" s="229" t="s">
        <v>4536</v>
      </c>
      <c r="F256" s="230" t="s">
        <v>4537</v>
      </c>
      <c r="G256" s="231" t="s">
        <v>419</v>
      </c>
      <c r="H256" s="232">
        <v>0</v>
      </c>
      <c r="I256" s="233"/>
      <c r="J256" s="234">
        <f>ROUND(I256*H256,2)</f>
        <v>0</v>
      </c>
      <c r="K256" s="230" t="s">
        <v>4301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192</v>
      </c>
      <c r="AT256" s="239" t="s">
        <v>174</v>
      </c>
      <c r="AU256" s="239" t="s">
        <v>84</v>
      </c>
      <c r="AY256" s="18" t="s">
        <v>171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192</v>
      </c>
      <c r="BM256" s="239" t="s">
        <v>2450</v>
      </c>
    </row>
    <row r="257" s="12" customFormat="1" ht="25.92" customHeight="1">
      <c r="A257" s="12"/>
      <c r="B257" s="212"/>
      <c r="C257" s="213"/>
      <c r="D257" s="214" t="s">
        <v>76</v>
      </c>
      <c r="E257" s="215" t="s">
        <v>4538</v>
      </c>
      <c r="F257" s="215" t="s">
        <v>4539</v>
      </c>
      <c r="G257" s="213"/>
      <c r="H257" s="213"/>
      <c r="I257" s="216"/>
      <c r="J257" s="217">
        <f>BK257</f>
        <v>0</v>
      </c>
      <c r="K257" s="213"/>
      <c r="L257" s="218"/>
      <c r="M257" s="219"/>
      <c r="N257" s="220"/>
      <c r="O257" s="220"/>
      <c r="P257" s="221">
        <f>SUM(P258:P259)</f>
        <v>0</v>
      </c>
      <c r="Q257" s="220"/>
      <c r="R257" s="221">
        <f>SUM(R258:R259)</f>
        <v>0</v>
      </c>
      <c r="S257" s="220"/>
      <c r="T257" s="22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76</v>
      </c>
      <c r="AU257" s="224" t="s">
        <v>77</v>
      </c>
      <c r="AY257" s="223" t="s">
        <v>171</v>
      </c>
      <c r="BK257" s="225">
        <f>SUM(BK258:BK259)</f>
        <v>0</v>
      </c>
    </row>
    <row r="258" s="2" customFormat="1" ht="16.5" customHeight="1">
      <c r="A258" s="39"/>
      <c r="B258" s="40"/>
      <c r="C258" s="228" t="s">
        <v>84</v>
      </c>
      <c r="D258" s="228" t="s">
        <v>174</v>
      </c>
      <c r="E258" s="229" t="s">
        <v>4540</v>
      </c>
      <c r="F258" s="230" t="s">
        <v>4541</v>
      </c>
      <c r="G258" s="231" t="s">
        <v>801</v>
      </c>
      <c r="H258" s="232">
        <v>20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192</v>
      </c>
      <c r="AT258" s="239" t="s">
        <v>174</v>
      </c>
      <c r="AU258" s="239" t="s">
        <v>84</v>
      </c>
      <c r="AY258" s="18" t="s">
        <v>171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192</v>
      </c>
      <c r="BM258" s="239" t="s">
        <v>2461</v>
      </c>
    </row>
    <row r="259" s="2" customFormat="1" ht="16.5" customHeight="1">
      <c r="A259" s="39"/>
      <c r="B259" s="40"/>
      <c r="C259" s="228" t="s">
        <v>86</v>
      </c>
      <c r="D259" s="228" t="s">
        <v>174</v>
      </c>
      <c r="E259" s="229" t="s">
        <v>4542</v>
      </c>
      <c r="F259" s="230" t="s">
        <v>4543</v>
      </c>
      <c r="G259" s="231" t="s">
        <v>4544</v>
      </c>
      <c r="H259" s="232">
        <v>48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192</v>
      </c>
      <c r="AT259" s="239" t="s">
        <v>174</v>
      </c>
      <c r="AU259" s="239" t="s">
        <v>84</v>
      </c>
      <c r="AY259" s="18" t="s">
        <v>171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192</v>
      </c>
      <c r="BM259" s="239" t="s">
        <v>2471</v>
      </c>
    </row>
    <row r="260" s="12" customFormat="1" ht="25.92" customHeight="1">
      <c r="A260" s="12"/>
      <c r="B260" s="212"/>
      <c r="C260" s="213"/>
      <c r="D260" s="214" t="s">
        <v>76</v>
      </c>
      <c r="E260" s="215" t="s">
        <v>4545</v>
      </c>
      <c r="F260" s="215" t="s">
        <v>4546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SUM(P261:P267)</f>
        <v>0</v>
      </c>
      <c r="Q260" s="220"/>
      <c r="R260" s="221">
        <f>SUM(R261:R267)</f>
        <v>0</v>
      </c>
      <c r="S260" s="220"/>
      <c r="T260" s="222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84</v>
      </c>
      <c r="AT260" s="224" t="s">
        <v>76</v>
      </c>
      <c r="AU260" s="224" t="s">
        <v>77</v>
      </c>
      <c r="AY260" s="223" t="s">
        <v>171</v>
      </c>
      <c r="BK260" s="225">
        <f>SUM(BK261:BK267)</f>
        <v>0</v>
      </c>
    </row>
    <row r="261" s="2" customFormat="1" ht="33" customHeight="1">
      <c r="A261" s="39"/>
      <c r="B261" s="40"/>
      <c r="C261" s="228" t="s">
        <v>84</v>
      </c>
      <c r="D261" s="228" t="s">
        <v>174</v>
      </c>
      <c r="E261" s="229" t="s">
        <v>4547</v>
      </c>
      <c r="F261" s="230" t="s">
        <v>4548</v>
      </c>
      <c r="G261" s="231" t="s">
        <v>292</v>
      </c>
      <c r="H261" s="232">
        <v>15.9</v>
      </c>
      <c r="I261" s="233"/>
      <c r="J261" s="234">
        <f>ROUND(I261*H261,2)</f>
        <v>0</v>
      </c>
      <c r="K261" s="230" t="s">
        <v>4549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192</v>
      </c>
      <c r="AT261" s="239" t="s">
        <v>174</v>
      </c>
      <c r="AU261" s="239" t="s">
        <v>84</v>
      </c>
      <c r="AY261" s="18" t="s">
        <v>171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192</v>
      </c>
      <c r="BM261" s="239" t="s">
        <v>2481</v>
      </c>
    </row>
    <row r="262" s="2" customFormat="1" ht="37.8" customHeight="1">
      <c r="A262" s="39"/>
      <c r="B262" s="40"/>
      <c r="C262" s="228" t="s">
        <v>86</v>
      </c>
      <c r="D262" s="228" t="s">
        <v>174</v>
      </c>
      <c r="E262" s="229" t="s">
        <v>308</v>
      </c>
      <c r="F262" s="230" t="s">
        <v>309</v>
      </c>
      <c r="G262" s="231" t="s">
        <v>292</v>
      </c>
      <c r="H262" s="232">
        <v>5.2999999999999998</v>
      </c>
      <c r="I262" s="233"/>
      <c r="J262" s="234">
        <f>ROUND(I262*H262,2)</f>
        <v>0</v>
      </c>
      <c r="K262" s="230" t="s">
        <v>4549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192</v>
      </c>
      <c r="AT262" s="239" t="s">
        <v>174</v>
      </c>
      <c r="AU262" s="239" t="s">
        <v>84</v>
      </c>
      <c r="AY262" s="18" t="s">
        <v>171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192</v>
      </c>
      <c r="BM262" s="239" t="s">
        <v>2490</v>
      </c>
    </row>
    <row r="263" s="2" customFormat="1" ht="24.15" customHeight="1">
      <c r="A263" s="39"/>
      <c r="B263" s="40"/>
      <c r="C263" s="228" t="s">
        <v>106</v>
      </c>
      <c r="D263" s="228" t="s">
        <v>174</v>
      </c>
      <c r="E263" s="229" t="s">
        <v>4550</v>
      </c>
      <c r="F263" s="230" t="s">
        <v>4551</v>
      </c>
      <c r="G263" s="231" t="s">
        <v>292</v>
      </c>
      <c r="H263" s="232">
        <v>5.2999999999999998</v>
      </c>
      <c r="I263" s="233"/>
      <c r="J263" s="234">
        <f>ROUND(I263*H263,2)</f>
        <v>0</v>
      </c>
      <c r="K263" s="230" t="s">
        <v>4549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192</v>
      </c>
      <c r="AT263" s="239" t="s">
        <v>174</v>
      </c>
      <c r="AU263" s="239" t="s">
        <v>84</v>
      </c>
      <c r="AY263" s="18" t="s">
        <v>171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192</v>
      </c>
      <c r="BM263" s="239" t="s">
        <v>2499</v>
      </c>
    </row>
    <row r="264" s="2" customFormat="1" ht="16.5" customHeight="1">
      <c r="A264" s="39"/>
      <c r="B264" s="40"/>
      <c r="C264" s="228" t="s">
        <v>192</v>
      </c>
      <c r="D264" s="228" t="s">
        <v>174</v>
      </c>
      <c r="E264" s="229" t="s">
        <v>318</v>
      </c>
      <c r="F264" s="230" t="s">
        <v>319</v>
      </c>
      <c r="G264" s="231" t="s">
        <v>292</v>
      </c>
      <c r="H264" s="232">
        <v>5.2999999999999998</v>
      </c>
      <c r="I264" s="233"/>
      <c r="J264" s="234">
        <f>ROUND(I264*H264,2)</f>
        <v>0</v>
      </c>
      <c r="K264" s="230" t="s">
        <v>4549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192</v>
      </c>
      <c r="AT264" s="239" t="s">
        <v>174</v>
      </c>
      <c r="AU264" s="239" t="s">
        <v>84</v>
      </c>
      <c r="AY264" s="18" t="s">
        <v>171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192</v>
      </c>
      <c r="BM264" s="239" t="s">
        <v>2508</v>
      </c>
    </row>
    <row r="265" s="2" customFormat="1" ht="24.15" customHeight="1">
      <c r="A265" s="39"/>
      <c r="B265" s="40"/>
      <c r="C265" s="228" t="s">
        <v>170</v>
      </c>
      <c r="D265" s="228" t="s">
        <v>174</v>
      </c>
      <c r="E265" s="229" t="s">
        <v>312</v>
      </c>
      <c r="F265" s="230" t="s">
        <v>313</v>
      </c>
      <c r="G265" s="231" t="s">
        <v>314</v>
      </c>
      <c r="H265" s="232">
        <v>8.5</v>
      </c>
      <c r="I265" s="233"/>
      <c r="J265" s="234">
        <f>ROUND(I265*H265,2)</f>
        <v>0</v>
      </c>
      <c r="K265" s="230" t="s">
        <v>4549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192</v>
      </c>
      <c r="AT265" s="239" t="s">
        <v>174</v>
      </c>
      <c r="AU265" s="239" t="s">
        <v>84</v>
      </c>
      <c r="AY265" s="18" t="s">
        <v>171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192</v>
      </c>
      <c r="BM265" s="239" t="s">
        <v>2516</v>
      </c>
    </row>
    <row r="266" s="2" customFormat="1" ht="24.15" customHeight="1">
      <c r="A266" s="39"/>
      <c r="B266" s="40"/>
      <c r="C266" s="228" t="s">
        <v>317</v>
      </c>
      <c r="D266" s="228" t="s">
        <v>174</v>
      </c>
      <c r="E266" s="229" t="s">
        <v>1035</v>
      </c>
      <c r="F266" s="230" t="s">
        <v>1036</v>
      </c>
      <c r="G266" s="231" t="s">
        <v>292</v>
      </c>
      <c r="H266" s="232">
        <v>10.6</v>
      </c>
      <c r="I266" s="233"/>
      <c r="J266" s="234">
        <f>ROUND(I266*H266,2)</f>
        <v>0</v>
      </c>
      <c r="K266" s="230" t="s">
        <v>4549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192</v>
      </c>
      <c r="AT266" s="239" t="s">
        <v>174</v>
      </c>
      <c r="AU266" s="239" t="s">
        <v>84</v>
      </c>
      <c r="AY266" s="18" t="s">
        <v>171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192</v>
      </c>
      <c r="BM266" s="239" t="s">
        <v>2524</v>
      </c>
    </row>
    <row r="267" s="2" customFormat="1" ht="24.15" customHeight="1">
      <c r="A267" s="39"/>
      <c r="B267" s="40"/>
      <c r="C267" s="228" t="s">
        <v>324</v>
      </c>
      <c r="D267" s="228" t="s">
        <v>174</v>
      </c>
      <c r="E267" s="229" t="s">
        <v>4552</v>
      </c>
      <c r="F267" s="230" t="s">
        <v>4553</v>
      </c>
      <c r="G267" s="231" t="s">
        <v>292</v>
      </c>
      <c r="H267" s="232">
        <v>3.3999999999999999</v>
      </c>
      <c r="I267" s="233"/>
      <c r="J267" s="234">
        <f>ROUND(I267*H267,2)</f>
        <v>0</v>
      </c>
      <c r="K267" s="230" t="s">
        <v>4549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192</v>
      </c>
      <c r="AT267" s="239" t="s">
        <v>174</v>
      </c>
      <c r="AU267" s="239" t="s">
        <v>84</v>
      </c>
      <c r="AY267" s="18" t="s">
        <v>171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192</v>
      </c>
      <c r="BM267" s="239" t="s">
        <v>2533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4554</v>
      </c>
      <c r="F268" s="215" t="s">
        <v>4555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SUM(P269:P272)</f>
        <v>0</v>
      </c>
      <c r="Q268" s="220"/>
      <c r="R268" s="221">
        <f>SUM(R269:R272)</f>
        <v>0</v>
      </c>
      <c r="S268" s="220"/>
      <c r="T268" s="222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171</v>
      </c>
      <c r="BK268" s="225">
        <f>SUM(BK269:BK272)</f>
        <v>0</v>
      </c>
    </row>
    <row r="269" s="2" customFormat="1" ht="21.75" customHeight="1">
      <c r="A269" s="39"/>
      <c r="B269" s="40"/>
      <c r="C269" s="228" t="s">
        <v>84</v>
      </c>
      <c r="D269" s="228" t="s">
        <v>174</v>
      </c>
      <c r="E269" s="229" t="s">
        <v>4556</v>
      </c>
      <c r="F269" s="230" t="s">
        <v>4557</v>
      </c>
      <c r="G269" s="231" t="s">
        <v>292</v>
      </c>
      <c r="H269" s="232">
        <v>1.9199999999999999</v>
      </c>
      <c r="I269" s="233"/>
      <c r="J269" s="234">
        <f>ROUND(I269*H269,2)</f>
        <v>0</v>
      </c>
      <c r="K269" s="230" t="s">
        <v>4549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192</v>
      </c>
      <c r="AT269" s="239" t="s">
        <v>174</v>
      </c>
      <c r="AU269" s="239" t="s">
        <v>84</v>
      </c>
      <c r="AY269" s="18" t="s">
        <v>171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192</v>
      </c>
      <c r="BM269" s="239" t="s">
        <v>2542</v>
      </c>
    </row>
    <row r="270" s="2" customFormat="1" ht="16.5" customHeight="1">
      <c r="A270" s="39"/>
      <c r="B270" s="40"/>
      <c r="C270" s="228" t="s">
        <v>86</v>
      </c>
      <c r="D270" s="228" t="s">
        <v>174</v>
      </c>
      <c r="E270" s="229" t="s">
        <v>4558</v>
      </c>
      <c r="F270" s="230" t="s">
        <v>4559</v>
      </c>
      <c r="G270" s="231" t="s">
        <v>314</v>
      </c>
      <c r="H270" s="232">
        <v>6.1200000000000001</v>
      </c>
      <c r="I270" s="233"/>
      <c r="J270" s="234">
        <f>ROUND(I270*H270,2)</f>
        <v>0</v>
      </c>
      <c r="K270" s="230" t="s">
        <v>4549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192</v>
      </c>
      <c r="AT270" s="239" t="s">
        <v>174</v>
      </c>
      <c r="AU270" s="239" t="s">
        <v>84</v>
      </c>
      <c r="AY270" s="18" t="s">
        <v>171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192</v>
      </c>
      <c r="BM270" s="239" t="s">
        <v>2550</v>
      </c>
    </row>
    <row r="271" s="2" customFormat="1" ht="33" customHeight="1">
      <c r="A271" s="39"/>
      <c r="B271" s="40"/>
      <c r="C271" s="228" t="s">
        <v>106</v>
      </c>
      <c r="D271" s="228" t="s">
        <v>174</v>
      </c>
      <c r="E271" s="229" t="s">
        <v>4560</v>
      </c>
      <c r="F271" s="230" t="s">
        <v>4561</v>
      </c>
      <c r="G271" s="231" t="s">
        <v>419</v>
      </c>
      <c r="H271" s="232">
        <v>3</v>
      </c>
      <c r="I271" s="233"/>
      <c r="J271" s="234">
        <f>ROUND(I271*H271,2)</f>
        <v>0</v>
      </c>
      <c r="K271" s="230" t="s">
        <v>4549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192</v>
      </c>
      <c r="AT271" s="239" t="s">
        <v>174</v>
      </c>
      <c r="AU271" s="239" t="s">
        <v>84</v>
      </c>
      <c r="AY271" s="18" t="s">
        <v>171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192</v>
      </c>
      <c r="BM271" s="239" t="s">
        <v>2558</v>
      </c>
    </row>
    <row r="272" s="2" customFormat="1" ht="66.75" customHeight="1">
      <c r="A272" s="39"/>
      <c r="B272" s="40"/>
      <c r="C272" s="228" t="s">
        <v>192</v>
      </c>
      <c r="D272" s="228" t="s">
        <v>174</v>
      </c>
      <c r="E272" s="229" t="s">
        <v>4562</v>
      </c>
      <c r="F272" s="230" t="s">
        <v>4563</v>
      </c>
      <c r="G272" s="231" t="s">
        <v>419</v>
      </c>
      <c r="H272" s="232">
        <v>24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192</v>
      </c>
      <c r="AT272" s="239" t="s">
        <v>174</v>
      </c>
      <c r="AU272" s="239" t="s">
        <v>84</v>
      </c>
      <c r="AY272" s="18" t="s">
        <v>171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192</v>
      </c>
      <c r="BM272" s="239" t="s">
        <v>2566</v>
      </c>
    </row>
    <row r="273" s="12" customFormat="1" ht="25.92" customHeight="1">
      <c r="A273" s="12"/>
      <c r="B273" s="212"/>
      <c r="C273" s="213"/>
      <c r="D273" s="214" t="s">
        <v>76</v>
      </c>
      <c r="E273" s="215" t="s">
        <v>4564</v>
      </c>
      <c r="F273" s="215" t="s">
        <v>4565</v>
      </c>
      <c r="G273" s="213"/>
      <c r="H273" s="213"/>
      <c r="I273" s="216"/>
      <c r="J273" s="21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84</v>
      </c>
      <c r="AT273" s="224" t="s">
        <v>76</v>
      </c>
      <c r="AU273" s="224" t="s">
        <v>77</v>
      </c>
      <c r="AY273" s="223" t="s">
        <v>171</v>
      </c>
      <c r="BK273" s="225">
        <f>BK274</f>
        <v>0</v>
      </c>
    </row>
    <row r="274" s="2" customFormat="1" ht="24.15" customHeight="1">
      <c r="A274" s="39"/>
      <c r="B274" s="40"/>
      <c r="C274" s="228" t="s">
        <v>84</v>
      </c>
      <c r="D274" s="228" t="s">
        <v>174</v>
      </c>
      <c r="E274" s="229" t="s">
        <v>4566</v>
      </c>
      <c r="F274" s="230" t="s">
        <v>4567</v>
      </c>
      <c r="G274" s="231" t="s">
        <v>314</v>
      </c>
      <c r="H274" s="232">
        <v>9.5999999999999996</v>
      </c>
      <c r="I274" s="233"/>
      <c r="J274" s="234">
        <f>ROUND(I274*H274,2)</f>
        <v>0</v>
      </c>
      <c r="K274" s="230" t="s">
        <v>4549</v>
      </c>
      <c r="L274" s="45"/>
      <c r="M274" s="309" t="s">
        <v>1</v>
      </c>
      <c r="N274" s="310" t="s">
        <v>42</v>
      </c>
      <c r="O274" s="248"/>
      <c r="P274" s="311">
        <f>O274*H274</f>
        <v>0</v>
      </c>
      <c r="Q274" s="311">
        <v>0</v>
      </c>
      <c r="R274" s="311">
        <f>Q274*H274</f>
        <v>0</v>
      </c>
      <c r="S274" s="311">
        <v>0</v>
      </c>
      <c r="T274" s="31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192</v>
      </c>
      <c r="AT274" s="239" t="s">
        <v>174</v>
      </c>
      <c r="AU274" s="239" t="s">
        <v>84</v>
      </c>
      <c r="AY274" s="18" t="s">
        <v>171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192</v>
      </c>
      <c r="BM274" s="239" t="s">
        <v>2577</v>
      </c>
    </row>
    <row r="275" s="2" customFormat="1" ht="6.96" customHeight="1">
      <c r="A275" s="39"/>
      <c r="B275" s="67"/>
      <c r="C275" s="68"/>
      <c r="D275" s="68"/>
      <c r="E275" s="68"/>
      <c r="F275" s="68"/>
      <c r="G275" s="68"/>
      <c r="H275" s="68"/>
      <c r="I275" s="68"/>
      <c r="J275" s="68"/>
      <c r="K275" s="68"/>
      <c r="L275" s="45"/>
      <c r="M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</sheetData>
  <sheetProtection sheet="1" autoFilter="0" formatColumns="0" formatRows="0" objects="1" scenarios="1" spinCount="100000" saltValue="lXkb7N6Z/5TpPqFsWvROgPgsZyvtHctR/yk+g7XG9EmuxLb2D0O7wIx//GY010iblTDATVhW2KIEG/fl7z4hEg==" hashValue="NGaNz7oDJU54ogsJYTAEEI2zSv8SwuUnixqnFzMTLfLAMfR+3qL07MKTRis9fDOFQ6u4K9Q2v401OxaJBqRweQ==" algorithmName="SHA-512" password="CC35"/>
  <autoFilter ref="C129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4568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ROUND((SUM(BE139:BE490)),  2)</f>
        <v>0</v>
      </c>
      <c r="G35" s="39"/>
      <c r="H35" s="39"/>
      <c r="I35" s="166">
        <v>0.20999999999999999</v>
      </c>
      <c r="J35" s="165">
        <f>ROUND(((SUM(BE139:BE490))*I35),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ROUND((SUM(BF139:BF490)),  2)</f>
        <v>0</v>
      </c>
      <c r="G36" s="39"/>
      <c r="H36" s="39"/>
      <c r="I36" s="166">
        <v>0.14999999999999999</v>
      </c>
      <c r="J36" s="165">
        <f>ROUND(((SUM(BF139:BF490))*I36),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ROUND((SUM(BG139:BG490)),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ROUND((SUM(BH139:BH490)),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ROUND((SUM(BI139:BI490)),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4569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4570</v>
      </c>
      <c r="E100" s="198"/>
      <c r="F100" s="198"/>
      <c r="G100" s="198"/>
      <c r="H100" s="198"/>
      <c r="I100" s="198"/>
      <c r="J100" s="199">
        <f>J141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4571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4572</v>
      </c>
      <c r="E102" s="198"/>
      <c r="F102" s="198"/>
      <c r="G102" s="198"/>
      <c r="H102" s="198"/>
      <c r="I102" s="198"/>
      <c r="J102" s="199">
        <f>J221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4573</v>
      </c>
      <c r="E103" s="198"/>
      <c r="F103" s="198"/>
      <c r="G103" s="198"/>
      <c r="H103" s="198"/>
      <c r="I103" s="198"/>
      <c r="J103" s="199">
        <f>J254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4574</v>
      </c>
      <c r="E104" s="198"/>
      <c r="F104" s="198"/>
      <c r="G104" s="198"/>
      <c r="H104" s="198"/>
      <c r="I104" s="198"/>
      <c r="J104" s="199">
        <f>J275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4575</v>
      </c>
      <c r="E105" s="198"/>
      <c r="F105" s="198"/>
      <c r="G105" s="198"/>
      <c r="H105" s="198"/>
      <c r="I105" s="198"/>
      <c r="J105" s="199">
        <f>J284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4576</v>
      </c>
      <c r="E106" s="198"/>
      <c r="F106" s="198"/>
      <c r="G106" s="198"/>
      <c r="H106" s="198"/>
      <c r="I106" s="198"/>
      <c r="J106" s="199">
        <f>J295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4577</v>
      </c>
      <c r="E107" s="198"/>
      <c r="F107" s="198"/>
      <c r="G107" s="198"/>
      <c r="H107" s="198"/>
      <c r="I107" s="198"/>
      <c r="J107" s="199">
        <f>J318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4578</v>
      </c>
      <c r="E108" s="198"/>
      <c r="F108" s="198"/>
      <c r="G108" s="198"/>
      <c r="H108" s="198"/>
      <c r="I108" s="198"/>
      <c r="J108" s="199">
        <f>J339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4579</v>
      </c>
      <c r="E109" s="198"/>
      <c r="F109" s="198"/>
      <c r="G109" s="198"/>
      <c r="H109" s="198"/>
      <c r="I109" s="198"/>
      <c r="J109" s="199">
        <f>J362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4580</v>
      </c>
      <c r="E110" s="198"/>
      <c r="F110" s="198"/>
      <c r="G110" s="198"/>
      <c r="H110" s="198"/>
      <c r="I110" s="198"/>
      <c r="J110" s="199">
        <f>J399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4581</v>
      </c>
      <c r="E111" s="198"/>
      <c r="F111" s="198"/>
      <c r="G111" s="198"/>
      <c r="H111" s="198"/>
      <c r="I111" s="198"/>
      <c r="J111" s="199">
        <f>J412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4582</v>
      </c>
      <c r="E112" s="193"/>
      <c r="F112" s="193"/>
      <c r="G112" s="193"/>
      <c r="H112" s="193"/>
      <c r="I112" s="193"/>
      <c r="J112" s="194">
        <f>J425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4583</v>
      </c>
      <c r="E113" s="198"/>
      <c r="F113" s="198"/>
      <c r="G113" s="198"/>
      <c r="H113" s="198"/>
      <c r="I113" s="198"/>
      <c r="J113" s="199">
        <f>J426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4584</v>
      </c>
      <c r="E114" s="198"/>
      <c r="F114" s="198"/>
      <c r="G114" s="198"/>
      <c r="H114" s="198"/>
      <c r="I114" s="198"/>
      <c r="J114" s="199">
        <f>J443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4585</v>
      </c>
      <c r="E115" s="198"/>
      <c r="F115" s="198"/>
      <c r="G115" s="198"/>
      <c r="H115" s="198"/>
      <c r="I115" s="198"/>
      <c r="J115" s="199">
        <f>J456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4586</v>
      </c>
      <c r="E116" s="198"/>
      <c r="F116" s="198"/>
      <c r="G116" s="198"/>
      <c r="H116" s="198"/>
      <c r="I116" s="198"/>
      <c r="J116" s="199">
        <f>J469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4587</v>
      </c>
      <c r="E117" s="198"/>
      <c r="F117" s="198"/>
      <c r="G117" s="198"/>
      <c r="H117" s="198"/>
      <c r="I117" s="198"/>
      <c r="J117" s="199">
        <f>J482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155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Centrum odborného vzdělávání Volanovská, Trutnov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142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143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144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01-006 -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23. 3. 2022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Královehradecký kraj, Hrade Králové</v>
      </c>
      <c r="G135" s="41"/>
      <c r="H135" s="41"/>
      <c r="I135" s="33" t="s">
        <v>30</v>
      </c>
      <c r="J135" s="37" t="str">
        <f>E23</f>
        <v>ATIP a.s. Trutnov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>Ing. Lenka Kasperová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156</v>
      </c>
      <c r="D138" s="204" t="s">
        <v>62</v>
      </c>
      <c r="E138" s="204" t="s">
        <v>58</v>
      </c>
      <c r="F138" s="204" t="s">
        <v>59</v>
      </c>
      <c r="G138" s="204" t="s">
        <v>157</v>
      </c>
      <c r="H138" s="204" t="s">
        <v>158</v>
      </c>
      <c r="I138" s="204" t="s">
        <v>159</v>
      </c>
      <c r="J138" s="204" t="s">
        <v>148</v>
      </c>
      <c r="K138" s="205" t="s">
        <v>160</v>
      </c>
      <c r="L138" s="206"/>
      <c r="M138" s="101" t="s">
        <v>1</v>
      </c>
      <c r="N138" s="102" t="s">
        <v>41</v>
      </c>
      <c r="O138" s="102" t="s">
        <v>161</v>
      </c>
      <c r="P138" s="102" t="s">
        <v>162</v>
      </c>
      <c r="Q138" s="102" t="s">
        <v>163</v>
      </c>
      <c r="R138" s="102" t="s">
        <v>164</v>
      </c>
      <c r="S138" s="102" t="s">
        <v>165</v>
      </c>
      <c r="T138" s="103" t="s">
        <v>166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167</v>
      </c>
      <c r="D139" s="41"/>
      <c r="E139" s="41"/>
      <c r="F139" s="41"/>
      <c r="G139" s="41"/>
      <c r="H139" s="41"/>
      <c r="I139" s="41"/>
      <c r="J139" s="207">
        <f>BK139</f>
        <v>0</v>
      </c>
      <c r="K139" s="41"/>
      <c r="L139" s="45"/>
      <c r="M139" s="104"/>
      <c r="N139" s="208"/>
      <c r="O139" s="105"/>
      <c r="P139" s="209">
        <f>P140+P425</f>
        <v>0</v>
      </c>
      <c r="Q139" s="105"/>
      <c r="R139" s="209">
        <f>R140+R425</f>
        <v>0</v>
      </c>
      <c r="S139" s="105"/>
      <c r="T139" s="210">
        <f>T140+T425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76</v>
      </c>
      <c r="AU139" s="18" t="s">
        <v>150</v>
      </c>
      <c r="BK139" s="211">
        <f>BK140+BK425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3660</v>
      </c>
      <c r="F140" s="215" t="s">
        <v>4588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P141+P200+P221+P254+P275+P284+P295+P318+P339+P362+P399+P412</f>
        <v>0</v>
      </c>
      <c r="Q140" s="220"/>
      <c r="R140" s="221">
        <f>R141+R200+R221+R254+R275+R284+R295+R318+R339+R362+R399+R412</f>
        <v>0</v>
      </c>
      <c r="S140" s="220"/>
      <c r="T140" s="222">
        <f>T141+T200+T221+T254+T275+T284+T295+T318+T339+T362+T399+T412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171</v>
      </c>
      <c r="BK140" s="225">
        <f>BK141+BK200+BK221+BK254+BK275+BK284+BK295+BK318+BK339+BK362+BK399+BK412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3744</v>
      </c>
      <c r="F141" s="226" t="s">
        <v>4589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SUM(P142:P199)</f>
        <v>0</v>
      </c>
      <c r="Q141" s="220"/>
      <c r="R141" s="221">
        <f>SUM(R142:R199)</f>
        <v>0</v>
      </c>
      <c r="S141" s="220"/>
      <c r="T141" s="222">
        <f>SUM(T142:T199)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171</v>
      </c>
      <c r="BK141" s="225">
        <f>SUM(BK142:BK199)</f>
        <v>0</v>
      </c>
    </row>
    <row r="142" s="2" customFormat="1" ht="16.5" customHeight="1">
      <c r="A142" s="39"/>
      <c r="B142" s="40"/>
      <c r="C142" s="228" t="s">
        <v>84</v>
      </c>
      <c r="D142" s="228" t="s">
        <v>174</v>
      </c>
      <c r="E142" s="229" t="s">
        <v>4590</v>
      </c>
      <c r="F142" s="230" t="s">
        <v>4591</v>
      </c>
      <c r="G142" s="231" t="s">
        <v>1936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86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86</v>
      </c>
    </row>
    <row r="143" s="2" customFormat="1">
      <c r="A143" s="39"/>
      <c r="B143" s="40"/>
      <c r="C143" s="41"/>
      <c r="D143" s="241" t="s">
        <v>181</v>
      </c>
      <c r="E143" s="41"/>
      <c r="F143" s="242" t="s">
        <v>4592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181</v>
      </c>
      <c r="AU143" s="18" t="s">
        <v>86</v>
      </c>
    </row>
    <row r="144" s="2" customFormat="1" ht="62.7" customHeight="1">
      <c r="A144" s="39"/>
      <c r="B144" s="40"/>
      <c r="C144" s="228" t="s">
        <v>86</v>
      </c>
      <c r="D144" s="228" t="s">
        <v>174</v>
      </c>
      <c r="E144" s="229" t="s">
        <v>4593</v>
      </c>
      <c r="F144" s="230" t="s">
        <v>4594</v>
      </c>
      <c r="G144" s="231" t="s">
        <v>1936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86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192</v>
      </c>
    </row>
    <row r="145" s="2" customFormat="1">
      <c r="A145" s="39"/>
      <c r="B145" s="40"/>
      <c r="C145" s="41"/>
      <c r="D145" s="241" t="s">
        <v>181</v>
      </c>
      <c r="E145" s="41"/>
      <c r="F145" s="242" t="s">
        <v>4595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181</v>
      </c>
      <c r="AU145" s="18" t="s">
        <v>86</v>
      </c>
    </row>
    <row r="146" s="2" customFormat="1" ht="62.7" customHeight="1">
      <c r="A146" s="39"/>
      <c r="B146" s="40"/>
      <c r="C146" s="228" t="s">
        <v>106</v>
      </c>
      <c r="D146" s="228" t="s">
        <v>174</v>
      </c>
      <c r="E146" s="229" t="s">
        <v>4596</v>
      </c>
      <c r="F146" s="230" t="s">
        <v>4597</v>
      </c>
      <c r="G146" s="231" t="s">
        <v>1936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86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317</v>
      </c>
    </row>
    <row r="147" s="2" customFormat="1">
      <c r="A147" s="39"/>
      <c r="B147" s="40"/>
      <c r="C147" s="41"/>
      <c r="D147" s="241" t="s">
        <v>181</v>
      </c>
      <c r="E147" s="41"/>
      <c r="F147" s="242" t="s">
        <v>4598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181</v>
      </c>
      <c r="AU147" s="18" t="s">
        <v>86</v>
      </c>
    </row>
    <row r="148" s="2" customFormat="1" ht="62.7" customHeight="1">
      <c r="A148" s="39"/>
      <c r="B148" s="40"/>
      <c r="C148" s="228" t="s">
        <v>192</v>
      </c>
      <c r="D148" s="228" t="s">
        <v>174</v>
      </c>
      <c r="E148" s="229" t="s">
        <v>4599</v>
      </c>
      <c r="F148" s="230" t="s">
        <v>4600</v>
      </c>
      <c r="G148" s="231" t="s">
        <v>1936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86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329</v>
      </c>
    </row>
    <row r="149" s="2" customFormat="1">
      <c r="A149" s="39"/>
      <c r="B149" s="40"/>
      <c r="C149" s="41"/>
      <c r="D149" s="241" t="s">
        <v>181</v>
      </c>
      <c r="E149" s="41"/>
      <c r="F149" s="242" t="s">
        <v>4601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181</v>
      </c>
      <c r="AU149" s="18" t="s">
        <v>86</v>
      </c>
    </row>
    <row r="150" s="2" customFormat="1" ht="44.25" customHeight="1">
      <c r="A150" s="39"/>
      <c r="B150" s="40"/>
      <c r="C150" s="228" t="s">
        <v>170</v>
      </c>
      <c r="D150" s="228" t="s">
        <v>174</v>
      </c>
      <c r="E150" s="229" t="s">
        <v>4602</v>
      </c>
      <c r="F150" s="230" t="s">
        <v>4603</v>
      </c>
      <c r="G150" s="231" t="s">
        <v>1936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86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371</v>
      </c>
    </row>
    <row r="151" s="2" customFormat="1">
      <c r="A151" s="39"/>
      <c r="B151" s="40"/>
      <c r="C151" s="41"/>
      <c r="D151" s="241" t="s">
        <v>181</v>
      </c>
      <c r="E151" s="41"/>
      <c r="F151" s="242" t="s">
        <v>4604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181</v>
      </c>
      <c r="AU151" s="18" t="s">
        <v>86</v>
      </c>
    </row>
    <row r="152" s="2" customFormat="1" ht="37.8" customHeight="1">
      <c r="A152" s="39"/>
      <c r="B152" s="40"/>
      <c r="C152" s="228" t="s">
        <v>317</v>
      </c>
      <c r="D152" s="228" t="s">
        <v>174</v>
      </c>
      <c r="E152" s="229" t="s">
        <v>4605</v>
      </c>
      <c r="F152" s="230" t="s">
        <v>4606</v>
      </c>
      <c r="G152" s="231" t="s">
        <v>1936</v>
      </c>
      <c r="H152" s="232">
        <v>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86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403</v>
      </c>
    </row>
    <row r="153" s="2" customFormat="1">
      <c r="A153" s="39"/>
      <c r="B153" s="40"/>
      <c r="C153" s="41"/>
      <c r="D153" s="241" t="s">
        <v>181</v>
      </c>
      <c r="E153" s="41"/>
      <c r="F153" s="242" t="s">
        <v>4607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181</v>
      </c>
      <c r="AU153" s="18" t="s">
        <v>86</v>
      </c>
    </row>
    <row r="154" s="2" customFormat="1" ht="24.15" customHeight="1">
      <c r="A154" s="39"/>
      <c r="B154" s="40"/>
      <c r="C154" s="228" t="s">
        <v>324</v>
      </c>
      <c r="D154" s="228" t="s">
        <v>174</v>
      </c>
      <c r="E154" s="229" t="s">
        <v>4608</v>
      </c>
      <c r="F154" s="230" t="s">
        <v>4609</v>
      </c>
      <c r="G154" s="231" t="s">
        <v>1936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86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416</v>
      </c>
    </row>
    <row r="155" s="2" customFormat="1">
      <c r="A155" s="39"/>
      <c r="B155" s="40"/>
      <c r="C155" s="41"/>
      <c r="D155" s="241" t="s">
        <v>181</v>
      </c>
      <c r="E155" s="41"/>
      <c r="F155" s="242" t="s">
        <v>4610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181</v>
      </c>
      <c r="AU155" s="18" t="s">
        <v>86</v>
      </c>
    </row>
    <row r="156" s="2" customFormat="1" ht="24.15" customHeight="1">
      <c r="A156" s="39"/>
      <c r="B156" s="40"/>
      <c r="C156" s="228" t="s">
        <v>329</v>
      </c>
      <c r="D156" s="228" t="s">
        <v>174</v>
      </c>
      <c r="E156" s="229" t="s">
        <v>4611</v>
      </c>
      <c r="F156" s="230" t="s">
        <v>4612</v>
      </c>
      <c r="G156" s="231" t="s">
        <v>1936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86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440</v>
      </c>
    </row>
    <row r="157" s="2" customFormat="1">
      <c r="A157" s="39"/>
      <c r="B157" s="40"/>
      <c r="C157" s="41"/>
      <c r="D157" s="241" t="s">
        <v>181</v>
      </c>
      <c r="E157" s="41"/>
      <c r="F157" s="242" t="s">
        <v>4613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181</v>
      </c>
      <c r="AU157" s="18" t="s">
        <v>86</v>
      </c>
    </row>
    <row r="158" s="2" customFormat="1" ht="49.05" customHeight="1">
      <c r="A158" s="39"/>
      <c r="B158" s="40"/>
      <c r="C158" s="228" t="s">
        <v>322</v>
      </c>
      <c r="D158" s="228" t="s">
        <v>174</v>
      </c>
      <c r="E158" s="229" t="s">
        <v>4614</v>
      </c>
      <c r="F158" s="230" t="s">
        <v>4615</v>
      </c>
      <c r="G158" s="231" t="s">
        <v>1936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86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456</v>
      </c>
    </row>
    <row r="159" s="2" customFormat="1">
      <c r="A159" s="39"/>
      <c r="B159" s="40"/>
      <c r="C159" s="41"/>
      <c r="D159" s="241" t="s">
        <v>181</v>
      </c>
      <c r="E159" s="41"/>
      <c r="F159" s="242" t="s">
        <v>4616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181</v>
      </c>
      <c r="AU159" s="18" t="s">
        <v>86</v>
      </c>
    </row>
    <row r="160" s="2" customFormat="1" ht="49.05" customHeight="1">
      <c r="A160" s="39"/>
      <c r="B160" s="40"/>
      <c r="C160" s="228" t="s">
        <v>371</v>
      </c>
      <c r="D160" s="228" t="s">
        <v>174</v>
      </c>
      <c r="E160" s="229" t="s">
        <v>4617</v>
      </c>
      <c r="F160" s="230" t="s">
        <v>4618</v>
      </c>
      <c r="G160" s="231" t="s">
        <v>1936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86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471</v>
      </c>
    </row>
    <row r="161" s="2" customFormat="1">
      <c r="A161" s="39"/>
      <c r="B161" s="40"/>
      <c r="C161" s="41"/>
      <c r="D161" s="241" t="s">
        <v>181</v>
      </c>
      <c r="E161" s="41"/>
      <c r="F161" s="242" t="s">
        <v>4619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181</v>
      </c>
      <c r="AU161" s="18" t="s">
        <v>86</v>
      </c>
    </row>
    <row r="162" s="2" customFormat="1" ht="49.05" customHeight="1">
      <c r="A162" s="39"/>
      <c r="B162" s="40"/>
      <c r="C162" s="228" t="s">
        <v>398</v>
      </c>
      <c r="D162" s="228" t="s">
        <v>174</v>
      </c>
      <c r="E162" s="229" t="s">
        <v>4620</v>
      </c>
      <c r="F162" s="230" t="s">
        <v>4621</v>
      </c>
      <c r="G162" s="231" t="s">
        <v>1936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86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487</v>
      </c>
    </row>
    <row r="163" s="2" customFormat="1">
      <c r="A163" s="39"/>
      <c r="B163" s="40"/>
      <c r="C163" s="41"/>
      <c r="D163" s="241" t="s">
        <v>181</v>
      </c>
      <c r="E163" s="41"/>
      <c r="F163" s="242" t="s">
        <v>4622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181</v>
      </c>
      <c r="AU163" s="18" t="s">
        <v>86</v>
      </c>
    </row>
    <row r="164" s="2" customFormat="1" ht="55.5" customHeight="1">
      <c r="A164" s="39"/>
      <c r="B164" s="40"/>
      <c r="C164" s="228" t="s">
        <v>403</v>
      </c>
      <c r="D164" s="228" t="s">
        <v>174</v>
      </c>
      <c r="E164" s="229" t="s">
        <v>4623</v>
      </c>
      <c r="F164" s="230" t="s">
        <v>4624</v>
      </c>
      <c r="G164" s="231" t="s">
        <v>1936</v>
      </c>
      <c r="H164" s="232">
        <v>4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86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515</v>
      </c>
    </row>
    <row r="165" s="2" customFormat="1">
      <c r="A165" s="39"/>
      <c r="B165" s="40"/>
      <c r="C165" s="41"/>
      <c r="D165" s="241" t="s">
        <v>181</v>
      </c>
      <c r="E165" s="41"/>
      <c r="F165" s="242" t="s">
        <v>4625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181</v>
      </c>
      <c r="AU165" s="18" t="s">
        <v>86</v>
      </c>
    </row>
    <row r="166" s="2" customFormat="1" ht="49.05" customHeight="1">
      <c r="A166" s="39"/>
      <c r="B166" s="40"/>
      <c r="C166" s="228" t="s">
        <v>410</v>
      </c>
      <c r="D166" s="228" t="s">
        <v>174</v>
      </c>
      <c r="E166" s="229" t="s">
        <v>4626</v>
      </c>
      <c r="F166" s="230" t="s">
        <v>4627</v>
      </c>
      <c r="G166" s="231" t="s">
        <v>1936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86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537</v>
      </c>
    </row>
    <row r="167" s="2" customFormat="1">
      <c r="A167" s="39"/>
      <c r="B167" s="40"/>
      <c r="C167" s="41"/>
      <c r="D167" s="241" t="s">
        <v>181</v>
      </c>
      <c r="E167" s="41"/>
      <c r="F167" s="242" t="s">
        <v>4628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181</v>
      </c>
      <c r="AU167" s="18" t="s">
        <v>86</v>
      </c>
    </row>
    <row r="168" s="2" customFormat="1" ht="49.05" customHeight="1">
      <c r="A168" s="39"/>
      <c r="B168" s="40"/>
      <c r="C168" s="228" t="s">
        <v>416</v>
      </c>
      <c r="D168" s="228" t="s">
        <v>174</v>
      </c>
      <c r="E168" s="229" t="s">
        <v>4629</v>
      </c>
      <c r="F168" s="230" t="s">
        <v>4630</v>
      </c>
      <c r="G168" s="231" t="s">
        <v>1936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86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570</v>
      </c>
    </row>
    <row r="169" s="2" customFormat="1">
      <c r="A169" s="39"/>
      <c r="B169" s="40"/>
      <c r="C169" s="41"/>
      <c r="D169" s="241" t="s">
        <v>181</v>
      </c>
      <c r="E169" s="41"/>
      <c r="F169" s="242" t="s">
        <v>4631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181</v>
      </c>
      <c r="AU169" s="18" t="s">
        <v>86</v>
      </c>
    </row>
    <row r="170" s="2" customFormat="1" ht="49.05" customHeight="1">
      <c r="A170" s="39"/>
      <c r="B170" s="40"/>
      <c r="C170" s="228" t="s">
        <v>8</v>
      </c>
      <c r="D170" s="228" t="s">
        <v>174</v>
      </c>
      <c r="E170" s="229" t="s">
        <v>4632</v>
      </c>
      <c r="F170" s="230" t="s">
        <v>4633</v>
      </c>
      <c r="G170" s="231" t="s">
        <v>1936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86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355</v>
      </c>
    </row>
    <row r="171" s="2" customFormat="1">
      <c r="A171" s="39"/>
      <c r="B171" s="40"/>
      <c r="C171" s="41"/>
      <c r="D171" s="241" t="s">
        <v>181</v>
      </c>
      <c r="E171" s="41"/>
      <c r="F171" s="242" t="s">
        <v>4634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181</v>
      </c>
      <c r="AU171" s="18" t="s">
        <v>86</v>
      </c>
    </row>
    <row r="172" s="2" customFormat="1" ht="37.8" customHeight="1">
      <c r="A172" s="39"/>
      <c r="B172" s="40"/>
      <c r="C172" s="228" t="s">
        <v>440</v>
      </c>
      <c r="D172" s="228" t="s">
        <v>174</v>
      </c>
      <c r="E172" s="229" t="s">
        <v>4635</v>
      </c>
      <c r="F172" s="230" t="s">
        <v>4636</v>
      </c>
      <c r="G172" s="231" t="s">
        <v>1936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86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646</v>
      </c>
    </row>
    <row r="173" s="2" customFormat="1">
      <c r="A173" s="39"/>
      <c r="B173" s="40"/>
      <c r="C173" s="41"/>
      <c r="D173" s="241" t="s">
        <v>181</v>
      </c>
      <c r="E173" s="41"/>
      <c r="F173" s="242" t="s">
        <v>4637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181</v>
      </c>
      <c r="AU173" s="18" t="s">
        <v>86</v>
      </c>
    </row>
    <row r="174" s="2" customFormat="1" ht="37.8" customHeight="1">
      <c r="A174" s="39"/>
      <c r="B174" s="40"/>
      <c r="C174" s="228" t="s">
        <v>451</v>
      </c>
      <c r="D174" s="228" t="s">
        <v>174</v>
      </c>
      <c r="E174" s="229" t="s">
        <v>4638</v>
      </c>
      <c r="F174" s="230" t="s">
        <v>4639</v>
      </c>
      <c r="G174" s="231" t="s">
        <v>1936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86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657</v>
      </c>
    </row>
    <row r="175" s="2" customFormat="1">
      <c r="A175" s="39"/>
      <c r="B175" s="40"/>
      <c r="C175" s="41"/>
      <c r="D175" s="241" t="s">
        <v>181</v>
      </c>
      <c r="E175" s="41"/>
      <c r="F175" s="242" t="s">
        <v>4640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181</v>
      </c>
      <c r="AU175" s="18" t="s">
        <v>86</v>
      </c>
    </row>
    <row r="176" s="2" customFormat="1" ht="24.15" customHeight="1">
      <c r="A176" s="39"/>
      <c r="B176" s="40"/>
      <c r="C176" s="228" t="s">
        <v>456</v>
      </c>
      <c r="D176" s="228" t="s">
        <v>174</v>
      </c>
      <c r="E176" s="229" t="s">
        <v>4641</v>
      </c>
      <c r="F176" s="230" t="s">
        <v>4642</v>
      </c>
      <c r="G176" s="231" t="s">
        <v>1936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86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665</v>
      </c>
    </row>
    <row r="177" s="2" customFormat="1">
      <c r="A177" s="39"/>
      <c r="B177" s="40"/>
      <c r="C177" s="41"/>
      <c r="D177" s="241" t="s">
        <v>181</v>
      </c>
      <c r="E177" s="41"/>
      <c r="F177" s="242" t="s">
        <v>4643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181</v>
      </c>
      <c r="AU177" s="18" t="s">
        <v>86</v>
      </c>
    </row>
    <row r="178" s="2" customFormat="1" ht="24.15" customHeight="1">
      <c r="A178" s="39"/>
      <c r="B178" s="40"/>
      <c r="C178" s="228" t="s">
        <v>465</v>
      </c>
      <c r="D178" s="228" t="s">
        <v>174</v>
      </c>
      <c r="E178" s="229" t="s">
        <v>4644</v>
      </c>
      <c r="F178" s="230" t="s">
        <v>4645</v>
      </c>
      <c r="G178" s="231" t="s">
        <v>1936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86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678</v>
      </c>
    </row>
    <row r="179" s="2" customFormat="1">
      <c r="A179" s="39"/>
      <c r="B179" s="40"/>
      <c r="C179" s="41"/>
      <c r="D179" s="241" t="s">
        <v>181</v>
      </c>
      <c r="E179" s="41"/>
      <c r="F179" s="242" t="s">
        <v>4646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181</v>
      </c>
      <c r="AU179" s="18" t="s">
        <v>86</v>
      </c>
    </row>
    <row r="180" s="2" customFormat="1" ht="24.15" customHeight="1">
      <c r="A180" s="39"/>
      <c r="B180" s="40"/>
      <c r="C180" s="228" t="s">
        <v>471</v>
      </c>
      <c r="D180" s="228" t="s">
        <v>174</v>
      </c>
      <c r="E180" s="229" t="s">
        <v>4647</v>
      </c>
      <c r="F180" s="230" t="s">
        <v>4648</v>
      </c>
      <c r="G180" s="231" t="s">
        <v>1936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86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698</v>
      </c>
    </row>
    <row r="181" s="2" customFormat="1">
      <c r="A181" s="39"/>
      <c r="B181" s="40"/>
      <c r="C181" s="41"/>
      <c r="D181" s="241" t="s">
        <v>181</v>
      </c>
      <c r="E181" s="41"/>
      <c r="F181" s="242" t="s">
        <v>4649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181</v>
      </c>
      <c r="AU181" s="18" t="s">
        <v>86</v>
      </c>
    </row>
    <row r="182" s="2" customFormat="1" ht="16.5" customHeight="1">
      <c r="A182" s="39"/>
      <c r="B182" s="40"/>
      <c r="C182" s="228" t="s">
        <v>7</v>
      </c>
      <c r="D182" s="228" t="s">
        <v>174</v>
      </c>
      <c r="E182" s="229" t="s">
        <v>4650</v>
      </c>
      <c r="F182" s="230" t="s">
        <v>4651</v>
      </c>
      <c r="G182" s="231" t="s">
        <v>1936</v>
      </c>
      <c r="H182" s="232">
        <v>4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192</v>
      </c>
      <c r="AT182" s="239" t="s">
        <v>174</v>
      </c>
      <c r="AU182" s="239" t="s">
        <v>86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192</v>
      </c>
      <c r="BM182" s="239" t="s">
        <v>708</v>
      </c>
    </row>
    <row r="183" s="2" customFormat="1">
      <c r="A183" s="39"/>
      <c r="B183" s="40"/>
      <c r="C183" s="41"/>
      <c r="D183" s="241" t="s">
        <v>181</v>
      </c>
      <c r="E183" s="41"/>
      <c r="F183" s="242" t="s">
        <v>4652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181</v>
      </c>
      <c r="AU183" s="18" t="s">
        <v>86</v>
      </c>
    </row>
    <row r="184" s="2" customFormat="1" ht="16.5" customHeight="1">
      <c r="A184" s="39"/>
      <c r="B184" s="40"/>
      <c r="C184" s="228" t="s">
        <v>487</v>
      </c>
      <c r="D184" s="228" t="s">
        <v>174</v>
      </c>
      <c r="E184" s="229" t="s">
        <v>4653</v>
      </c>
      <c r="F184" s="230" t="s">
        <v>4654</v>
      </c>
      <c r="G184" s="231" t="s">
        <v>1936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86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716</v>
      </c>
    </row>
    <row r="185" s="2" customFormat="1">
      <c r="A185" s="39"/>
      <c r="B185" s="40"/>
      <c r="C185" s="41"/>
      <c r="D185" s="241" t="s">
        <v>181</v>
      </c>
      <c r="E185" s="41"/>
      <c r="F185" s="242" t="s">
        <v>4655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181</v>
      </c>
      <c r="AU185" s="18" t="s">
        <v>86</v>
      </c>
    </row>
    <row r="186" s="2" customFormat="1" ht="62.7" customHeight="1">
      <c r="A186" s="39"/>
      <c r="B186" s="40"/>
      <c r="C186" s="228" t="s">
        <v>492</v>
      </c>
      <c r="D186" s="228" t="s">
        <v>174</v>
      </c>
      <c r="E186" s="229" t="s">
        <v>4656</v>
      </c>
      <c r="F186" s="230" t="s">
        <v>4657</v>
      </c>
      <c r="G186" s="231" t="s">
        <v>206</v>
      </c>
      <c r="H186" s="232">
        <v>294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192</v>
      </c>
      <c r="AT186" s="239" t="s">
        <v>174</v>
      </c>
      <c r="AU186" s="239" t="s">
        <v>86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192</v>
      </c>
      <c r="BM186" s="239" t="s">
        <v>725</v>
      </c>
    </row>
    <row r="187" s="2" customFormat="1">
      <c r="A187" s="39"/>
      <c r="B187" s="40"/>
      <c r="C187" s="41"/>
      <c r="D187" s="241" t="s">
        <v>181</v>
      </c>
      <c r="E187" s="41"/>
      <c r="F187" s="242" t="s">
        <v>4658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181</v>
      </c>
      <c r="AU187" s="18" t="s">
        <v>86</v>
      </c>
    </row>
    <row r="188" s="2" customFormat="1" ht="16.5" customHeight="1">
      <c r="A188" s="39"/>
      <c r="B188" s="40"/>
      <c r="C188" s="228" t="s">
        <v>498</v>
      </c>
      <c r="D188" s="228" t="s">
        <v>174</v>
      </c>
      <c r="E188" s="229" t="s">
        <v>4659</v>
      </c>
      <c r="F188" s="230" t="s">
        <v>4660</v>
      </c>
      <c r="G188" s="231" t="s">
        <v>3664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86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736</v>
      </c>
    </row>
    <row r="189" s="2" customFormat="1">
      <c r="A189" s="39"/>
      <c r="B189" s="40"/>
      <c r="C189" s="41"/>
      <c r="D189" s="241" t="s">
        <v>181</v>
      </c>
      <c r="E189" s="41"/>
      <c r="F189" s="242" t="s">
        <v>4661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181</v>
      </c>
      <c r="AU189" s="18" t="s">
        <v>86</v>
      </c>
    </row>
    <row r="190" s="2" customFormat="1" ht="16.5" customHeight="1">
      <c r="A190" s="39"/>
      <c r="B190" s="40"/>
      <c r="C190" s="228" t="s">
        <v>505</v>
      </c>
      <c r="D190" s="228" t="s">
        <v>174</v>
      </c>
      <c r="E190" s="229" t="s">
        <v>4662</v>
      </c>
      <c r="F190" s="230" t="s">
        <v>4663</v>
      </c>
      <c r="G190" s="231" t="s">
        <v>3664</v>
      </c>
      <c r="H190" s="232">
        <v>12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192</v>
      </c>
      <c r="AT190" s="239" t="s">
        <v>174</v>
      </c>
      <c r="AU190" s="239" t="s">
        <v>86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192</v>
      </c>
      <c r="BM190" s="239" t="s">
        <v>750</v>
      </c>
    </row>
    <row r="191" s="2" customFormat="1">
      <c r="A191" s="39"/>
      <c r="B191" s="40"/>
      <c r="C191" s="41"/>
      <c r="D191" s="241" t="s">
        <v>181</v>
      </c>
      <c r="E191" s="41"/>
      <c r="F191" s="242" t="s">
        <v>4664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181</v>
      </c>
      <c r="AU191" s="18" t="s">
        <v>86</v>
      </c>
    </row>
    <row r="192" s="2" customFormat="1" ht="16.5" customHeight="1">
      <c r="A192" s="39"/>
      <c r="B192" s="40"/>
      <c r="C192" s="228" t="s">
        <v>515</v>
      </c>
      <c r="D192" s="228" t="s">
        <v>174</v>
      </c>
      <c r="E192" s="229" t="s">
        <v>4665</v>
      </c>
      <c r="F192" s="230" t="s">
        <v>4666</v>
      </c>
      <c r="G192" s="231" t="s">
        <v>3664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192</v>
      </c>
      <c r="AT192" s="239" t="s">
        <v>174</v>
      </c>
      <c r="AU192" s="239" t="s">
        <v>86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192</v>
      </c>
      <c r="BM192" s="239" t="s">
        <v>769</v>
      </c>
    </row>
    <row r="193" s="2" customFormat="1">
      <c r="A193" s="39"/>
      <c r="B193" s="40"/>
      <c r="C193" s="41"/>
      <c r="D193" s="241" t="s">
        <v>181</v>
      </c>
      <c r="E193" s="41"/>
      <c r="F193" s="242" t="s">
        <v>4667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181</v>
      </c>
      <c r="AU193" s="18" t="s">
        <v>86</v>
      </c>
    </row>
    <row r="194" s="2" customFormat="1" ht="24.15" customHeight="1">
      <c r="A194" s="39"/>
      <c r="B194" s="40"/>
      <c r="C194" s="228" t="s">
        <v>525</v>
      </c>
      <c r="D194" s="228" t="s">
        <v>174</v>
      </c>
      <c r="E194" s="229" t="s">
        <v>4668</v>
      </c>
      <c r="F194" s="230" t="s">
        <v>4669</v>
      </c>
      <c r="G194" s="231" t="s">
        <v>206</v>
      </c>
      <c r="H194" s="232">
        <v>12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86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781</v>
      </c>
    </row>
    <row r="195" s="2" customFormat="1">
      <c r="A195" s="39"/>
      <c r="B195" s="40"/>
      <c r="C195" s="41"/>
      <c r="D195" s="241" t="s">
        <v>181</v>
      </c>
      <c r="E195" s="41"/>
      <c r="F195" s="242" t="s">
        <v>4670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181</v>
      </c>
      <c r="AU195" s="18" t="s">
        <v>86</v>
      </c>
    </row>
    <row r="196" s="2" customFormat="1" ht="33" customHeight="1">
      <c r="A196" s="39"/>
      <c r="B196" s="40"/>
      <c r="C196" s="228" t="s">
        <v>537</v>
      </c>
      <c r="D196" s="228" t="s">
        <v>174</v>
      </c>
      <c r="E196" s="229" t="s">
        <v>4671</v>
      </c>
      <c r="F196" s="230" t="s">
        <v>4672</v>
      </c>
      <c r="G196" s="231" t="s">
        <v>206</v>
      </c>
      <c r="H196" s="232">
        <v>55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192</v>
      </c>
      <c r="AT196" s="239" t="s">
        <v>174</v>
      </c>
      <c r="AU196" s="239" t="s">
        <v>86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192</v>
      </c>
      <c r="BM196" s="239" t="s">
        <v>794</v>
      </c>
    </row>
    <row r="197" s="2" customFormat="1">
      <c r="A197" s="39"/>
      <c r="B197" s="40"/>
      <c r="C197" s="41"/>
      <c r="D197" s="241" t="s">
        <v>181</v>
      </c>
      <c r="E197" s="41"/>
      <c r="F197" s="242" t="s">
        <v>4673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181</v>
      </c>
      <c r="AU197" s="18" t="s">
        <v>86</v>
      </c>
    </row>
    <row r="198" s="2" customFormat="1" ht="16.5" customHeight="1">
      <c r="A198" s="39"/>
      <c r="B198" s="40"/>
      <c r="C198" s="228" t="s">
        <v>543</v>
      </c>
      <c r="D198" s="228" t="s">
        <v>174</v>
      </c>
      <c r="E198" s="229" t="s">
        <v>4674</v>
      </c>
      <c r="F198" s="230" t="s">
        <v>4675</v>
      </c>
      <c r="G198" s="231" t="s">
        <v>206</v>
      </c>
      <c r="H198" s="232">
        <v>54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86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805</v>
      </c>
    </row>
    <row r="199" s="2" customFormat="1">
      <c r="A199" s="39"/>
      <c r="B199" s="40"/>
      <c r="C199" s="41"/>
      <c r="D199" s="241" t="s">
        <v>181</v>
      </c>
      <c r="E199" s="41"/>
      <c r="F199" s="242" t="s">
        <v>4676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181</v>
      </c>
      <c r="AU199" s="18" t="s">
        <v>86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3760</v>
      </c>
      <c r="F200" s="226" t="s">
        <v>4677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SUM(P201:P220)</f>
        <v>0</v>
      </c>
      <c r="Q200" s="220"/>
      <c r="R200" s="221">
        <f>SUM(R201:R220)</f>
        <v>0</v>
      </c>
      <c r="S200" s="220"/>
      <c r="T200" s="222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84</v>
      </c>
      <c r="AY200" s="223" t="s">
        <v>171</v>
      </c>
      <c r="BK200" s="225">
        <f>SUM(BK201:BK220)</f>
        <v>0</v>
      </c>
    </row>
    <row r="201" s="2" customFormat="1" ht="21.75" customHeight="1">
      <c r="A201" s="39"/>
      <c r="B201" s="40"/>
      <c r="C201" s="228" t="s">
        <v>570</v>
      </c>
      <c r="D201" s="228" t="s">
        <v>174</v>
      </c>
      <c r="E201" s="229" t="s">
        <v>4678</v>
      </c>
      <c r="F201" s="230" t="s">
        <v>4679</v>
      </c>
      <c r="G201" s="231" t="s">
        <v>1936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86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817</v>
      </c>
    </row>
    <row r="202" s="2" customFormat="1">
      <c r="A202" s="39"/>
      <c r="B202" s="40"/>
      <c r="C202" s="41"/>
      <c r="D202" s="241" t="s">
        <v>181</v>
      </c>
      <c r="E202" s="41"/>
      <c r="F202" s="242" t="s">
        <v>4680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181</v>
      </c>
      <c r="AU202" s="18" t="s">
        <v>86</v>
      </c>
    </row>
    <row r="203" s="2" customFormat="1" ht="37.8" customHeight="1">
      <c r="A203" s="39"/>
      <c r="B203" s="40"/>
      <c r="C203" s="228" t="s">
        <v>575</v>
      </c>
      <c r="D203" s="228" t="s">
        <v>174</v>
      </c>
      <c r="E203" s="229" t="s">
        <v>4681</v>
      </c>
      <c r="F203" s="230" t="s">
        <v>4682</v>
      </c>
      <c r="G203" s="231" t="s">
        <v>1936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192</v>
      </c>
      <c r="AT203" s="239" t="s">
        <v>174</v>
      </c>
      <c r="AU203" s="239" t="s">
        <v>86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192</v>
      </c>
      <c r="BM203" s="239" t="s">
        <v>831</v>
      </c>
    </row>
    <row r="204" s="2" customFormat="1">
      <c r="A204" s="39"/>
      <c r="B204" s="40"/>
      <c r="C204" s="41"/>
      <c r="D204" s="241" t="s">
        <v>181</v>
      </c>
      <c r="E204" s="41"/>
      <c r="F204" s="242" t="s">
        <v>4683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181</v>
      </c>
      <c r="AU204" s="18" t="s">
        <v>86</v>
      </c>
    </row>
    <row r="205" s="2" customFormat="1" ht="33" customHeight="1">
      <c r="A205" s="39"/>
      <c r="B205" s="40"/>
      <c r="C205" s="228" t="s">
        <v>355</v>
      </c>
      <c r="D205" s="228" t="s">
        <v>174</v>
      </c>
      <c r="E205" s="229" t="s">
        <v>4684</v>
      </c>
      <c r="F205" s="230" t="s">
        <v>4685</v>
      </c>
      <c r="G205" s="231" t="s">
        <v>1936</v>
      </c>
      <c r="H205" s="232">
        <v>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192</v>
      </c>
      <c r="AT205" s="239" t="s">
        <v>174</v>
      </c>
      <c r="AU205" s="239" t="s">
        <v>86</v>
      </c>
      <c r="AY205" s="18" t="s">
        <v>171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192</v>
      </c>
      <c r="BM205" s="239" t="s">
        <v>1454</v>
      </c>
    </row>
    <row r="206" s="2" customFormat="1">
      <c r="A206" s="39"/>
      <c r="B206" s="40"/>
      <c r="C206" s="41"/>
      <c r="D206" s="241" t="s">
        <v>181</v>
      </c>
      <c r="E206" s="41"/>
      <c r="F206" s="242" t="s">
        <v>4686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181</v>
      </c>
      <c r="AU206" s="18" t="s">
        <v>86</v>
      </c>
    </row>
    <row r="207" s="2" customFormat="1" ht="33" customHeight="1">
      <c r="A207" s="39"/>
      <c r="B207" s="40"/>
      <c r="C207" s="228" t="s">
        <v>625</v>
      </c>
      <c r="D207" s="228" t="s">
        <v>174</v>
      </c>
      <c r="E207" s="229" t="s">
        <v>4687</v>
      </c>
      <c r="F207" s="230" t="s">
        <v>4688</v>
      </c>
      <c r="G207" s="231" t="s">
        <v>1936</v>
      </c>
      <c r="H207" s="232">
        <v>2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192</v>
      </c>
      <c r="AT207" s="239" t="s">
        <v>174</v>
      </c>
      <c r="AU207" s="239" t="s">
        <v>86</v>
      </c>
      <c r="AY207" s="18" t="s">
        <v>171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192</v>
      </c>
      <c r="BM207" s="239" t="s">
        <v>1463</v>
      </c>
    </row>
    <row r="208" s="2" customFormat="1">
      <c r="A208" s="39"/>
      <c r="B208" s="40"/>
      <c r="C208" s="41"/>
      <c r="D208" s="241" t="s">
        <v>181</v>
      </c>
      <c r="E208" s="41"/>
      <c r="F208" s="242" t="s">
        <v>4689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181</v>
      </c>
      <c r="AU208" s="18" t="s">
        <v>86</v>
      </c>
    </row>
    <row r="209" s="2" customFormat="1" ht="44.25" customHeight="1">
      <c r="A209" s="39"/>
      <c r="B209" s="40"/>
      <c r="C209" s="228" t="s">
        <v>646</v>
      </c>
      <c r="D209" s="228" t="s">
        <v>174</v>
      </c>
      <c r="E209" s="229" t="s">
        <v>4690</v>
      </c>
      <c r="F209" s="230" t="s">
        <v>4691</v>
      </c>
      <c r="G209" s="231" t="s">
        <v>1936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192</v>
      </c>
      <c r="AT209" s="239" t="s">
        <v>174</v>
      </c>
      <c r="AU209" s="239" t="s">
        <v>86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192</v>
      </c>
      <c r="BM209" s="239" t="s">
        <v>1489</v>
      </c>
    </row>
    <row r="210" s="2" customFormat="1">
      <c r="A210" s="39"/>
      <c r="B210" s="40"/>
      <c r="C210" s="41"/>
      <c r="D210" s="241" t="s">
        <v>181</v>
      </c>
      <c r="E210" s="41"/>
      <c r="F210" s="242" t="s">
        <v>4692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181</v>
      </c>
      <c r="AU210" s="18" t="s">
        <v>86</v>
      </c>
    </row>
    <row r="211" s="2" customFormat="1" ht="24.15" customHeight="1">
      <c r="A211" s="39"/>
      <c r="B211" s="40"/>
      <c r="C211" s="228" t="s">
        <v>650</v>
      </c>
      <c r="D211" s="228" t="s">
        <v>174</v>
      </c>
      <c r="E211" s="229" t="s">
        <v>4693</v>
      </c>
      <c r="F211" s="230" t="s">
        <v>4694</v>
      </c>
      <c r="G211" s="231" t="s">
        <v>1936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192</v>
      </c>
      <c r="AT211" s="239" t="s">
        <v>174</v>
      </c>
      <c r="AU211" s="239" t="s">
        <v>86</v>
      </c>
      <c r="AY211" s="18" t="s">
        <v>171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192</v>
      </c>
      <c r="BM211" s="239" t="s">
        <v>1509</v>
      </c>
    </row>
    <row r="212" s="2" customFormat="1">
      <c r="A212" s="39"/>
      <c r="B212" s="40"/>
      <c r="C212" s="41"/>
      <c r="D212" s="241" t="s">
        <v>181</v>
      </c>
      <c r="E212" s="41"/>
      <c r="F212" s="242" t="s">
        <v>4695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181</v>
      </c>
      <c r="AU212" s="18" t="s">
        <v>86</v>
      </c>
    </row>
    <row r="213" s="2" customFormat="1" ht="16.5" customHeight="1">
      <c r="A213" s="39"/>
      <c r="B213" s="40"/>
      <c r="C213" s="228" t="s">
        <v>657</v>
      </c>
      <c r="D213" s="228" t="s">
        <v>174</v>
      </c>
      <c r="E213" s="229" t="s">
        <v>4696</v>
      </c>
      <c r="F213" s="230" t="s">
        <v>4697</v>
      </c>
      <c r="G213" s="231" t="s">
        <v>206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192</v>
      </c>
      <c r="AT213" s="239" t="s">
        <v>174</v>
      </c>
      <c r="AU213" s="239" t="s">
        <v>86</v>
      </c>
      <c r="AY213" s="18" t="s">
        <v>171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192</v>
      </c>
      <c r="BM213" s="239" t="s">
        <v>1517</v>
      </c>
    </row>
    <row r="214" s="2" customFormat="1">
      <c r="A214" s="39"/>
      <c r="B214" s="40"/>
      <c r="C214" s="41"/>
      <c r="D214" s="241" t="s">
        <v>181</v>
      </c>
      <c r="E214" s="41"/>
      <c r="F214" s="242" t="s">
        <v>4698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181</v>
      </c>
      <c r="AU214" s="18" t="s">
        <v>86</v>
      </c>
    </row>
    <row r="215" s="2" customFormat="1" ht="16.5" customHeight="1">
      <c r="A215" s="39"/>
      <c r="B215" s="40"/>
      <c r="C215" s="228" t="s">
        <v>661</v>
      </c>
      <c r="D215" s="228" t="s">
        <v>174</v>
      </c>
      <c r="E215" s="229" t="s">
        <v>4699</v>
      </c>
      <c r="F215" s="230" t="s">
        <v>4700</v>
      </c>
      <c r="G215" s="231" t="s">
        <v>3664</v>
      </c>
      <c r="H215" s="232">
        <v>13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192</v>
      </c>
      <c r="AT215" s="239" t="s">
        <v>174</v>
      </c>
      <c r="AU215" s="239" t="s">
        <v>86</v>
      </c>
      <c r="AY215" s="18" t="s">
        <v>171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192</v>
      </c>
      <c r="BM215" s="239" t="s">
        <v>1533</v>
      </c>
    </row>
    <row r="216" s="2" customFormat="1">
      <c r="A216" s="39"/>
      <c r="B216" s="40"/>
      <c r="C216" s="41"/>
      <c r="D216" s="241" t="s">
        <v>181</v>
      </c>
      <c r="E216" s="41"/>
      <c r="F216" s="242" t="s">
        <v>4701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181</v>
      </c>
      <c r="AU216" s="18" t="s">
        <v>86</v>
      </c>
    </row>
    <row r="217" s="2" customFormat="1" ht="24.15" customHeight="1">
      <c r="A217" s="39"/>
      <c r="B217" s="40"/>
      <c r="C217" s="228" t="s">
        <v>665</v>
      </c>
      <c r="D217" s="228" t="s">
        <v>174</v>
      </c>
      <c r="E217" s="229" t="s">
        <v>4702</v>
      </c>
      <c r="F217" s="230" t="s">
        <v>4703</v>
      </c>
      <c r="G217" s="231" t="s">
        <v>3664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192</v>
      </c>
      <c r="AT217" s="239" t="s">
        <v>174</v>
      </c>
      <c r="AU217" s="239" t="s">
        <v>86</v>
      </c>
      <c r="AY217" s="18" t="s">
        <v>171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192</v>
      </c>
      <c r="BM217" s="239" t="s">
        <v>1543</v>
      </c>
    </row>
    <row r="218" s="2" customFormat="1">
      <c r="A218" s="39"/>
      <c r="B218" s="40"/>
      <c r="C218" s="41"/>
      <c r="D218" s="241" t="s">
        <v>181</v>
      </c>
      <c r="E218" s="41"/>
      <c r="F218" s="242" t="s">
        <v>4704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181</v>
      </c>
      <c r="AU218" s="18" t="s">
        <v>86</v>
      </c>
    </row>
    <row r="219" s="2" customFormat="1" ht="44.25" customHeight="1">
      <c r="A219" s="39"/>
      <c r="B219" s="40"/>
      <c r="C219" s="228" t="s">
        <v>589</v>
      </c>
      <c r="D219" s="228" t="s">
        <v>174</v>
      </c>
      <c r="E219" s="229" t="s">
        <v>4705</v>
      </c>
      <c r="F219" s="230" t="s">
        <v>4706</v>
      </c>
      <c r="G219" s="231" t="s">
        <v>206</v>
      </c>
      <c r="H219" s="232">
        <v>4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192</v>
      </c>
      <c r="AT219" s="239" t="s">
        <v>174</v>
      </c>
      <c r="AU219" s="239" t="s">
        <v>86</v>
      </c>
      <c r="AY219" s="18" t="s">
        <v>171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192</v>
      </c>
      <c r="BM219" s="239" t="s">
        <v>1271</v>
      </c>
    </row>
    <row r="220" s="2" customFormat="1">
      <c r="A220" s="39"/>
      <c r="B220" s="40"/>
      <c r="C220" s="41"/>
      <c r="D220" s="241" t="s">
        <v>181</v>
      </c>
      <c r="E220" s="41"/>
      <c r="F220" s="242" t="s">
        <v>4707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181</v>
      </c>
      <c r="AU220" s="18" t="s">
        <v>86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3762</v>
      </c>
      <c r="F221" s="226" t="s">
        <v>4708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SUM(P222:P253)</f>
        <v>0</v>
      </c>
      <c r="Q221" s="220"/>
      <c r="R221" s="221">
        <f>SUM(R222:R253)</f>
        <v>0</v>
      </c>
      <c r="S221" s="220"/>
      <c r="T221" s="222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171</v>
      </c>
      <c r="BK221" s="225">
        <f>SUM(BK222:BK253)</f>
        <v>0</v>
      </c>
    </row>
    <row r="222" s="2" customFormat="1" ht="62.7" customHeight="1">
      <c r="A222" s="39"/>
      <c r="B222" s="40"/>
      <c r="C222" s="228" t="s">
        <v>678</v>
      </c>
      <c r="D222" s="228" t="s">
        <v>174</v>
      </c>
      <c r="E222" s="229" t="s">
        <v>4709</v>
      </c>
      <c r="F222" s="230" t="s">
        <v>4710</v>
      </c>
      <c r="G222" s="231" t="s">
        <v>1936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192</v>
      </c>
      <c r="AT222" s="239" t="s">
        <v>174</v>
      </c>
      <c r="AU222" s="239" t="s">
        <v>86</v>
      </c>
      <c r="AY222" s="18" t="s">
        <v>171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192</v>
      </c>
      <c r="BM222" s="239" t="s">
        <v>1570</v>
      </c>
    </row>
    <row r="223" s="2" customFormat="1">
      <c r="A223" s="39"/>
      <c r="B223" s="40"/>
      <c r="C223" s="41"/>
      <c r="D223" s="241" t="s">
        <v>181</v>
      </c>
      <c r="E223" s="41"/>
      <c r="F223" s="242" t="s">
        <v>4711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181</v>
      </c>
      <c r="AU223" s="18" t="s">
        <v>86</v>
      </c>
    </row>
    <row r="224" s="2" customFormat="1" ht="16.5" customHeight="1">
      <c r="A224" s="39"/>
      <c r="B224" s="40"/>
      <c r="C224" s="228" t="s">
        <v>686</v>
      </c>
      <c r="D224" s="228" t="s">
        <v>174</v>
      </c>
      <c r="E224" s="229" t="s">
        <v>4712</v>
      </c>
      <c r="F224" s="230" t="s">
        <v>4713</v>
      </c>
      <c r="G224" s="231" t="s">
        <v>1936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192</v>
      </c>
      <c r="AT224" s="239" t="s">
        <v>174</v>
      </c>
      <c r="AU224" s="239" t="s">
        <v>86</v>
      </c>
      <c r="AY224" s="18" t="s">
        <v>171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192</v>
      </c>
      <c r="BM224" s="239" t="s">
        <v>1580</v>
      </c>
    </row>
    <row r="225" s="2" customFormat="1">
      <c r="A225" s="39"/>
      <c r="B225" s="40"/>
      <c r="C225" s="41"/>
      <c r="D225" s="241" t="s">
        <v>181</v>
      </c>
      <c r="E225" s="41"/>
      <c r="F225" s="242" t="s">
        <v>4714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181</v>
      </c>
      <c r="AU225" s="18" t="s">
        <v>86</v>
      </c>
    </row>
    <row r="226" s="2" customFormat="1" ht="33" customHeight="1">
      <c r="A226" s="39"/>
      <c r="B226" s="40"/>
      <c r="C226" s="228" t="s">
        <v>698</v>
      </c>
      <c r="D226" s="228" t="s">
        <v>174</v>
      </c>
      <c r="E226" s="229" t="s">
        <v>4687</v>
      </c>
      <c r="F226" s="230" t="s">
        <v>4688</v>
      </c>
      <c r="G226" s="231" t="s">
        <v>1936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192</v>
      </c>
      <c r="AT226" s="239" t="s">
        <v>174</v>
      </c>
      <c r="AU226" s="239" t="s">
        <v>86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192</v>
      </c>
      <c r="BM226" s="239" t="s">
        <v>1591</v>
      </c>
    </row>
    <row r="227" s="2" customFormat="1">
      <c r="A227" s="39"/>
      <c r="B227" s="40"/>
      <c r="C227" s="41"/>
      <c r="D227" s="241" t="s">
        <v>181</v>
      </c>
      <c r="E227" s="41"/>
      <c r="F227" s="242" t="s">
        <v>4715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181</v>
      </c>
      <c r="AU227" s="18" t="s">
        <v>86</v>
      </c>
    </row>
    <row r="228" s="2" customFormat="1" ht="33" customHeight="1">
      <c r="A228" s="39"/>
      <c r="B228" s="40"/>
      <c r="C228" s="228" t="s">
        <v>702</v>
      </c>
      <c r="D228" s="228" t="s">
        <v>174</v>
      </c>
      <c r="E228" s="229" t="s">
        <v>4716</v>
      </c>
      <c r="F228" s="230" t="s">
        <v>4717</v>
      </c>
      <c r="G228" s="231" t="s">
        <v>1936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192</v>
      </c>
      <c r="AT228" s="239" t="s">
        <v>174</v>
      </c>
      <c r="AU228" s="239" t="s">
        <v>86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192</v>
      </c>
      <c r="BM228" s="239" t="s">
        <v>1603</v>
      </c>
    </row>
    <row r="229" s="2" customFormat="1">
      <c r="A229" s="39"/>
      <c r="B229" s="40"/>
      <c r="C229" s="41"/>
      <c r="D229" s="241" t="s">
        <v>181</v>
      </c>
      <c r="E229" s="41"/>
      <c r="F229" s="242" t="s">
        <v>4718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181</v>
      </c>
      <c r="AU229" s="18" t="s">
        <v>86</v>
      </c>
    </row>
    <row r="230" s="2" customFormat="1" ht="24.15" customHeight="1">
      <c r="A230" s="39"/>
      <c r="B230" s="40"/>
      <c r="C230" s="228" t="s">
        <v>708</v>
      </c>
      <c r="D230" s="228" t="s">
        <v>174</v>
      </c>
      <c r="E230" s="229" t="s">
        <v>4719</v>
      </c>
      <c r="F230" s="230" t="s">
        <v>4720</v>
      </c>
      <c r="G230" s="231" t="s">
        <v>1936</v>
      </c>
      <c r="H230" s="232">
        <v>5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192</v>
      </c>
      <c r="AT230" s="239" t="s">
        <v>174</v>
      </c>
      <c r="AU230" s="239" t="s">
        <v>86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192</v>
      </c>
      <c r="BM230" s="239" t="s">
        <v>1614</v>
      </c>
    </row>
    <row r="231" s="2" customFormat="1">
      <c r="A231" s="39"/>
      <c r="B231" s="40"/>
      <c r="C231" s="41"/>
      <c r="D231" s="241" t="s">
        <v>181</v>
      </c>
      <c r="E231" s="41"/>
      <c r="F231" s="242" t="s">
        <v>4721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181</v>
      </c>
      <c r="AU231" s="18" t="s">
        <v>86</v>
      </c>
    </row>
    <row r="232" s="2" customFormat="1" ht="16.5" customHeight="1">
      <c r="A232" s="39"/>
      <c r="B232" s="40"/>
      <c r="C232" s="228" t="s">
        <v>712</v>
      </c>
      <c r="D232" s="228" t="s">
        <v>174</v>
      </c>
      <c r="E232" s="229" t="s">
        <v>4722</v>
      </c>
      <c r="F232" s="230" t="s">
        <v>4723</v>
      </c>
      <c r="G232" s="231" t="s">
        <v>1936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192</v>
      </c>
      <c r="AT232" s="239" t="s">
        <v>174</v>
      </c>
      <c r="AU232" s="239" t="s">
        <v>86</v>
      </c>
      <c r="AY232" s="18" t="s">
        <v>171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192</v>
      </c>
      <c r="BM232" s="239" t="s">
        <v>1623</v>
      </c>
    </row>
    <row r="233" s="2" customFormat="1">
      <c r="A233" s="39"/>
      <c r="B233" s="40"/>
      <c r="C233" s="41"/>
      <c r="D233" s="241" t="s">
        <v>181</v>
      </c>
      <c r="E233" s="41"/>
      <c r="F233" s="242" t="s">
        <v>4724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181</v>
      </c>
      <c r="AU233" s="18" t="s">
        <v>86</v>
      </c>
    </row>
    <row r="234" s="2" customFormat="1" ht="37.8" customHeight="1">
      <c r="A234" s="39"/>
      <c r="B234" s="40"/>
      <c r="C234" s="228" t="s">
        <v>716</v>
      </c>
      <c r="D234" s="228" t="s">
        <v>174</v>
      </c>
      <c r="E234" s="229" t="s">
        <v>4725</v>
      </c>
      <c r="F234" s="230" t="s">
        <v>4726</v>
      </c>
      <c r="G234" s="231" t="s">
        <v>1936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192</v>
      </c>
      <c r="AT234" s="239" t="s">
        <v>174</v>
      </c>
      <c r="AU234" s="239" t="s">
        <v>86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192</v>
      </c>
      <c r="BM234" s="239" t="s">
        <v>1633</v>
      </c>
    </row>
    <row r="235" s="2" customFormat="1">
      <c r="A235" s="39"/>
      <c r="B235" s="40"/>
      <c r="C235" s="41"/>
      <c r="D235" s="241" t="s">
        <v>181</v>
      </c>
      <c r="E235" s="41"/>
      <c r="F235" s="242" t="s">
        <v>4727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181</v>
      </c>
      <c r="AU235" s="18" t="s">
        <v>86</v>
      </c>
    </row>
    <row r="236" s="2" customFormat="1" ht="16.5" customHeight="1">
      <c r="A236" s="39"/>
      <c r="B236" s="40"/>
      <c r="C236" s="228" t="s">
        <v>721</v>
      </c>
      <c r="D236" s="228" t="s">
        <v>174</v>
      </c>
      <c r="E236" s="229" t="s">
        <v>4728</v>
      </c>
      <c r="F236" s="230" t="s">
        <v>4729</v>
      </c>
      <c r="G236" s="231" t="s">
        <v>1936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192</v>
      </c>
      <c r="AT236" s="239" t="s">
        <v>174</v>
      </c>
      <c r="AU236" s="239" t="s">
        <v>86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192</v>
      </c>
      <c r="BM236" s="239" t="s">
        <v>1644</v>
      </c>
    </row>
    <row r="237" s="2" customFormat="1">
      <c r="A237" s="39"/>
      <c r="B237" s="40"/>
      <c r="C237" s="41"/>
      <c r="D237" s="241" t="s">
        <v>181</v>
      </c>
      <c r="E237" s="41"/>
      <c r="F237" s="242" t="s">
        <v>4730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181</v>
      </c>
      <c r="AU237" s="18" t="s">
        <v>86</v>
      </c>
    </row>
    <row r="238" s="2" customFormat="1" ht="16.5" customHeight="1">
      <c r="A238" s="39"/>
      <c r="B238" s="40"/>
      <c r="C238" s="228" t="s">
        <v>725</v>
      </c>
      <c r="D238" s="228" t="s">
        <v>174</v>
      </c>
      <c r="E238" s="229" t="s">
        <v>4731</v>
      </c>
      <c r="F238" s="230" t="s">
        <v>4732</v>
      </c>
      <c r="G238" s="231" t="s">
        <v>1936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192</v>
      </c>
      <c r="AT238" s="239" t="s">
        <v>174</v>
      </c>
      <c r="AU238" s="239" t="s">
        <v>86</v>
      </c>
      <c r="AY238" s="18" t="s">
        <v>171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192</v>
      </c>
      <c r="BM238" s="239" t="s">
        <v>1655</v>
      </c>
    </row>
    <row r="239" s="2" customFormat="1">
      <c r="A239" s="39"/>
      <c r="B239" s="40"/>
      <c r="C239" s="41"/>
      <c r="D239" s="241" t="s">
        <v>181</v>
      </c>
      <c r="E239" s="41"/>
      <c r="F239" s="242" t="s">
        <v>4733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181</v>
      </c>
      <c r="AU239" s="18" t="s">
        <v>86</v>
      </c>
    </row>
    <row r="240" s="2" customFormat="1" ht="16.5" customHeight="1">
      <c r="A240" s="39"/>
      <c r="B240" s="40"/>
      <c r="C240" s="228" t="s">
        <v>730</v>
      </c>
      <c r="D240" s="228" t="s">
        <v>174</v>
      </c>
      <c r="E240" s="229" t="s">
        <v>4696</v>
      </c>
      <c r="F240" s="230" t="s">
        <v>4697</v>
      </c>
      <c r="G240" s="231" t="s">
        <v>206</v>
      </c>
      <c r="H240" s="232">
        <v>12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192</v>
      </c>
      <c r="AT240" s="239" t="s">
        <v>174</v>
      </c>
      <c r="AU240" s="239" t="s">
        <v>86</v>
      </c>
      <c r="AY240" s="18" t="s">
        <v>171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192</v>
      </c>
      <c r="BM240" s="239" t="s">
        <v>1664</v>
      </c>
    </row>
    <row r="241" s="2" customFormat="1">
      <c r="A241" s="39"/>
      <c r="B241" s="40"/>
      <c r="C241" s="41"/>
      <c r="D241" s="241" t="s">
        <v>181</v>
      </c>
      <c r="E241" s="41"/>
      <c r="F241" s="242" t="s">
        <v>4734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181</v>
      </c>
      <c r="AU241" s="18" t="s">
        <v>86</v>
      </c>
    </row>
    <row r="242" s="2" customFormat="1" ht="16.5" customHeight="1">
      <c r="A242" s="39"/>
      <c r="B242" s="40"/>
      <c r="C242" s="228" t="s">
        <v>736</v>
      </c>
      <c r="D242" s="228" t="s">
        <v>174</v>
      </c>
      <c r="E242" s="229" t="s">
        <v>4735</v>
      </c>
      <c r="F242" s="230" t="s">
        <v>4736</v>
      </c>
      <c r="G242" s="231" t="s">
        <v>3664</v>
      </c>
      <c r="H242" s="232">
        <v>9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192</v>
      </c>
      <c r="AT242" s="239" t="s">
        <v>174</v>
      </c>
      <c r="AU242" s="239" t="s">
        <v>86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192</v>
      </c>
      <c r="BM242" s="239" t="s">
        <v>1682</v>
      </c>
    </row>
    <row r="243" s="2" customFormat="1">
      <c r="A243" s="39"/>
      <c r="B243" s="40"/>
      <c r="C243" s="41"/>
      <c r="D243" s="241" t="s">
        <v>181</v>
      </c>
      <c r="E243" s="41"/>
      <c r="F243" s="242" t="s">
        <v>4737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181</v>
      </c>
      <c r="AU243" s="18" t="s">
        <v>86</v>
      </c>
    </row>
    <row r="244" s="2" customFormat="1" ht="16.5" customHeight="1">
      <c r="A244" s="39"/>
      <c r="B244" s="40"/>
      <c r="C244" s="228" t="s">
        <v>743</v>
      </c>
      <c r="D244" s="228" t="s">
        <v>174</v>
      </c>
      <c r="E244" s="229" t="s">
        <v>4738</v>
      </c>
      <c r="F244" s="230" t="s">
        <v>4739</v>
      </c>
      <c r="G244" s="231" t="s">
        <v>3664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192</v>
      </c>
      <c r="AT244" s="239" t="s">
        <v>174</v>
      </c>
      <c r="AU244" s="239" t="s">
        <v>86</v>
      </c>
      <c r="AY244" s="18" t="s">
        <v>171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192</v>
      </c>
      <c r="BM244" s="239" t="s">
        <v>1693</v>
      </c>
    </row>
    <row r="245" s="2" customFormat="1">
      <c r="A245" s="39"/>
      <c r="B245" s="40"/>
      <c r="C245" s="41"/>
      <c r="D245" s="241" t="s">
        <v>181</v>
      </c>
      <c r="E245" s="41"/>
      <c r="F245" s="242" t="s">
        <v>4740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181</v>
      </c>
      <c r="AU245" s="18" t="s">
        <v>86</v>
      </c>
    </row>
    <row r="246" s="2" customFormat="1" ht="21.75" customHeight="1">
      <c r="A246" s="39"/>
      <c r="B246" s="40"/>
      <c r="C246" s="228" t="s">
        <v>750</v>
      </c>
      <c r="D246" s="228" t="s">
        <v>174</v>
      </c>
      <c r="E246" s="229" t="s">
        <v>4741</v>
      </c>
      <c r="F246" s="230" t="s">
        <v>4742</v>
      </c>
      <c r="G246" s="231" t="s">
        <v>3664</v>
      </c>
      <c r="H246" s="232">
        <v>5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192</v>
      </c>
      <c r="AT246" s="239" t="s">
        <v>174</v>
      </c>
      <c r="AU246" s="239" t="s">
        <v>86</v>
      </c>
      <c r="AY246" s="18" t="s">
        <v>171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192</v>
      </c>
      <c r="BM246" s="239" t="s">
        <v>1703</v>
      </c>
    </row>
    <row r="247" s="2" customFormat="1">
      <c r="A247" s="39"/>
      <c r="B247" s="40"/>
      <c r="C247" s="41"/>
      <c r="D247" s="241" t="s">
        <v>181</v>
      </c>
      <c r="E247" s="41"/>
      <c r="F247" s="242" t="s">
        <v>4743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181</v>
      </c>
      <c r="AU247" s="18" t="s">
        <v>86</v>
      </c>
    </row>
    <row r="248" s="2" customFormat="1" ht="44.25" customHeight="1">
      <c r="A248" s="39"/>
      <c r="B248" s="40"/>
      <c r="C248" s="228" t="s">
        <v>764</v>
      </c>
      <c r="D248" s="228" t="s">
        <v>174</v>
      </c>
      <c r="E248" s="229" t="s">
        <v>4744</v>
      </c>
      <c r="F248" s="230" t="s">
        <v>4745</v>
      </c>
      <c r="G248" s="231" t="s">
        <v>3664</v>
      </c>
      <c r="H248" s="232">
        <v>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192</v>
      </c>
      <c r="AT248" s="239" t="s">
        <v>174</v>
      </c>
      <c r="AU248" s="239" t="s">
        <v>86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192</v>
      </c>
      <c r="BM248" s="239" t="s">
        <v>1714</v>
      </c>
    </row>
    <row r="249" s="2" customFormat="1">
      <c r="A249" s="39"/>
      <c r="B249" s="40"/>
      <c r="C249" s="41"/>
      <c r="D249" s="241" t="s">
        <v>181</v>
      </c>
      <c r="E249" s="41"/>
      <c r="F249" s="242" t="s">
        <v>4746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181</v>
      </c>
      <c r="AU249" s="18" t="s">
        <v>86</v>
      </c>
    </row>
    <row r="250" s="2" customFormat="1" ht="44.25" customHeight="1">
      <c r="A250" s="39"/>
      <c r="B250" s="40"/>
      <c r="C250" s="228" t="s">
        <v>769</v>
      </c>
      <c r="D250" s="228" t="s">
        <v>174</v>
      </c>
      <c r="E250" s="229" t="s">
        <v>4705</v>
      </c>
      <c r="F250" s="230" t="s">
        <v>4706</v>
      </c>
      <c r="G250" s="231" t="s">
        <v>206</v>
      </c>
      <c r="H250" s="232">
        <v>8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192</v>
      </c>
      <c r="AT250" s="239" t="s">
        <v>174</v>
      </c>
      <c r="AU250" s="239" t="s">
        <v>86</v>
      </c>
      <c r="AY250" s="18" t="s">
        <v>171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192</v>
      </c>
      <c r="BM250" s="239" t="s">
        <v>1733</v>
      </c>
    </row>
    <row r="251" s="2" customFormat="1">
      <c r="A251" s="39"/>
      <c r="B251" s="40"/>
      <c r="C251" s="41"/>
      <c r="D251" s="241" t="s">
        <v>181</v>
      </c>
      <c r="E251" s="41"/>
      <c r="F251" s="242" t="s">
        <v>4747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181</v>
      </c>
      <c r="AU251" s="18" t="s">
        <v>86</v>
      </c>
    </row>
    <row r="252" s="2" customFormat="1" ht="49.05" customHeight="1">
      <c r="A252" s="39"/>
      <c r="B252" s="40"/>
      <c r="C252" s="228" t="s">
        <v>774</v>
      </c>
      <c r="D252" s="228" t="s">
        <v>174</v>
      </c>
      <c r="E252" s="229" t="s">
        <v>4748</v>
      </c>
      <c r="F252" s="230" t="s">
        <v>4749</v>
      </c>
      <c r="G252" s="231" t="s">
        <v>206</v>
      </c>
      <c r="H252" s="232">
        <v>7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192</v>
      </c>
      <c r="AT252" s="239" t="s">
        <v>174</v>
      </c>
      <c r="AU252" s="239" t="s">
        <v>86</v>
      </c>
      <c r="AY252" s="18" t="s">
        <v>171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192</v>
      </c>
      <c r="BM252" s="239" t="s">
        <v>1742</v>
      </c>
    </row>
    <row r="253" s="2" customFormat="1">
      <c r="A253" s="39"/>
      <c r="B253" s="40"/>
      <c r="C253" s="41"/>
      <c r="D253" s="241" t="s">
        <v>181</v>
      </c>
      <c r="E253" s="41"/>
      <c r="F253" s="242" t="s">
        <v>4750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181</v>
      </c>
      <c r="AU253" s="18" t="s">
        <v>86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4462</v>
      </c>
      <c r="F254" s="226" t="s">
        <v>4751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SUM(P255:P274)</f>
        <v>0</v>
      </c>
      <c r="Q254" s="220"/>
      <c r="R254" s="221">
        <f>SUM(R255:R274)</f>
        <v>0</v>
      </c>
      <c r="S254" s="220"/>
      <c r="T254" s="222">
        <f>SUM(T255:T274)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171</v>
      </c>
      <c r="BK254" s="225">
        <f>SUM(BK255:BK274)</f>
        <v>0</v>
      </c>
    </row>
    <row r="255" s="2" customFormat="1" ht="55.5" customHeight="1">
      <c r="A255" s="39"/>
      <c r="B255" s="40"/>
      <c r="C255" s="228" t="s">
        <v>781</v>
      </c>
      <c r="D255" s="228" t="s">
        <v>174</v>
      </c>
      <c r="E255" s="229" t="s">
        <v>4752</v>
      </c>
      <c r="F255" s="230" t="s">
        <v>4753</v>
      </c>
      <c r="G255" s="231" t="s">
        <v>1936</v>
      </c>
      <c r="H255" s="232">
        <v>9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192</v>
      </c>
      <c r="AT255" s="239" t="s">
        <v>174</v>
      </c>
      <c r="AU255" s="239" t="s">
        <v>86</v>
      </c>
      <c r="AY255" s="18" t="s">
        <v>171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192</v>
      </c>
      <c r="BM255" s="239" t="s">
        <v>1751</v>
      </c>
    </row>
    <row r="256" s="2" customFormat="1">
      <c r="A256" s="39"/>
      <c r="B256" s="40"/>
      <c r="C256" s="41"/>
      <c r="D256" s="241" t="s">
        <v>181</v>
      </c>
      <c r="E256" s="41"/>
      <c r="F256" s="242" t="s">
        <v>4754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181</v>
      </c>
      <c r="AU256" s="18" t="s">
        <v>86</v>
      </c>
    </row>
    <row r="257" s="2" customFormat="1" ht="55.5" customHeight="1">
      <c r="A257" s="39"/>
      <c r="B257" s="40"/>
      <c r="C257" s="228" t="s">
        <v>786</v>
      </c>
      <c r="D257" s="228" t="s">
        <v>174</v>
      </c>
      <c r="E257" s="229" t="s">
        <v>4755</v>
      </c>
      <c r="F257" s="230" t="s">
        <v>4756</v>
      </c>
      <c r="G257" s="231" t="s">
        <v>1936</v>
      </c>
      <c r="H257" s="232">
        <v>9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192</v>
      </c>
      <c r="AT257" s="239" t="s">
        <v>174</v>
      </c>
      <c r="AU257" s="239" t="s">
        <v>86</v>
      </c>
      <c r="AY257" s="18" t="s">
        <v>171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192</v>
      </c>
      <c r="BM257" s="239" t="s">
        <v>1769</v>
      </c>
    </row>
    <row r="258" s="2" customFormat="1">
      <c r="A258" s="39"/>
      <c r="B258" s="40"/>
      <c r="C258" s="41"/>
      <c r="D258" s="241" t="s">
        <v>181</v>
      </c>
      <c r="E258" s="41"/>
      <c r="F258" s="242" t="s">
        <v>4757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181</v>
      </c>
      <c r="AU258" s="18" t="s">
        <v>86</v>
      </c>
    </row>
    <row r="259" s="2" customFormat="1" ht="24.15" customHeight="1">
      <c r="A259" s="39"/>
      <c r="B259" s="40"/>
      <c r="C259" s="228" t="s">
        <v>794</v>
      </c>
      <c r="D259" s="228" t="s">
        <v>174</v>
      </c>
      <c r="E259" s="229" t="s">
        <v>4758</v>
      </c>
      <c r="F259" s="230" t="s">
        <v>4759</v>
      </c>
      <c r="G259" s="231" t="s">
        <v>1936</v>
      </c>
      <c r="H259" s="232">
        <v>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192</v>
      </c>
      <c r="AT259" s="239" t="s">
        <v>174</v>
      </c>
      <c r="AU259" s="239" t="s">
        <v>86</v>
      </c>
      <c r="AY259" s="18" t="s">
        <v>171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192</v>
      </c>
      <c r="BM259" s="239" t="s">
        <v>1796</v>
      </c>
    </row>
    <row r="260" s="2" customFormat="1">
      <c r="A260" s="39"/>
      <c r="B260" s="40"/>
      <c r="C260" s="41"/>
      <c r="D260" s="241" t="s">
        <v>181</v>
      </c>
      <c r="E260" s="41"/>
      <c r="F260" s="242" t="s">
        <v>4760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181</v>
      </c>
      <c r="AU260" s="18" t="s">
        <v>86</v>
      </c>
    </row>
    <row r="261" s="2" customFormat="1" ht="24.15" customHeight="1">
      <c r="A261" s="39"/>
      <c r="B261" s="40"/>
      <c r="C261" s="228" t="s">
        <v>798</v>
      </c>
      <c r="D261" s="228" t="s">
        <v>174</v>
      </c>
      <c r="E261" s="229" t="s">
        <v>4761</v>
      </c>
      <c r="F261" s="230" t="s">
        <v>4762</v>
      </c>
      <c r="G261" s="231" t="s">
        <v>1936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192</v>
      </c>
      <c r="AT261" s="239" t="s">
        <v>174</v>
      </c>
      <c r="AU261" s="239" t="s">
        <v>86</v>
      </c>
      <c r="AY261" s="18" t="s">
        <v>171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192</v>
      </c>
      <c r="BM261" s="239" t="s">
        <v>1804</v>
      </c>
    </row>
    <row r="262" s="2" customFormat="1">
      <c r="A262" s="39"/>
      <c r="B262" s="40"/>
      <c r="C262" s="41"/>
      <c r="D262" s="241" t="s">
        <v>181</v>
      </c>
      <c r="E262" s="41"/>
      <c r="F262" s="242" t="s">
        <v>4763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181</v>
      </c>
      <c r="AU262" s="18" t="s">
        <v>86</v>
      </c>
    </row>
    <row r="263" s="2" customFormat="1" ht="16.5" customHeight="1">
      <c r="A263" s="39"/>
      <c r="B263" s="40"/>
      <c r="C263" s="228" t="s">
        <v>805</v>
      </c>
      <c r="D263" s="228" t="s">
        <v>174</v>
      </c>
      <c r="E263" s="229" t="s">
        <v>4699</v>
      </c>
      <c r="F263" s="230" t="s">
        <v>4700</v>
      </c>
      <c r="G263" s="231" t="s">
        <v>3664</v>
      </c>
      <c r="H263" s="232">
        <v>35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192</v>
      </c>
      <c r="AT263" s="239" t="s">
        <v>174</v>
      </c>
      <c r="AU263" s="239" t="s">
        <v>86</v>
      </c>
      <c r="AY263" s="18" t="s">
        <v>171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192</v>
      </c>
      <c r="BM263" s="239" t="s">
        <v>1821</v>
      </c>
    </row>
    <row r="264" s="2" customFormat="1">
      <c r="A264" s="39"/>
      <c r="B264" s="40"/>
      <c r="C264" s="41"/>
      <c r="D264" s="241" t="s">
        <v>181</v>
      </c>
      <c r="E264" s="41"/>
      <c r="F264" s="242" t="s">
        <v>4764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181</v>
      </c>
      <c r="AU264" s="18" t="s">
        <v>86</v>
      </c>
    </row>
    <row r="265" s="2" customFormat="1" ht="16.5" customHeight="1">
      <c r="A265" s="39"/>
      <c r="B265" s="40"/>
      <c r="C265" s="228" t="s">
        <v>811</v>
      </c>
      <c r="D265" s="228" t="s">
        <v>174</v>
      </c>
      <c r="E265" s="229" t="s">
        <v>4738</v>
      </c>
      <c r="F265" s="230" t="s">
        <v>4739</v>
      </c>
      <c r="G265" s="231" t="s">
        <v>3664</v>
      </c>
      <c r="H265" s="232">
        <v>6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192</v>
      </c>
      <c r="AT265" s="239" t="s">
        <v>174</v>
      </c>
      <c r="AU265" s="239" t="s">
        <v>86</v>
      </c>
      <c r="AY265" s="18" t="s">
        <v>171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192</v>
      </c>
      <c r="BM265" s="239" t="s">
        <v>1833</v>
      </c>
    </row>
    <row r="266" s="2" customFormat="1">
      <c r="A266" s="39"/>
      <c r="B266" s="40"/>
      <c r="C266" s="41"/>
      <c r="D266" s="241" t="s">
        <v>181</v>
      </c>
      <c r="E266" s="41"/>
      <c r="F266" s="242" t="s">
        <v>4765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181</v>
      </c>
      <c r="AU266" s="18" t="s">
        <v>86</v>
      </c>
    </row>
    <row r="267" s="2" customFormat="1" ht="16.5" customHeight="1">
      <c r="A267" s="39"/>
      <c r="B267" s="40"/>
      <c r="C267" s="228" t="s">
        <v>817</v>
      </c>
      <c r="D267" s="228" t="s">
        <v>174</v>
      </c>
      <c r="E267" s="229" t="s">
        <v>4766</v>
      </c>
      <c r="F267" s="230" t="s">
        <v>4767</v>
      </c>
      <c r="G267" s="231" t="s">
        <v>3664</v>
      </c>
      <c r="H267" s="232">
        <v>24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192</v>
      </c>
      <c r="AT267" s="239" t="s">
        <v>174</v>
      </c>
      <c r="AU267" s="239" t="s">
        <v>86</v>
      </c>
      <c r="AY267" s="18" t="s">
        <v>171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192</v>
      </c>
      <c r="BM267" s="239" t="s">
        <v>1842</v>
      </c>
    </row>
    <row r="268" s="2" customFormat="1">
      <c r="A268" s="39"/>
      <c r="B268" s="40"/>
      <c r="C268" s="41"/>
      <c r="D268" s="241" t="s">
        <v>181</v>
      </c>
      <c r="E268" s="41"/>
      <c r="F268" s="242" t="s">
        <v>4768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181</v>
      </c>
      <c r="AU268" s="18" t="s">
        <v>86</v>
      </c>
    </row>
    <row r="269" s="2" customFormat="1" ht="44.25" customHeight="1">
      <c r="A269" s="39"/>
      <c r="B269" s="40"/>
      <c r="C269" s="228" t="s">
        <v>823</v>
      </c>
      <c r="D269" s="228" t="s">
        <v>174</v>
      </c>
      <c r="E269" s="229" t="s">
        <v>4744</v>
      </c>
      <c r="F269" s="230" t="s">
        <v>4745</v>
      </c>
      <c r="G269" s="231" t="s">
        <v>3664</v>
      </c>
      <c r="H269" s="232">
        <v>18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192</v>
      </c>
      <c r="AT269" s="239" t="s">
        <v>174</v>
      </c>
      <c r="AU269" s="239" t="s">
        <v>86</v>
      </c>
      <c r="AY269" s="18" t="s">
        <v>171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192</v>
      </c>
      <c r="BM269" s="239" t="s">
        <v>1851</v>
      </c>
    </row>
    <row r="270" s="2" customFormat="1">
      <c r="A270" s="39"/>
      <c r="B270" s="40"/>
      <c r="C270" s="41"/>
      <c r="D270" s="241" t="s">
        <v>181</v>
      </c>
      <c r="E270" s="41"/>
      <c r="F270" s="242" t="s">
        <v>4769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181</v>
      </c>
      <c r="AU270" s="18" t="s">
        <v>86</v>
      </c>
    </row>
    <row r="271" s="2" customFormat="1" ht="49.05" customHeight="1">
      <c r="A271" s="39"/>
      <c r="B271" s="40"/>
      <c r="C271" s="228" t="s">
        <v>831</v>
      </c>
      <c r="D271" s="228" t="s">
        <v>174</v>
      </c>
      <c r="E271" s="229" t="s">
        <v>4770</v>
      </c>
      <c r="F271" s="230" t="s">
        <v>4771</v>
      </c>
      <c r="G271" s="231" t="s">
        <v>206</v>
      </c>
      <c r="H271" s="232">
        <v>4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192</v>
      </c>
      <c r="AT271" s="239" t="s">
        <v>174</v>
      </c>
      <c r="AU271" s="239" t="s">
        <v>86</v>
      </c>
      <c r="AY271" s="18" t="s">
        <v>171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192</v>
      </c>
      <c r="BM271" s="239" t="s">
        <v>1859</v>
      </c>
    </row>
    <row r="272" s="2" customFormat="1">
      <c r="A272" s="39"/>
      <c r="B272" s="40"/>
      <c r="C272" s="41"/>
      <c r="D272" s="241" t="s">
        <v>181</v>
      </c>
      <c r="E272" s="41"/>
      <c r="F272" s="242" t="s">
        <v>4772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181</v>
      </c>
      <c r="AU272" s="18" t="s">
        <v>86</v>
      </c>
    </row>
    <row r="273" s="2" customFormat="1" ht="49.05" customHeight="1">
      <c r="A273" s="39"/>
      <c r="B273" s="40"/>
      <c r="C273" s="228" t="s">
        <v>836</v>
      </c>
      <c r="D273" s="228" t="s">
        <v>174</v>
      </c>
      <c r="E273" s="229" t="s">
        <v>4748</v>
      </c>
      <c r="F273" s="230" t="s">
        <v>4749</v>
      </c>
      <c r="G273" s="231" t="s">
        <v>206</v>
      </c>
      <c r="H273" s="232">
        <v>38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192</v>
      </c>
      <c r="AT273" s="239" t="s">
        <v>174</v>
      </c>
      <c r="AU273" s="239" t="s">
        <v>86</v>
      </c>
      <c r="AY273" s="18" t="s">
        <v>171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192</v>
      </c>
      <c r="BM273" s="239" t="s">
        <v>1867</v>
      </c>
    </row>
    <row r="274" s="2" customFormat="1">
      <c r="A274" s="39"/>
      <c r="B274" s="40"/>
      <c r="C274" s="41"/>
      <c r="D274" s="241" t="s">
        <v>181</v>
      </c>
      <c r="E274" s="41"/>
      <c r="F274" s="242" t="s">
        <v>4773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181</v>
      </c>
      <c r="AU274" s="18" t="s">
        <v>86</v>
      </c>
    </row>
    <row r="275" s="12" customFormat="1" ht="22.8" customHeight="1">
      <c r="A275" s="12"/>
      <c r="B275" s="212"/>
      <c r="C275" s="213"/>
      <c r="D275" s="214" t="s">
        <v>76</v>
      </c>
      <c r="E275" s="226" t="s">
        <v>4528</v>
      </c>
      <c r="F275" s="226" t="s">
        <v>4774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SUM(P276:P283)</f>
        <v>0</v>
      </c>
      <c r="Q275" s="220"/>
      <c r="R275" s="221">
        <f>SUM(R276:R283)</f>
        <v>0</v>
      </c>
      <c r="S275" s="220"/>
      <c r="T275" s="222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84</v>
      </c>
      <c r="AT275" s="224" t="s">
        <v>76</v>
      </c>
      <c r="AU275" s="224" t="s">
        <v>84</v>
      </c>
      <c r="AY275" s="223" t="s">
        <v>171</v>
      </c>
      <c r="BK275" s="225">
        <f>SUM(BK276:BK283)</f>
        <v>0</v>
      </c>
    </row>
    <row r="276" s="2" customFormat="1" ht="24.15" customHeight="1">
      <c r="A276" s="39"/>
      <c r="B276" s="40"/>
      <c r="C276" s="228" t="s">
        <v>1454</v>
      </c>
      <c r="D276" s="228" t="s">
        <v>174</v>
      </c>
      <c r="E276" s="229" t="s">
        <v>4775</v>
      </c>
      <c r="F276" s="230" t="s">
        <v>4776</v>
      </c>
      <c r="G276" s="231" t="s">
        <v>1936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192</v>
      </c>
      <c r="AT276" s="239" t="s">
        <v>174</v>
      </c>
      <c r="AU276" s="239" t="s">
        <v>86</v>
      </c>
      <c r="AY276" s="18" t="s">
        <v>171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192</v>
      </c>
      <c r="BM276" s="239" t="s">
        <v>1877</v>
      </c>
    </row>
    <row r="277" s="2" customFormat="1">
      <c r="A277" s="39"/>
      <c r="B277" s="40"/>
      <c r="C277" s="41"/>
      <c r="D277" s="241" t="s">
        <v>181</v>
      </c>
      <c r="E277" s="41"/>
      <c r="F277" s="242" t="s">
        <v>4777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181</v>
      </c>
      <c r="AU277" s="18" t="s">
        <v>86</v>
      </c>
    </row>
    <row r="278" s="2" customFormat="1" ht="16.5" customHeight="1">
      <c r="A278" s="39"/>
      <c r="B278" s="40"/>
      <c r="C278" s="228" t="s">
        <v>1458</v>
      </c>
      <c r="D278" s="228" t="s">
        <v>174</v>
      </c>
      <c r="E278" s="229" t="s">
        <v>4778</v>
      </c>
      <c r="F278" s="230" t="s">
        <v>4779</v>
      </c>
      <c r="G278" s="231" t="s">
        <v>3664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192</v>
      </c>
      <c r="AT278" s="239" t="s">
        <v>174</v>
      </c>
      <c r="AU278" s="239" t="s">
        <v>86</v>
      </c>
      <c r="AY278" s="18" t="s">
        <v>171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192</v>
      </c>
      <c r="BM278" s="239" t="s">
        <v>1885</v>
      </c>
    </row>
    <row r="279" s="2" customFormat="1">
      <c r="A279" s="39"/>
      <c r="B279" s="40"/>
      <c r="C279" s="41"/>
      <c r="D279" s="241" t="s">
        <v>181</v>
      </c>
      <c r="E279" s="41"/>
      <c r="F279" s="242" t="s">
        <v>4780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181</v>
      </c>
      <c r="AU279" s="18" t="s">
        <v>86</v>
      </c>
    </row>
    <row r="280" s="2" customFormat="1" ht="16.5" customHeight="1">
      <c r="A280" s="39"/>
      <c r="B280" s="40"/>
      <c r="C280" s="228" t="s">
        <v>1463</v>
      </c>
      <c r="D280" s="228" t="s">
        <v>174</v>
      </c>
      <c r="E280" s="229" t="s">
        <v>4781</v>
      </c>
      <c r="F280" s="230" t="s">
        <v>4782</v>
      </c>
      <c r="G280" s="231" t="s">
        <v>3664</v>
      </c>
      <c r="H280" s="232">
        <v>2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192</v>
      </c>
      <c r="AT280" s="239" t="s">
        <v>174</v>
      </c>
      <c r="AU280" s="239" t="s">
        <v>86</v>
      </c>
      <c r="AY280" s="18" t="s">
        <v>171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192</v>
      </c>
      <c r="BM280" s="239" t="s">
        <v>1895</v>
      </c>
    </row>
    <row r="281" s="2" customFormat="1">
      <c r="A281" s="39"/>
      <c r="B281" s="40"/>
      <c r="C281" s="41"/>
      <c r="D281" s="241" t="s">
        <v>181</v>
      </c>
      <c r="E281" s="41"/>
      <c r="F281" s="242" t="s">
        <v>4783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181</v>
      </c>
      <c r="AU281" s="18" t="s">
        <v>86</v>
      </c>
    </row>
    <row r="282" s="2" customFormat="1" ht="44.25" customHeight="1">
      <c r="A282" s="39"/>
      <c r="B282" s="40"/>
      <c r="C282" s="228" t="s">
        <v>1468</v>
      </c>
      <c r="D282" s="228" t="s">
        <v>174</v>
      </c>
      <c r="E282" s="229" t="s">
        <v>4705</v>
      </c>
      <c r="F282" s="230" t="s">
        <v>4706</v>
      </c>
      <c r="G282" s="231" t="s">
        <v>206</v>
      </c>
      <c r="H282" s="232">
        <v>2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192</v>
      </c>
      <c r="AT282" s="239" t="s">
        <v>174</v>
      </c>
      <c r="AU282" s="239" t="s">
        <v>86</v>
      </c>
      <c r="AY282" s="18" t="s">
        <v>171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192</v>
      </c>
      <c r="BM282" s="239" t="s">
        <v>1907</v>
      </c>
    </row>
    <row r="283" s="2" customFormat="1">
      <c r="A283" s="39"/>
      <c r="B283" s="40"/>
      <c r="C283" s="41"/>
      <c r="D283" s="241" t="s">
        <v>181</v>
      </c>
      <c r="E283" s="41"/>
      <c r="F283" s="242" t="s">
        <v>4784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181</v>
      </c>
      <c r="AU283" s="18" t="s">
        <v>86</v>
      </c>
    </row>
    <row r="284" s="12" customFormat="1" ht="22.8" customHeight="1">
      <c r="A284" s="12"/>
      <c r="B284" s="212"/>
      <c r="C284" s="213"/>
      <c r="D284" s="214" t="s">
        <v>76</v>
      </c>
      <c r="E284" s="226" t="s">
        <v>4538</v>
      </c>
      <c r="F284" s="226" t="s">
        <v>4785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SUM(P285:P294)</f>
        <v>0</v>
      </c>
      <c r="Q284" s="220"/>
      <c r="R284" s="221">
        <f>SUM(R285:R294)</f>
        <v>0</v>
      </c>
      <c r="S284" s="220"/>
      <c r="T284" s="222">
        <f>SUM(T285:T294)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84</v>
      </c>
      <c r="AT284" s="224" t="s">
        <v>76</v>
      </c>
      <c r="AU284" s="224" t="s">
        <v>84</v>
      </c>
      <c r="AY284" s="223" t="s">
        <v>171</v>
      </c>
      <c r="BK284" s="225">
        <f>SUM(BK285:BK294)</f>
        <v>0</v>
      </c>
    </row>
    <row r="285" s="2" customFormat="1" ht="55.5" customHeight="1">
      <c r="A285" s="39"/>
      <c r="B285" s="40"/>
      <c r="C285" s="228" t="s">
        <v>1489</v>
      </c>
      <c r="D285" s="228" t="s">
        <v>174</v>
      </c>
      <c r="E285" s="229" t="s">
        <v>4786</v>
      </c>
      <c r="F285" s="230" t="s">
        <v>4787</v>
      </c>
      <c r="G285" s="231" t="s">
        <v>1936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192</v>
      </c>
      <c r="AT285" s="239" t="s">
        <v>174</v>
      </c>
      <c r="AU285" s="239" t="s">
        <v>86</v>
      </c>
      <c r="AY285" s="18" t="s">
        <v>171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192</v>
      </c>
      <c r="BM285" s="239" t="s">
        <v>1921</v>
      </c>
    </row>
    <row r="286" s="2" customFormat="1">
      <c r="A286" s="39"/>
      <c r="B286" s="40"/>
      <c r="C286" s="41"/>
      <c r="D286" s="241" t="s">
        <v>181</v>
      </c>
      <c r="E286" s="41"/>
      <c r="F286" s="242" t="s">
        <v>4788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181</v>
      </c>
      <c r="AU286" s="18" t="s">
        <v>86</v>
      </c>
    </row>
    <row r="287" s="2" customFormat="1" ht="24.15" customHeight="1">
      <c r="A287" s="39"/>
      <c r="B287" s="40"/>
      <c r="C287" s="228" t="s">
        <v>1505</v>
      </c>
      <c r="D287" s="228" t="s">
        <v>174</v>
      </c>
      <c r="E287" s="229" t="s">
        <v>4789</v>
      </c>
      <c r="F287" s="230" t="s">
        <v>4790</v>
      </c>
      <c r="G287" s="231" t="s">
        <v>1936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192</v>
      </c>
      <c r="AT287" s="239" t="s">
        <v>174</v>
      </c>
      <c r="AU287" s="239" t="s">
        <v>86</v>
      </c>
      <c r="AY287" s="18" t="s">
        <v>171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192</v>
      </c>
      <c r="BM287" s="239" t="s">
        <v>1929</v>
      </c>
    </row>
    <row r="288" s="2" customFormat="1">
      <c r="A288" s="39"/>
      <c r="B288" s="40"/>
      <c r="C288" s="41"/>
      <c r="D288" s="241" t="s">
        <v>181</v>
      </c>
      <c r="E288" s="41"/>
      <c r="F288" s="242" t="s">
        <v>4791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181</v>
      </c>
      <c r="AU288" s="18" t="s">
        <v>86</v>
      </c>
    </row>
    <row r="289" s="2" customFormat="1" ht="16.5" customHeight="1">
      <c r="A289" s="39"/>
      <c r="B289" s="40"/>
      <c r="C289" s="228" t="s">
        <v>1509</v>
      </c>
      <c r="D289" s="228" t="s">
        <v>174</v>
      </c>
      <c r="E289" s="229" t="s">
        <v>4792</v>
      </c>
      <c r="F289" s="230" t="s">
        <v>4793</v>
      </c>
      <c r="G289" s="231" t="s">
        <v>3664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192</v>
      </c>
      <c r="AT289" s="239" t="s">
        <v>174</v>
      </c>
      <c r="AU289" s="239" t="s">
        <v>86</v>
      </c>
      <c r="AY289" s="18" t="s">
        <v>171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192</v>
      </c>
      <c r="BM289" s="239" t="s">
        <v>1938</v>
      </c>
    </row>
    <row r="290" s="2" customFormat="1">
      <c r="A290" s="39"/>
      <c r="B290" s="40"/>
      <c r="C290" s="41"/>
      <c r="D290" s="241" t="s">
        <v>181</v>
      </c>
      <c r="E290" s="41"/>
      <c r="F290" s="242" t="s">
        <v>4794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181</v>
      </c>
      <c r="AU290" s="18" t="s">
        <v>86</v>
      </c>
    </row>
    <row r="291" s="2" customFormat="1" ht="16.5" customHeight="1">
      <c r="A291" s="39"/>
      <c r="B291" s="40"/>
      <c r="C291" s="228" t="s">
        <v>1513</v>
      </c>
      <c r="D291" s="228" t="s">
        <v>174</v>
      </c>
      <c r="E291" s="229" t="s">
        <v>4795</v>
      </c>
      <c r="F291" s="230" t="s">
        <v>4767</v>
      </c>
      <c r="G291" s="231" t="s">
        <v>3664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192</v>
      </c>
      <c r="AT291" s="239" t="s">
        <v>174</v>
      </c>
      <c r="AU291" s="239" t="s">
        <v>86</v>
      </c>
      <c r="AY291" s="18" t="s">
        <v>171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192</v>
      </c>
      <c r="BM291" s="239" t="s">
        <v>1948</v>
      </c>
    </row>
    <row r="292" s="2" customFormat="1">
      <c r="A292" s="39"/>
      <c r="B292" s="40"/>
      <c r="C292" s="41"/>
      <c r="D292" s="241" t="s">
        <v>181</v>
      </c>
      <c r="E292" s="41"/>
      <c r="F292" s="242" t="s">
        <v>4796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181</v>
      </c>
      <c r="AU292" s="18" t="s">
        <v>86</v>
      </c>
    </row>
    <row r="293" s="2" customFormat="1" ht="44.25" customHeight="1">
      <c r="A293" s="39"/>
      <c r="B293" s="40"/>
      <c r="C293" s="228" t="s">
        <v>1517</v>
      </c>
      <c r="D293" s="228" t="s">
        <v>174</v>
      </c>
      <c r="E293" s="229" t="s">
        <v>4705</v>
      </c>
      <c r="F293" s="230" t="s">
        <v>4706</v>
      </c>
      <c r="G293" s="231" t="s">
        <v>206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192</v>
      </c>
      <c r="AT293" s="239" t="s">
        <v>174</v>
      </c>
      <c r="AU293" s="239" t="s">
        <v>86</v>
      </c>
      <c r="AY293" s="18" t="s">
        <v>171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192</v>
      </c>
      <c r="BM293" s="239" t="s">
        <v>1958</v>
      </c>
    </row>
    <row r="294" s="2" customFormat="1">
      <c r="A294" s="39"/>
      <c r="B294" s="40"/>
      <c r="C294" s="41"/>
      <c r="D294" s="241" t="s">
        <v>181</v>
      </c>
      <c r="E294" s="41"/>
      <c r="F294" s="242" t="s">
        <v>4797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181</v>
      </c>
      <c r="AU294" s="18" t="s">
        <v>86</v>
      </c>
    </row>
    <row r="295" s="12" customFormat="1" ht="22.8" customHeight="1">
      <c r="A295" s="12"/>
      <c r="B295" s="212"/>
      <c r="C295" s="213"/>
      <c r="D295" s="214" t="s">
        <v>76</v>
      </c>
      <c r="E295" s="226" t="s">
        <v>4545</v>
      </c>
      <c r="F295" s="226" t="s">
        <v>4798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SUM(P296:P317)</f>
        <v>0</v>
      </c>
      <c r="Q295" s="220"/>
      <c r="R295" s="221">
        <f>SUM(R296:R317)</f>
        <v>0</v>
      </c>
      <c r="S295" s="220"/>
      <c r="T295" s="222">
        <f>SUM(T296:T317)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84</v>
      </c>
      <c r="AT295" s="224" t="s">
        <v>76</v>
      </c>
      <c r="AU295" s="224" t="s">
        <v>84</v>
      </c>
      <c r="AY295" s="223" t="s">
        <v>171</v>
      </c>
      <c r="BK295" s="225">
        <f>SUM(BK296:BK317)</f>
        <v>0</v>
      </c>
    </row>
    <row r="296" s="2" customFormat="1" ht="49.05" customHeight="1">
      <c r="A296" s="39"/>
      <c r="B296" s="40"/>
      <c r="C296" s="228" t="s">
        <v>1528</v>
      </c>
      <c r="D296" s="228" t="s">
        <v>174</v>
      </c>
      <c r="E296" s="229" t="s">
        <v>4799</v>
      </c>
      <c r="F296" s="230" t="s">
        <v>4800</v>
      </c>
      <c r="G296" s="231" t="s">
        <v>1936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192</v>
      </c>
      <c r="AT296" s="239" t="s">
        <v>174</v>
      </c>
      <c r="AU296" s="239" t="s">
        <v>86</v>
      </c>
      <c r="AY296" s="18" t="s">
        <v>171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192</v>
      </c>
      <c r="BM296" s="239" t="s">
        <v>1966</v>
      </c>
    </row>
    <row r="297" s="2" customFormat="1">
      <c r="A297" s="39"/>
      <c r="B297" s="40"/>
      <c r="C297" s="41"/>
      <c r="D297" s="241" t="s">
        <v>181</v>
      </c>
      <c r="E297" s="41"/>
      <c r="F297" s="242" t="s">
        <v>4801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181</v>
      </c>
      <c r="AU297" s="18" t="s">
        <v>86</v>
      </c>
    </row>
    <row r="298" s="2" customFormat="1" ht="24.15" customHeight="1">
      <c r="A298" s="39"/>
      <c r="B298" s="40"/>
      <c r="C298" s="228" t="s">
        <v>1533</v>
      </c>
      <c r="D298" s="228" t="s">
        <v>174</v>
      </c>
      <c r="E298" s="229" t="s">
        <v>4802</v>
      </c>
      <c r="F298" s="230" t="s">
        <v>4803</v>
      </c>
      <c r="G298" s="231" t="s">
        <v>1936</v>
      </c>
      <c r="H298" s="232">
        <v>1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192</v>
      </c>
      <c r="AT298" s="239" t="s">
        <v>174</v>
      </c>
      <c r="AU298" s="239" t="s">
        <v>86</v>
      </c>
      <c r="AY298" s="18" t="s">
        <v>171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192</v>
      </c>
      <c r="BM298" s="239" t="s">
        <v>1974</v>
      </c>
    </row>
    <row r="299" s="2" customFormat="1">
      <c r="A299" s="39"/>
      <c r="B299" s="40"/>
      <c r="C299" s="41"/>
      <c r="D299" s="241" t="s">
        <v>181</v>
      </c>
      <c r="E299" s="41"/>
      <c r="F299" s="242" t="s">
        <v>4804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181</v>
      </c>
      <c r="AU299" s="18" t="s">
        <v>86</v>
      </c>
    </row>
    <row r="300" s="2" customFormat="1" ht="37.8" customHeight="1">
      <c r="A300" s="39"/>
      <c r="B300" s="40"/>
      <c r="C300" s="228" t="s">
        <v>1537</v>
      </c>
      <c r="D300" s="228" t="s">
        <v>174</v>
      </c>
      <c r="E300" s="229" t="s">
        <v>4805</v>
      </c>
      <c r="F300" s="230" t="s">
        <v>4806</v>
      </c>
      <c r="G300" s="231" t="s">
        <v>1936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192</v>
      </c>
      <c r="AT300" s="239" t="s">
        <v>174</v>
      </c>
      <c r="AU300" s="239" t="s">
        <v>86</v>
      </c>
      <c r="AY300" s="18" t="s">
        <v>171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192</v>
      </c>
      <c r="BM300" s="239" t="s">
        <v>1984</v>
      </c>
    </row>
    <row r="301" s="2" customFormat="1">
      <c r="A301" s="39"/>
      <c r="B301" s="40"/>
      <c r="C301" s="41"/>
      <c r="D301" s="241" t="s">
        <v>181</v>
      </c>
      <c r="E301" s="41"/>
      <c r="F301" s="242" t="s">
        <v>4807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181</v>
      </c>
      <c r="AU301" s="18" t="s">
        <v>86</v>
      </c>
    </row>
    <row r="302" s="2" customFormat="1" ht="37.8" customHeight="1">
      <c r="A302" s="39"/>
      <c r="B302" s="40"/>
      <c r="C302" s="228" t="s">
        <v>1543</v>
      </c>
      <c r="D302" s="228" t="s">
        <v>174</v>
      </c>
      <c r="E302" s="229" t="s">
        <v>4808</v>
      </c>
      <c r="F302" s="230" t="s">
        <v>4809</v>
      </c>
      <c r="G302" s="231" t="s">
        <v>1936</v>
      </c>
      <c r="H302" s="232">
        <v>2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192</v>
      </c>
      <c r="AT302" s="239" t="s">
        <v>174</v>
      </c>
      <c r="AU302" s="239" t="s">
        <v>86</v>
      </c>
      <c r="AY302" s="18" t="s">
        <v>171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192</v>
      </c>
      <c r="BM302" s="239" t="s">
        <v>1988</v>
      </c>
    </row>
    <row r="303" s="2" customFormat="1">
      <c r="A303" s="39"/>
      <c r="B303" s="40"/>
      <c r="C303" s="41"/>
      <c r="D303" s="241" t="s">
        <v>181</v>
      </c>
      <c r="E303" s="41"/>
      <c r="F303" s="242" t="s">
        <v>4810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181</v>
      </c>
      <c r="AU303" s="18" t="s">
        <v>86</v>
      </c>
    </row>
    <row r="304" s="2" customFormat="1" ht="21.75" customHeight="1">
      <c r="A304" s="39"/>
      <c r="B304" s="40"/>
      <c r="C304" s="228" t="s">
        <v>1551</v>
      </c>
      <c r="D304" s="228" t="s">
        <v>174</v>
      </c>
      <c r="E304" s="229" t="s">
        <v>4811</v>
      </c>
      <c r="F304" s="230" t="s">
        <v>4812</v>
      </c>
      <c r="G304" s="231" t="s">
        <v>1936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192</v>
      </c>
      <c r="AT304" s="239" t="s">
        <v>174</v>
      </c>
      <c r="AU304" s="239" t="s">
        <v>86</v>
      </c>
      <c r="AY304" s="18" t="s">
        <v>171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192</v>
      </c>
      <c r="BM304" s="239" t="s">
        <v>1995</v>
      </c>
    </row>
    <row r="305" s="2" customFormat="1">
      <c r="A305" s="39"/>
      <c r="B305" s="40"/>
      <c r="C305" s="41"/>
      <c r="D305" s="241" t="s">
        <v>181</v>
      </c>
      <c r="E305" s="41"/>
      <c r="F305" s="242" t="s">
        <v>4813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181</v>
      </c>
      <c r="AU305" s="18" t="s">
        <v>86</v>
      </c>
    </row>
    <row r="306" s="2" customFormat="1" ht="37.8" customHeight="1">
      <c r="A306" s="39"/>
      <c r="B306" s="40"/>
      <c r="C306" s="228" t="s">
        <v>1271</v>
      </c>
      <c r="D306" s="228" t="s">
        <v>174</v>
      </c>
      <c r="E306" s="229" t="s">
        <v>4814</v>
      </c>
      <c r="F306" s="230" t="s">
        <v>4815</v>
      </c>
      <c r="G306" s="231" t="s">
        <v>1936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192</v>
      </c>
      <c r="AT306" s="239" t="s">
        <v>174</v>
      </c>
      <c r="AU306" s="239" t="s">
        <v>86</v>
      </c>
      <c r="AY306" s="18" t="s">
        <v>171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192</v>
      </c>
      <c r="BM306" s="239" t="s">
        <v>2025</v>
      </c>
    </row>
    <row r="307" s="2" customFormat="1">
      <c r="A307" s="39"/>
      <c r="B307" s="40"/>
      <c r="C307" s="41"/>
      <c r="D307" s="241" t="s">
        <v>181</v>
      </c>
      <c r="E307" s="41"/>
      <c r="F307" s="242" t="s">
        <v>4816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181</v>
      </c>
      <c r="AU307" s="18" t="s">
        <v>86</v>
      </c>
    </row>
    <row r="308" s="2" customFormat="1" ht="37.8" customHeight="1">
      <c r="A308" s="39"/>
      <c r="B308" s="40"/>
      <c r="C308" s="228" t="s">
        <v>1561</v>
      </c>
      <c r="D308" s="228" t="s">
        <v>174</v>
      </c>
      <c r="E308" s="229" t="s">
        <v>4817</v>
      </c>
      <c r="F308" s="230" t="s">
        <v>4818</v>
      </c>
      <c r="G308" s="231" t="s">
        <v>1936</v>
      </c>
      <c r="H308" s="232">
        <v>1</v>
      </c>
      <c r="I308" s="233"/>
      <c r="J308" s="234">
        <f>ROUND(I308*H308,2)</f>
        <v>0</v>
      </c>
      <c r="K308" s="230" t="s">
        <v>1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192</v>
      </c>
      <c r="AT308" s="239" t="s">
        <v>174</v>
      </c>
      <c r="AU308" s="239" t="s">
        <v>86</v>
      </c>
      <c r="AY308" s="18" t="s">
        <v>171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192</v>
      </c>
      <c r="BM308" s="239" t="s">
        <v>2039</v>
      </c>
    </row>
    <row r="309" s="2" customFormat="1">
      <c r="A309" s="39"/>
      <c r="B309" s="40"/>
      <c r="C309" s="41"/>
      <c r="D309" s="241" t="s">
        <v>181</v>
      </c>
      <c r="E309" s="41"/>
      <c r="F309" s="242" t="s">
        <v>4819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181</v>
      </c>
      <c r="AU309" s="18" t="s">
        <v>86</v>
      </c>
    </row>
    <row r="310" s="2" customFormat="1" ht="24.15" customHeight="1">
      <c r="A310" s="39"/>
      <c r="B310" s="40"/>
      <c r="C310" s="228" t="s">
        <v>1570</v>
      </c>
      <c r="D310" s="228" t="s">
        <v>174</v>
      </c>
      <c r="E310" s="229" t="s">
        <v>4820</v>
      </c>
      <c r="F310" s="230" t="s">
        <v>4821</v>
      </c>
      <c r="G310" s="231" t="s">
        <v>177</v>
      </c>
      <c r="H310" s="232">
        <v>1</v>
      </c>
      <c r="I310" s="233"/>
      <c r="J310" s="234">
        <f>ROUND(I310*H310,2)</f>
        <v>0</v>
      </c>
      <c r="K310" s="230" t="s">
        <v>1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192</v>
      </c>
      <c r="AT310" s="239" t="s">
        <v>174</v>
      </c>
      <c r="AU310" s="239" t="s">
        <v>86</v>
      </c>
      <c r="AY310" s="18" t="s">
        <v>171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192</v>
      </c>
      <c r="BM310" s="239" t="s">
        <v>2052</v>
      </c>
    </row>
    <row r="311" s="2" customFormat="1">
      <c r="A311" s="39"/>
      <c r="B311" s="40"/>
      <c r="C311" s="41"/>
      <c r="D311" s="241" t="s">
        <v>181</v>
      </c>
      <c r="E311" s="41"/>
      <c r="F311" s="242" t="s">
        <v>4822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181</v>
      </c>
      <c r="AU311" s="18" t="s">
        <v>86</v>
      </c>
    </row>
    <row r="312" s="2" customFormat="1" ht="16.5" customHeight="1">
      <c r="A312" s="39"/>
      <c r="B312" s="40"/>
      <c r="C312" s="228" t="s">
        <v>1575</v>
      </c>
      <c r="D312" s="228" t="s">
        <v>174</v>
      </c>
      <c r="E312" s="229" t="s">
        <v>4823</v>
      </c>
      <c r="F312" s="230" t="s">
        <v>4697</v>
      </c>
      <c r="G312" s="231" t="s">
        <v>206</v>
      </c>
      <c r="H312" s="232">
        <v>30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192</v>
      </c>
      <c r="AT312" s="239" t="s">
        <v>174</v>
      </c>
      <c r="AU312" s="239" t="s">
        <v>86</v>
      </c>
      <c r="AY312" s="18" t="s">
        <v>171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192</v>
      </c>
      <c r="BM312" s="239" t="s">
        <v>2062</v>
      </c>
    </row>
    <row r="313" s="2" customFormat="1">
      <c r="A313" s="39"/>
      <c r="B313" s="40"/>
      <c r="C313" s="41"/>
      <c r="D313" s="241" t="s">
        <v>181</v>
      </c>
      <c r="E313" s="41"/>
      <c r="F313" s="242" t="s">
        <v>4824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181</v>
      </c>
      <c r="AU313" s="18" t="s">
        <v>86</v>
      </c>
    </row>
    <row r="314" s="2" customFormat="1" ht="44.25" customHeight="1">
      <c r="A314" s="39"/>
      <c r="B314" s="40"/>
      <c r="C314" s="228" t="s">
        <v>1580</v>
      </c>
      <c r="D314" s="228" t="s">
        <v>174</v>
      </c>
      <c r="E314" s="229" t="s">
        <v>4705</v>
      </c>
      <c r="F314" s="230" t="s">
        <v>4706</v>
      </c>
      <c r="G314" s="231" t="s">
        <v>206</v>
      </c>
      <c r="H314" s="232">
        <v>5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192</v>
      </c>
      <c r="AT314" s="239" t="s">
        <v>174</v>
      </c>
      <c r="AU314" s="239" t="s">
        <v>86</v>
      </c>
      <c r="AY314" s="18" t="s">
        <v>171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192</v>
      </c>
      <c r="BM314" s="239" t="s">
        <v>2074</v>
      </c>
    </row>
    <row r="315" s="2" customFormat="1">
      <c r="A315" s="39"/>
      <c r="B315" s="40"/>
      <c r="C315" s="41"/>
      <c r="D315" s="241" t="s">
        <v>181</v>
      </c>
      <c r="E315" s="41"/>
      <c r="F315" s="242" t="s">
        <v>4825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181</v>
      </c>
      <c r="AU315" s="18" t="s">
        <v>86</v>
      </c>
    </row>
    <row r="316" s="2" customFormat="1" ht="49.05" customHeight="1">
      <c r="A316" s="39"/>
      <c r="B316" s="40"/>
      <c r="C316" s="228" t="s">
        <v>1586</v>
      </c>
      <c r="D316" s="228" t="s">
        <v>174</v>
      </c>
      <c r="E316" s="229" t="s">
        <v>4770</v>
      </c>
      <c r="F316" s="230" t="s">
        <v>4771</v>
      </c>
      <c r="G316" s="231" t="s">
        <v>206</v>
      </c>
      <c r="H316" s="232">
        <v>9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192</v>
      </c>
      <c r="AT316" s="239" t="s">
        <v>174</v>
      </c>
      <c r="AU316" s="239" t="s">
        <v>86</v>
      </c>
      <c r="AY316" s="18" t="s">
        <v>171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192</v>
      </c>
      <c r="BM316" s="239" t="s">
        <v>2084</v>
      </c>
    </row>
    <row r="317" s="2" customFormat="1">
      <c r="A317" s="39"/>
      <c r="B317" s="40"/>
      <c r="C317" s="41"/>
      <c r="D317" s="241" t="s">
        <v>181</v>
      </c>
      <c r="E317" s="41"/>
      <c r="F317" s="242" t="s">
        <v>4826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181</v>
      </c>
      <c r="AU317" s="18" t="s">
        <v>86</v>
      </c>
    </row>
    <row r="318" s="12" customFormat="1" ht="22.8" customHeight="1">
      <c r="A318" s="12"/>
      <c r="B318" s="212"/>
      <c r="C318" s="213"/>
      <c r="D318" s="214" t="s">
        <v>76</v>
      </c>
      <c r="E318" s="226" t="s">
        <v>4554</v>
      </c>
      <c r="F318" s="226" t="s">
        <v>4827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SUM(P319:P338)</f>
        <v>0</v>
      </c>
      <c r="Q318" s="220"/>
      <c r="R318" s="221">
        <f>SUM(R319:R338)</f>
        <v>0</v>
      </c>
      <c r="S318" s="220"/>
      <c r="T318" s="222">
        <f>SUM(T319:T338)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84</v>
      </c>
      <c r="AT318" s="224" t="s">
        <v>76</v>
      </c>
      <c r="AU318" s="224" t="s">
        <v>84</v>
      </c>
      <c r="AY318" s="223" t="s">
        <v>171</v>
      </c>
      <c r="BK318" s="225">
        <f>SUM(BK319:BK338)</f>
        <v>0</v>
      </c>
    </row>
    <row r="319" s="2" customFormat="1" ht="49.05" customHeight="1">
      <c r="A319" s="39"/>
      <c r="B319" s="40"/>
      <c r="C319" s="228" t="s">
        <v>1591</v>
      </c>
      <c r="D319" s="228" t="s">
        <v>174</v>
      </c>
      <c r="E319" s="229" t="s">
        <v>4828</v>
      </c>
      <c r="F319" s="230" t="s">
        <v>4829</v>
      </c>
      <c r="G319" s="231" t="s">
        <v>1936</v>
      </c>
      <c r="H319" s="232">
        <v>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192</v>
      </c>
      <c r="AT319" s="239" t="s">
        <v>174</v>
      </c>
      <c r="AU319" s="239" t="s">
        <v>86</v>
      </c>
      <c r="AY319" s="18" t="s">
        <v>171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192</v>
      </c>
      <c r="BM319" s="239" t="s">
        <v>2095</v>
      </c>
    </row>
    <row r="320" s="2" customFormat="1">
      <c r="A320" s="39"/>
      <c r="B320" s="40"/>
      <c r="C320" s="41"/>
      <c r="D320" s="241" t="s">
        <v>181</v>
      </c>
      <c r="E320" s="41"/>
      <c r="F320" s="242" t="s">
        <v>4830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181</v>
      </c>
      <c r="AU320" s="18" t="s">
        <v>86</v>
      </c>
    </row>
    <row r="321" s="2" customFormat="1" ht="24.15" customHeight="1">
      <c r="A321" s="39"/>
      <c r="B321" s="40"/>
      <c r="C321" s="228" t="s">
        <v>1597</v>
      </c>
      <c r="D321" s="228" t="s">
        <v>174</v>
      </c>
      <c r="E321" s="229" t="s">
        <v>4831</v>
      </c>
      <c r="F321" s="230" t="s">
        <v>4832</v>
      </c>
      <c r="G321" s="231" t="s">
        <v>1936</v>
      </c>
      <c r="H321" s="232">
        <v>1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192</v>
      </c>
      <c r="AT321" s="239" t="s">
        <v>174</v>
      </c>
      <c r="AU321" s="239" t="s">
        <v>86</v>
      </c>
      <c r="AY321" s="18" t="s">
        <v>171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192</v>
      </c>
      <c r="BM321" s="239" t="s">
        <v>2104</v>
      </c>
    </row>
    <row r="322" s="2" customFormat="1">
      <c r="A322" s="39"/>
      <c r="B322" s="40"/>
      <c r="C322" s="41"/>
      <c r="D322" s="241" t="s">
        <v>181</v>
      </c>
      <c r="E322" s="41"/>
      <c r="F322" s="242" t="s">
        <v>4833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181</v>
      </c>
      <c r="AU322" s="18" t="s">
        <v>86</v>
      </c>
    </row>
    <row r="323" s="2" customFormat="1" ht="33" customHeight="1">
      <c r="A323" s="39"/>
      <c r="B323" s="40"/>
      <c r="C323" s="228" t="s">
        <v>1603</v>
      </c>
      <c r="D323" s="228" t="s">
        <v>174</v>
      </c>
      <c r="E323" s="229" t="s">
        <v>4834</v>
      </c>
      <c r="F323" s="230" t="s">
        <v>4835</v>
      </c>
      <c r="G323" s="231" t="s">
        <v>1936</v>
      </c>
      <c r="H323" s="232">
        <v>1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192</v>
      </c>
      <c r="AT323" s="239" t="s">
        <v>174</v>
      </c>
      <c r="AU323" s="239" t="s">
        <v>86</v>
      </c>
      <c r="AY323" s="18" t="s">
        <v>171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192</v>
      </c>
      <c r="BM323" s="239" t="s">
        <v>2115</v>
      </c>
    </row>
    <row r="324" s="2" customFormat="1">
      <c r="A324" s="39"/>
      <c r="B324" s="40"/>
      <c r="C324" s="41"/>
      <c r="D324" s="241" t="s">
        <v>181</v>
      </c>
      <c r="E324" s="41"/>
      <c r="F324" s="242" t="s">
        <v>4836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181</v>
      </c>
      <c r="AU324" s="18" t="s">
        <v>86</v>
      </c>
    </row>
    <row r="325" s="2" customFormat="1" ht="37.8" customHeight="1">
      <c r="A325" s="39"/>
      <c r="B325" s="40"/>
      <c r="C325" s="228" t="s">
        <v>1609</v>
      </c>
      <c r="D325" s="228" t="s">
        <v>174</v>
      </c>
      <c r="E325" s="229" t="s">
        <v>4837</v>
      </c>
      <c r="F325" s="230" t="s">
        <v>4838</v>
      </c>
      <c r="G325" s="231" t="s">
        <v>1936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192</v>
      </c>
      <c r="AT325" s="239" t="s">
        <v>174</v>
      </c>
      <c r="AU325" s="239" t="s">
        <v>86</v>
      </c>
      <c r="AY325" s="18" t="s">
        <v>171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192</v>
      </c>
      <c r="BM325" s="239" t="s">
        <v>2124</v>
      </c>
    </row>
    <row r="326" s="2" customFormat="1">
      <c r="A326" s="39"/>
      <c r="B326" s="40"/>
      <c r="C326" s="41"/>
      <c r="D326" s="241" t="s">
        <v>181</v>
      </c>
      <c r="E326" s="41"/>
      <c r="F326" s="242" t="s">
        <v>4839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181</v>
      </c>
      <c r="AU326" s="18" t="s">
        <v>86</v>
      </c>
    </row>
    <row r="327" s="2" customFormat="1" ht="16.5" customHeight="1">
      <c r="A327" s="39"/>
      <c r="B327" s="40"/>
      <c r="C327" s="228" t="s">
        <v>1614</v>
      </c>
      <c r="D327" s="228" t="s">
        <v>174</v>
      </c>
      <c r="E327" s="229" t="s">
        <v>4840</v>
      </c>
      <c r="F327" s="230" t="s">
        <v>4841</v>
      </c>
      <c r="G327" s="231" t="s">
        <v>1936</v>
      </c>
      <c r="H327" s="232">
        <v>1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192</v>
      </c>
      <c r="AT327" s="239" t="s">
        <v>174</v>
      </c>
      <c r="AU327" s="239" t="s">
        <v>86</v>
      </c>
      <c r="AY327" s="18" t="s">
        <v>171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192</v>
      </c>
      <c r="BM327" s="239" t="s">
        <v>2136</v>
      </c>
    </row>
    <row r="328" s="2" customFormat="1">
      <c r="A328" s="39"/>
      <c r="B328" s="40"/>
      <c r="C328" s="41"/>
      <c r="D328" s="241" t="s">
        <v>181</v>
      </c>
      <c r="E328" s="41"/>
      <c r="F328" s="242" t="s">
        <v>4842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181</v>
      </c>
      <c r="AU328" s="18" t="s">
        <v>86</v>
      </c>
    </row>
    <row r="329" s="2" customFormat="1" ht="37.8" customHeight="1">
      <c r="A329" s="39"/>
      <c r="B329" s="40"/>
      <c r="C329" s="228" t="s">
        <v>1619</v>
      </c>
      <c r="D329" s="228" t="s">
        <v>174</v>
      </c>
      <c r="E329" s="229" t="s">
        <v>4843</v>
      </c>
      <c r="F329" s="230" t="s">
        <v>4844</v>
      </c>
      <c r="G329" s="231" t="s">
        <v>1936</v>
      </c>
      <c r="H329" s="232">
        <v>1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192</v>
      </c>
      <c r="AT329" s="239" t="s">
        <v>174</v>
      </c>
      <c r="AU329" s="239" t="s">
        <v>86</v>
      </c>
      <c r="AY329" s="18" t="s">
        <v>171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192</v>
      </c>
      <c r="BM329" s="239" t="s">
        <v>2151</v>
      </c>
    </row>
    <row r="330" s="2" customFormat="1">
      <c r="A330" s="39"/>
      <c r="B330" s="40"/>
      <c r="C330" s="41"/>
      <c r="D330" s="241" t="s">
        <v>181</v>
      </c>
      <c r="E330" s="41"/>
      <c r="F330" s="242" t="s">
        <v>4845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181</v>
      </c>
      <c r="AU330" s="18" t="s">
        <v>86</v>
      </c>
    </row>
    <row r="331" s="2" customFormat="1" ht="24.15" customHeight="1">
      <c r="A331" s="39"/>
      <c r="B331" s="40"/>
      <c r="C331" s="228" t="s">
        <v>1623</v>
      </c>
      <c r="D331" s="228" t="s">
        <v>174</v>
      </c>
      <c r="E331" s="229" t="s">
        <v>4846</v>
      </c>
      <c r="F331" s="230" t="s">
        <v>4847</v>
      </c>
      <c r="G331" s="231" t="s">
        <v>1936</v>
      </c>
      <c r="H331" s="232">
        <v>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192</v>
      </c>
      <c r="AT331" s="239" t="s">
        <v>174</v>
      </c>
      <c r="AU331" s="239" t="s">
        <v>86</v>
      </c>
      <c r="AY331" s="18" t="s">
        <v>171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192</v>
      </c>
      <c r="BM331" s="239" t="s">
        <v>2159</v>
      </c>
    </row>
    <row r="332" s="2" customFormat="1">
      <c r="A332" s="39"/>
      <c r="B332" s="40"/>
      <c r="C332" s="41"/>
      <c r="D332" s="241" t="s">
        <v>181</v>
      </c>
      <c r="E332" s="41"/>
      <c r="F332" s="242" t="s">
        <v>4848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181</v>
      </c>
      <c r="AU332" s="18" t="s">
        <v>86</v>
      </c>
    </row>
    <row r="333" s="2" customFormat="1" ht="16.5" customHeight="1">
      <c r="A333" s="39"/>
      <c r="B333" s="40"/>
      <c r="C333" s="228" t="s">
        <v>1628</v>
      </c>
      <c r="D333" s="228" t="s">
        <v>174</v>
      </c>
      <c r="E333" s="229" t="s">
        <v>4823</v>
      </c>
      <c r="F333" s="230" t="s">
        <v>4697</v>
      </c>
      <c r="G333" s="231" t="s">
        <v>206</v>
      </c>
      <c r="H333" s="232">
        <v>12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192</v>
      </c>
      <c r="AT333" s="239" t="s">
        <v>174</v>
      </c>
      <c r="AU333" s="239" t="s">
        <v>86</v>
      </c>
      <c r="AY333" s="18" t="s">
        <v>171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192</v>
      </c>
      <c r="BM333" s="239" t="s">
        <v>2169</v>
      </c>
    </row>
    <row r="334" s="2" customFormat="1">
      <c r="A334" s="39"/>
      <c r="B334" s="40"/>
      <c r="C334" s="41"/>
      <c r="D334" s="241" t="s">
        <v>181</v>
      </c>
      <c r="E334" s="41"/>
      <c r="F334" s="242" t="s">
        <v>4849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181</v>
      </c>
      <c r="AU334" s="18" t="s">
        <v>86</v>
      </c>
    </row>
    <row r="335" s="2" customFormat="1" ht="16.5" customHeight="1">
      <c r="A335" s="39"/>
      <c r="B335" s="40"/>
      <c r="C335" s="228" t="s">
        <v>1633</v>
      </c>
      <c r="D335" s="228" t="s">
        <v>174</v>
      </c>
      <c r="E335" s="229" t="s">
        <v>4850</v>
      </c>
      <c r="F335" s="230" t="s">
        <v>4736</v>
      </c>
      <c r="G335" s="231" t="s">
        <v>3664</v>
      </c>
      <c r="H335" s="232">
        <v>3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192</v>
      </c>
      <c r="AT335" s="239" t="s">
        <v>174</v>
      </c>
      <c r="AU335" s="239" t="s">
        <v>86</v>
      </c>
      <c r="AY335" s="18" t="s">
        <v>171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192</v>
      </c>
      <c r="BM335" s="239" t="s">
        <v>2181</v>
      </c>
    </row>
    <row r="336" s="2" customFormat="1">
      <c r="A336" s="39"/>
      <c r="B336" s="40"/>
      <c r="C336" s="41"/>
      <c r="D336" s="241" t="s">
        <v>181</v>
      </c>
      <c r="E336" s="41"/>
      <c r="F336" s="242" t="s">
        <v>4851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181</v>
      </c>
      <c r="AU336" s="18" t="s">
        <v>86</v>
      </c>
    </row>
    <row r="337" s="2" customFormat="1" ht="49.05" customHeight="1">
      <c r="A337" s="39"/>
      <c r="B337" s="40"/>
      <c r="C337" s="228" t="s">
        <v>1638</v>
      </c>
      <c r="D337" s="228" t="s">
        <v>174</v>
      </c>
      <c r="E337" s="229" t="s">
        <v>4852</v>
      </c>
      <c r="F337" s="230" t="s">
        <v>4853</v>
      </c>
      <c r="G337" s="231" t="s">
        <v>206</v>
      </c>
      <c r="H337" s="232">
        <v>15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192</v>
      </c>
      <c r="AT337" s="239" t="s">
        <v>174</v>
      </c>
      <c r="AU337" s="239" t="s">
        <v>86</v>
      </c>
      <c r="AY337" s="18" t="s">
        <v>171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192</v>
      </c>
      <c r="BM337" s="239" t="s">
        <v>2192</v>
      </c>
    </row>
    <row r="338" s="2" customFormat="1">
      <c r="A338" s="39"/>
      <c r="B338" s="40"/>
      <c r="C338" s="41"/>
      <c r="D338" s="241" t="s">
        <v>181</v>
      </c>
      <c r="E338" s="41"/>
      <c r="F338" s="242" t="s">
        <v>4854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181</v>
      </c>
      <c r="AU338" s="18" t="s">
        <v>86</v>
      </c>
    </row>
    <row r="339" s="12" customFormat="1" ht="22.8" customHeight="1">
      <c r="A339" s="12"/>
      <c r="B339" s="212"/>
      <c r="C339" s="213"/>
      <c r="D339" s="214" t="s">
        <v>76</v>
      </c>
      <c r="E339" s="226" t="s">
        <v>4564</v>
      </c>
      <c r="F339" s="226" t="s">
        <v>4855</v>
      </c>
      <c r="G339" s="213"/>
      <c r="H339" s="213"/>
      <c r="I339" s="216"/>
      <c r="J339" s="227">
        <f>BK339</f>
        <v>0</v>
      </c>
      <c r="K339" s="213"/>
      <c r="L339" s="218"/>
      <c r="M339" s="219"/>
      <c r="N339" s="220"/>
      <c r="O339" s="220"/>
      <c r="P339" s="221">
        <f>SUM(P340:P361)</f>
        <v>0</v>
      </c>
      <c r="Q339" s="220"/>
      <c r="R339" s="221">
        <f>SUM(R340:R361)</f>
        <v>0</v>
      </c>
      <c r="S339" s="220"/>
      <c r="T339" s="222">
        <f>SUM(T340:T361)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84</v>
      </c>
      <c r="AT339" s="224" t="s">
        <v>76</v>
      </c>
      <c r="AU339" s="224" t="s">
        <v>84</v>
      </c>
      <c r="AY339" s="223" t="s">
        <v>171</v>
      </c>
      <c r="BK339" s="225">
        <f>SUM(BK340:BK361)</f>
        <v>0</v>
      </c>
    </row>
    <row r="340" s="2" customFormat="1" ht="49.05" customHeight="1">
      <c r="A340" s="39"/>
      <c r="B340" s="40"/>
      <c r="C340" s="228" t="s">
        <v>1644</v>
      </c>
      <c r="D340" s="228" t="s">
        <v>174</v>
      </c>
      <c r="E340" s="229" t="s">
        <v>4856</v>
      </c>
      <c r="F340" s="230" t="s">
        <v>4857</v>
      </c>
      <c r="G340" s="231" t="s">
        <v>1936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192</v>
      </c>
      <c r="AT340" s="239" t="s">
        <v>174</v>
      </c>
      <c r="AU340" s="239" t="s">
        <v>86</v>
      </c>
      <c r="AY340" s="18" t="s">
        <v>171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192</v>
      </c>
      <c r="BM340" s="239" t="s">
        <v>2202</v>
      </c>
    </row>
    <row r="341" s="2" customFormat="1">
      <c r="A341" s="39"/>
      <c r="B341" s="40"/>
      <c r="C341" s="41"/>
      <c r="D341" s="241" t="s">
        <v>181</v>
      </c>
      <c r="E341" s="41"/>
      <c r="F341" s="242" t="s">
        <v>4858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181</v>
      </c>
      <c r="AU341" s="18" t="s">
        <v>86</v>
      </c>
    </row>
    <row r="342" s="2" customFormat="1" ht="24.15" customHeight="1">
      <c r="A342" s="39"/>
      <c r="B342" s="40"/>
      <c r="C342" s="228" t="s">
        <v>1649</v>
      </c>
      <c r="D342" s="228" t="s">
        <v>174</v>
      </c>
      <c r="E342" s="229" t="s">
        <v>4859</v>
      </c>
      <c r="F342" s="230" t="s">
        <v>4860</v>
      </c>
      <c r="G342" s="231" t="s">
        <v>1936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192</v>
      </c>
      <c r="AT342" s="239" t="s">
        <v>174</v>
      </c>
      <c r="AU342" s="239" t="s">
        <v>86</v>
      </c>
      <c r="AY342" s="18" t="s">
        <v>171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192</v>
      </c>
      <c r="BM342" s="239" t="s">
        <v>2212</v>
      </c>
    </row>
    <row r="343" s="2" customFormat="1">
      <c r="A343" s="39"/>
      <c r="B343" s="40"/>
      <c r="C343" s="41"/>
      <c r="D343" s="241" t="s">
        <v>181</v>
      </c>
      <c r="E343" s="41"/>
      <c r="F343" s="242" t="s">
        <v>4861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181</v>
      </c>
      <c r="AU343" s="18" t="s">
        <v>86</v>
      </c>
    </row>
    <row r="344" s="2" customFormat="1" ht="33" customHeight="1">
      <c r="A344" s="39"/>
      <c r="B344" s="40"/>
      <c r="C344" s="228" t="s">
        <v>1655</v>
      </c>
      <c r="D344" s="228" t="s">
        <v>174</v>
      </c>
      <c r="E344" s="229" t="s">
        <v>4862</v>
      </c>
      <c r="F344" s="230" t="s">
        <v>4863</v>
      </c>
      <c r="G344" s="231" t="s">
        <v>1936</v>
      </c>
      <c r="H344" s="232">
        <v>1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192</v>
      </c>
      <c r="AT344" s="239" t="s">
        <v>174</v>
      </c>
      <c r="AU344" s="239" t="s">
        <v>86</v>
      </c>
      <c r="AY344" s="18" t="s">
        <v>171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192</v>
      </c>
      <c r="BM344" s="239" t="s">
        <v>2221</v>
      </c>
    </row>
    <row r="345" s="2" customFormat="1">
      <c r="A345" s="39"/>
      <c r="B345" s="40"/>
      <c r="C345" s="41"/>
      <c r="D345" s="241" t="s">
        <v>181</v>
      </c>
      <c r="E345" s="41"/>
      <c r="F345" s="242" t="s">
        <v>4864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181</v>
      </c>
      <c r="AU345" s="18" t="s">
        <v>86</v>
      </c>
    </row>
    <row r="346" s="2" customFormat="1" ht="16.5" customHeight="1">
      <c r="A346" s="39"/>
      <c r="B346" s="40"/>
      <c r="C346" s="228" t="s">
        <v>1660</v>
      </c>
      <c r="D346" s="228" t="s">
        <v>174</v>
      </c>
      <c r="E346" s="229" t="s">
        <v>4865</v>
      </c>
      <c r="F346" s="230" t="s">
        <v>4866</v>
      </c>
      <c r="G346" s="231" t="s">
        <v>1936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192</v>
      </c>
      <c r="AT346" s="239" t="s">
        <v>174</v>
      </c>
      <c r="AU346" s="239" t="s">
        <v>86</v>
      </c>
      <c r="AY346" s="18" t="s">
        <v>171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192</v>
      </c>
      <c r="BM346" s="239" t="s">
        <v>2231</v>
      </c>
    </row>
    <row r="347" s="2" customFormat="1">
      <c r="A347" s="39"/>
      <c r="B347" s="40"/>
      <c r="C347" s="41"/>
      <c r="D347" s="241" t="s">
        <v>181</v>
      </c>
      <c r="E347" s="41"/>
      <c r="F347" s="242" t="s">
        <v>4867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181</v>
      </c>
      <c r="AU347" s="18" t="s">
        <v>86</v>
      </c>
    </row>
    <row r="348" s="2" customFormat="1" ht="16.5" customHeight="1">
      <c r="A348" s="39"/>
      <c r="B348" s="40"/>
      <c r="C348" s="228" t="s">
        <v>1664</v>
      </c>
      <c r="D348" s="228" t="s">
        <v>174</v>
      </c>
      <c r="E348" s="229" t="s">
        <v>4868</v>
      </c>
      <c r="F348" s="230" t="s">
        <v>4869</v>
      </c>
      <c r="G348" s="231" t="s">
        <v>1936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192</v>
      </c>
      <c r="AT348" s="239" t="s">
        <v>174</v>
      </c>
      <c r="AU348" s="239" t="s">
        <v>86</v>
      </c>
      <c r="AY348" s="18" t="s">
        <v>171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192</v>
      </c>
      <c r="BM348" s="239" t="s">
        <v>2240</v>
      </c>
    </row>
    <row r="349" s="2" customFormat="1">
      <c r="A349" s="39"/>
      <c r="B349" s="40"/>
      <c r="C349" s="41"/>
      <c r="D349" s="241" t="s">
        <v>181</v>
      </c>
      <c r="E349" s="41"/>
      <c r="F349" s="242" t="s">
        <v>4870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181</v>
      </c>
      <c r="AU349" s="18" t="s">
        <v>86</v>
      </c>
    </row>
    <row r="350" s="2" customFormat="1" ht="37.8" customHeight="1">
      <c r="A350" s="39"/>
      <c r="B350" s="40"/>
      <c r="C350" s="228" t="s">
        <v>1669</v>
      </c>
      <c r="D350" s="228" t="s">
        <v>174</v>
      </c>
      <c r="E350" s="229" t="s">
        <v>4871</v>
      </c>
      <c r="F350" s="230" t="s">
        <v>4872</v>
      </c>
      <c r="G350" s="231" t="s">
        <v>1936</v>
      </c>
      <c r="H350" s="232">
        <v>1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42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192</v>
      </c>
      <c r="AT350" s="239" t="s">
        <v>174</v>
      </c>
      <c r="AU350" s="239" t="s">
        <v>86</v>
      </c>
      <c r="AY350" s="18" t="s">
        <v>171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84</v>
      </c>
      <c r="BK350" s="240">
        <f>ROUND(I350*H350,2)</f>
        <v>0</v>
      </c>
      <c r="BL350" s="18" t="s">
        <v>192</v>
      </c>
      <c r="BM350" s="239" t="s">
        <v>2249</v>
      </c>
    </row>
    <row r="351" s="2" customFormat="1">
      <c r="A351" s="39"/>
      <c r="B351" s="40"/>
      <c r="C351" s="41"/>
      <c r="D351" s="241" t="s">
        <v>181</v>
      </c>
      <c r="E351" s="41"/>
      <c r="F351" s="242" t="s">
        <v>4873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181</v>
      </c>
      <c r="AU351" s="18" t="s">
        <v>86</v>
      </c>
    </row>
    <row r="352" s="2" customFormat="1" ht="37.8" customHeight="1">
      <c r="A352" s="39"/>
      <c r="B352" s="40"/>
      <c r="C352" s="228" t="s">
        <v>1682</v>
      </c>
      <c r="D352" s="228" t="s">
        <v>174</v>
      </c>
      <c r="E352" s="229" t="s">
        <v>4874</v>
      </c>
      <c r="F352" s="230" t="s">
        <v>4875</v>
      </c>
      <c r="G352" s="231" t="s">
        <v>1936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192</v>
      </c>
      <c r="AT352" s="239" t="s">
        <v>174</v>
      </c>
      <c r="AU352" s="239" t="s">
        <v>86</v>
      </c>
      <c r="AY352" s="18" t="s">
        <v>171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192</v>
      </c>
      <c r="BM352" s="239" t="s">
        <v>2258</v>
      </c>
    </row>
    <row r="353" s="2" customFormat="1">
      <c r="A353" s="39"/>
      <c r="B353" s="40"/>
      <c r="C353" s="41"/>
      <c r="D353" s="241" t="s">
        <v>181</v>
      </c>
      <c r="E353" s="41"/>
      <c r="F353" s="242" t="s">
        <v>4876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181</v>
      </c>
      <c r="AU353" s="18" t="s">
        <v>86</v>
      </c>
    </row>
    <row r="354" s="2" customFormat="1" ht="33" customHeight="1">
      <c r="A354" s="39"/>
      <c r="B354" s="40"/>
      <c r="C354" s="228" t="s">
        <v>1688</v>
      </c>
      <c r="D354" s="228" t="s">
        <v>174</v>
      </c>
      <c r="E354" s="229" t="s">
        <v>4877</v>
      </c>
      <c r="F354" s="230" t="s">
        <v>4878</v>
      </c>
      <c r="G354" s="231" t="s">
        <v>1936</v>
      </c>
      <c r="H354" s="232">
        <v>1</v>
      </c>
      <c r="I354" s="233"/>
      <c r="J354" s="234">
        <f>ROUND(I354*H354,2)</f>
        <v>0</v>
      </c>
      <c r="K354" s="230" t="s">
        <v>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192</v>
      </c>
      <c r="AT354" s="239" t="s">
        <v>174</v>
      </c>
      <c r="AU354" s="239" t="s">
        <v>86</v>
      </c>
      <c r="AY354" s="18" t="s">
        <v>171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192</v>
      </c>
      <c r="BM354" s="239" t="s">
        <v>2270</v>
      </c>
    </row>
    <row r="355" s="2" customFormat="1">
      <c r="A355" s="39"/>
      <c r="B355" s="40"/>
      <c r="C355" s="41"/>
      <c r="D355" s="241" t="s">
        <v>181</v>
      </c>
      <c r="E355" s="41"/>
      <c r="F355" s="242" t="s">
        <v>4879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181</v>
      </c>
      <c r="AU355" s="18" t="s">
        <v>86</v>
      </c>
    </row>
    <row r="356" s="2" customFormat="1" ht="16.5" customHeight="1">
      <c r="A356" s="39"/>
      <c r="B356" s="40"/>
      <c r="C356" s="228" t="s">
        <v>1693</v>
      </c>
      <c r="D356" s="228" t="s">
        <v>174</v>
      </c>
      <c r="E356" s="229" t="s">
        <v>4823</v>
      </c>
      <c r="F356" s="230" t="s">
        <v>4697</v>
      </c>
      <c r="G356" s="231" t="s">
        <v>206</v>
      </c>
      <c r="H356" s="232">
        <v>15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192</v>
      </c>
      <c r="AT356" s="239" t="s">
        <v>174</v>
      </c>
      <c r="AU356" s="239" t="s">
        <v>86</v>
      </c>
      <c r="AY356" s="18" t="s">
        <v>171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192</v>
      </c>
      <c r="BM356" s="239" t="s">
        <v>2283</v>
      </c>
    </row>
    <row r="357" s="2" customFormat="1">
      <c r="A357" s="39"/>
      <c r="B357" s="40"/>
      <c r="C357" s="41"/>
      <c r="D357" s="241" t="s">
        <v>181</v>
      </c>
      <c r="E357" s="41"/>
      <c r="F357" s="242" t="s">
        <v>4880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181</v>
      </c>
      <c r="AU357" s="18" t="s">
        <v>86</v>
      </c>
    </row>
    <row r="358" s="2" customFormat="1" ht="44.25" customHeight="1">
      <c r="A358" s="39"/>
      <c r="B358" s="40"/>
      <c r="C358" s="228" t="s">
        <v>1698</v>
      </c>
      <c r="D358" s="228" t="s">
        <v>174</v>
      </c>
      <c r="E358" s="229" t="s">
        <v>4705</v>
      </c>
      <c r="F358" s="230" t="s">
        <v>4706</v>
      </c>
      <c r="G358" s="231" t="s">
        <v>206</v>
      </c>
      <c r="H358" s="232">
        <v>2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192</v>
      </c>
      <c r="AT358" s="239" t="s">
        <v>174</v>
      </c>
      <c r="AU358" s="239" t="s">
        <v>86</v>
      </c>
      <c r="AY358" s="18" t="s">
        <v>171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192</v>
      </c>
      <c r="BM358" s="239" t="s">
        <v>2293</v>
      </c>
    </row>
    <row r="359" s="2" customFormat="1">
      <c r="A359" s="39"/>
      <c r="B359" s="40"/>
      <c r="C359" s="41"/>
      <c r="D359" s="241" t="s">
        <v>181</v>
      </c>
      <c r="E359" s="41"/>
      <c r="F359" s="242" t="s">
        <v>4881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181</v>
      </c>
      <c r="AU359" s="18" t="s">
        <v>86</v>
      </c>
    </row>
    <row r="360" s="2" customFormat="1" ht="49.05" customHeight="1">
      <c r="A360" s="39"/>
      <c r="B360" s="40"/>
      <c r="C360" s="228" t="s">
        <v>1703</v>
      </c>
      <c r="D360" s="228" t="s">
        <v>174</v>
      </c>
      <c r="E360" s="229" t="s">
        <v>4852</v>
      </c>
      <c r="F360" s="230" t="s">
        <v>4853</v>
      </c>
      <c r="G360" s="231" t="s">
        <v>206</v>
      </c>
      <c r="H360" s="232">
        <v>9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192</v>
      </c>
      <c r="AT360" s="239" t="s">
        <v>174</v>
      </c>
      <c r="AU360" s="239" t="s">
        <v>86</v>
      </c>
      <c r="AY360" s="18" t="s">
        <v>171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192</v>
      </c>
      <c r="BM360" s="239" t="s">
        <v>2304</v>
      </c>
    </row>
    <row r="361" s="2" customFormat="1">
      <c r="A361" s="39"/>
      <c r="B361" s="40"/>
      <c r="C361" s="41"/>
      <c r="D361" s="241" t="s">
        <v>181</v>
      </c>
      <c r="E361" s="41"/>
      <c r="F361" s="242" t="s">
        <v>4882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181</v>
      </c>
      <c r="AU361" s="18" t="s">
        <v>86</v>
      </c>
    </row>
    <row r="362" s="12" customFormat="1" ht="22.8" customHeight="1">
      <c r="A362" s="12"/>
      <c r="B362" s="212"/>
      <c r="C362" s="213"/>
      <c r="D362" s="214" t="s">
        <v>76</v>
      </c>
      <c r="E362" s="226" t="s">
        <v>4883</v>
      </c>
      <c r="F362" s="226" t="s">
        <v>4884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SUM(P363:P398)</f>
        <v>0</v>
      </c>
      <c r="Q362" s="220"/>
      <c r="R362" s="221">
        <f>SUM(R363:R398)</f>
        <v>0</v>
      </c>
      <c r="S362" s="220"/>
      <c r="T362" s="222">
        <f>SUM(T363:T398)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84</v>
      </c>
      <c r="AT362" s="224" t="s">
        <v>76</v>
      </c>
      <c r="AU362" s="224" t="s">
        <v>84</v>
      </c>
      <c r="AY362" s="223" t="s">
        <v>171</v>
      </c>
      <c r="BK362" s="225">
        <f>SUM(BK363:BK398)</f>
        <v>0</v>
      </c>
    </row>
    <row r="363" s="2" customFormat="1" ht="16.5" customHeight="1">
      <c r="A363" s="39"/>
      <c r="B363" s="40"/>
      <c r="C363" s="228" t="s">
        <v>1708</v>
      </c>
      <c r="D363" s="228" t="s">
        <v>174</v>
      </c>
      <c r="E363" s="229" t="s">
        <v>4885</v>
      </c>
      <c r="F363" s="230" t="s">
        <v>4886</v>
      </c>
      <c r="G363" s="231" t="s">
        <v>1936</v>
      </c>
      <c r="H363" s="232">
        <v>1</v>
      </c>
      <c r="I363" s="233"/>
      <c r="J363" s="234">
        <f>ROUND(I363*H363,2)</f>
        <v>0</v>
      </c>
      <c r="K363" s="230" t="s">
        <v>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192</v>
      </c>
      <c r="AT363" s="239" t="s">
        <v>174</v>
      </c>
      <c r="AU363" s="239" t="s">
        <v>86</v>
      </c>
      <c r="AY363" s="18" t="s">
        <v>171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192</v>
      </c>
      <c r="BM363" s="239" t="s">
        <v>2313</v>
      </c>
    </row>
    <row r="364" s="2" customFormat="1">
      <c r="A364" s="39"/>
      <c r="B364" s="40"/>
      <c r="C364" s="41"/>
      <c r="D364" s="241" t="s">
        <v>181</v>
      </c>
      <c r="E364" s="41"/>
      <c r="F364" s="242" t="s">
        <v>4887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181</v>
      </c>
      <c r="AU364" s="18" t="s">
        <v>86</v>
      </c>
    </row>
    <row r="365" s="2" customFormat="1" ht="33" customHeight="1">
      <c r="A365" s="39"/>
      <c r="B365" s="40"/>
      <c r="C365" s="228" t="s">
        <v>1714</v>
      </c>
      <c r="D365" s="228" t="s">
        <v>174</v>
      </c>
      <c r="E365" s="229" t="s">
        <v>4888</v>
      </c>
      <c r="F365" s="230" t="s">
        <v>4889</v>
      </c>
      <c r="G365" s="231" t="s">
        <v>1936</v>
      </c>
      <c r="H365" s="232">
        <v>4</v>
      </c>
      <c r="I365" s="233"/>
      <c r="J365" s="234">
        <f>ROUND(I365*H365,2)</f>
        <v>0</v>
      </c>
      <c r="K365" s="230" t="s">
        <v>1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192</v>
      </c>
      <c r="AT365" s="239" t="s">
        <v>174</v>
      </c>
      <c r="AU365" s="239" t="s">
        <v>86</v>
      </c>
      <c r="AY365" s="18" t="s">
        <v>171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192</v>
      </c>
      <c r="BM365" s="239" t="s">
        <v>2322</v>
      </c>
    </row>
    <row r="366" s="2" customFormat="1">
      <c r="A366" s="39"/>
      <c r="B366" s="40"/>
      <c r="C366" s="41"/>
      <c r="D366" s="241" t="s">
        <v>181</v>
      </c>
      <c r="E366" s="41"/>
      <c r="F366" s="242" t="s">
        <v>4890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181</v>
      </c>
      <c r="AU366" s="18" t="s">
        <v>86</v>
      </c>
    </row>
    <row r="367" s="2" customFormat="1" ht="33" customHeight="1">
      <c r="A367" s="39"/>
      <c r="B367" s="40"/>
      <c r="C367" s="228" t="s">
        <v>1719</v>
      </c>
      <c r="D367" s="228" t="s">
        <v>174</v>
      </c>
      <c r="E367" s="229" t="s">
        <v>4891</v>
      </c>
      <c r="F367" s="230" t="s">
        <v>4892</v>
      </c>
      <c r="G367" s="231" t="s">
        <v>1936</v>
      </c>
      <c r="H367" s="232">
        <v>2</v>
      </c>
      <c r="I367" s="233"/>
      <c r="J367" s="234">
        <f>ROUND(I367*H367,2)</f>
        <v>0</v>
      </c>
      <c r="K367" s="230" t="s">
        <v>1</v>
      </c>
      <c r="L367" s="45"/>
      <c r="M367" s="235" t="s">
        <v>1</v>
      </c>
      <c r="N367" s="236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192</v>
      </c>
      <c r="AT367" s="239" t="s">
        <v>174</v>
      </c>
      <c r="AU367" s="239" t="s">
        <v>86</v>
      </c>
      <c r="AY367" s="18" t="s">
        <v>171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84</v>
      </c>
      <c r="BK367" s="240">
        <f>ROUND(I367*H367,2)</f>
        <v>0</v>
      </c>
      <c r="BL367" s="18" t="s">
        <v>192</v>
      </c>
      <c r="BM367" s="239" t="s">
        <v>2338</v>
      </c>
    </row>
    <row r="368" s="2" customFormat="1">
      <c r="A368" s="39"/>
      <c r="B368" s="40"/>
      <c r="C368" s="41"/>
      <c r="D368" s="241" t="s">
        <v>181</v>
      </c>
      <c r="E368" s="41"/>
      <c r="F368" s="242" t="s">
        <v>4893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181</v>
      </c>
      <c r="AU368" s="18" t="s">
        <v>86</v>
      </c>
    </row>
    <row r="369" s="2" customFormat="1" ht="44.25" customHeight="1">
      <c r="A369" s="39"/>
      <c r="B369" s="40"/>
      <c r="C369" s="228" t="s">
        <v>1733</v>
      </c>
      <c r="D369" s="228" t="s">
        <v>174</v>
      </c>
      <c r="E369" s="229" t="s">
        <v>4894</v>
      </c>
      <c r="F369" s="230" t="s">
        <v>4895</v>
      </c>
      <c r="G369" s="231" t="s">
        <v>1936</v>
      </c>
      <c r="H369" s="232">
        <v>1</v>
      </c>
      <c r="I369" s="233"/>
      <c r="J369" s="234">
        <f>ROUND(I369*H369,2)</f>
        <v>0</v>
      </c>
      <c r="K369" s="230" t="s">
        <v>1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192</v>
      </c>
      <c r="AT369" s="239" t="s">
        <v>174</v>
      </c>
      <c r="AU369" s="239" t="s">
        <v>86</v>
      </c>
      <c r="AY369" s="18" t="s">
        <v>171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192</v>
      </c>
      <c r="BM369" s="239" t="s">
        <v>2350</v>
      </c>
    </row>
    <row r="370" s="2" customFormat="1">
      <c r="A370" s="39"/>
      <c r="B370" s="40"/>
      <c r="C370" s="41"/>
      <c r="D370" s="241" t="s">
        <v>181</v>
      </c>
      <c r="E370" s="41"/>
      <c r="F370" s="242" t="s">
        <v>4896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181</v>
      </c>
      <c r="AU370" s="18" t="s">
        <v>86</v>
      </c>
    </row>
    <row r="371" s="2" customFormat="1" ht="44.25" customHeight="1">
      <c r="A371" s="39"/>
      <c r="B371" s="40"/>
      <c r="C371" s="228" t="s">
        <v>1738</v>
      </c>
      <c r="D371" s="228" t="s">
        <v>174</v>
      </c>
      <c r="E371" s="229" t="s">
        <v>4897</v>
      </c>
      <c r="F371" s="230" t="s">
        <v>4898</v>
      </c>
      <c r="G371" s="231" t="s">
        <v>1936</v>
      </c>
      <c r="H371" s="232">
        <v>1</v>
      </c>
      <c r="I371" s="233"/>
      <c r="J371" s="234">
        <f>ROUND(I371*H371,2)</f>
        <v>0</v>
      </c>
      <c r="K371" s="230" t="s">
        <v>1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192</v>
      </c>
      <c r="AT371" s="239" t="s">
        <v>174</v>
      </c>
      <c r="AU371" s="239" t="s">
        <v>86</v>
      </c>
      <c r="AY371" s="18" t="s">
        <v>171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192</v>
      </c>
      <c r="BM371" s="239" t="s">
        <v>2366</v>
      </c>
    </row>
    <row r="372" s="2" customFormat="1">
      <c r="A372" s="39"/>
      <c r="B372" s="40"/>
      <c r="C372" s="41"/>
      <c r="D372" s="241" t="s">
        <v>181</v>
      </c>
      <c r="E372" s="41"/>
      <c r="F372" s="242" t="s">
        <v>4899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181</v>
      </c>
      <c r="AU372" s="18" t="s">
        <v>86</v>
      </c>
    </row>
    <row r="373" s="2" customFormat="1" ht="44.25" customHeight="1">
      <c r="A373" s="39"/>
      <c r="B373" s="40"/>
      <c r="C373" s="228" t="s">
        <v>1742</v>
      </c>
      <c r="D373" s="228" t="s">
        <v>174</v>
      </c>
      <c r="E373" s="229" t="s">
        <v>4900</v>
      </c>
      <c r="F373" s="230" t="s">
        <v>4901</v>
      </c>
      <c r="G373" s="231" t="s">
        <v>1936</v>
      </c>
      <c r="H373" s="232">
        <v>4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192</v>
      </c>
      <c r="AT373" s="239" t="s">
        <v>174</v>
      </c>
      <c r="AU373" s="239" t="s">
        <v>86</v>
      </c>
      <c r="AY373" s="18" t="s">
        <v>171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192</v>
      </c>
      <c r="BM373" s="239" t="s">
        <v>2378</v>
      </c>
    </row>
    <row r="374" s="2" customFormat="1">
      <c r="A374" s="39"/>
      <c r="B374" s="40"/>
      <c r="C374" s="41"/>
      <c r="D374" s="241" t="s">
        <v>181</v>
      </c>
      <c r="E374" s="41"/>
      <c r="F374" s="242" t="s">
        <v>4902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181</v>
      </c>
      <c r="AU374" s="18" t="s">
        <v>86</v>
      </c>
    </row>
    <row r="375" s="2" customFormat="1" ht="49.05" customHeight="1">
      <c r="A375" s="39"/>
      <c r="B375" s="40"/>
      <c r="C375" s="228" t="s">
        <v>1746</v>
      </c>
      <c r="D375" s="228" t="s">
        <v>174</v>
      </c>
      <c r="E375" s="229" t="s">
        <v>4903</v>
      </c>
      <c r="F375" s="230" t="s">
        <v>4904</v>
      </c>
      <c r="G375" s="231" t="s">
        <v>1936</v>
      </c>
      <c r="H375" s="232">
        <v>1</v>
      </c>
      <c r="I375" s="233"/>
      <c r="J375" s="234">
        <f>ROUND(I375*H375,2)</f>
        <v>0</v>
      </c>
      <c r="K375" s="230" t="s">
        <v>1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192</v>
      </c>
      <c r="AT375" s="239" t="s">
        <v>174</v>
      </c>
      <c r="AU375" s="239" t="s">
        <v>86</v>
      </c>
      <c r="AY375" s="18" t="s">
        <v>171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192</v>
      </c>
      <c r="BM375" s="239" t="s">
        <v>2390</v>
      </c>
    </row>
    <row r="376" s="2" customFormat="1">
      <c r="A376" s="39"/>
      <c r="B376" s="40"/>
      <c r="C376" s="41"/>
      <c r="D376" s="241" t="s">
        <v>181</v>
      </c>
      <c r="E376" s="41"/>
      <c r="F376" s="242" t="s">
        <v>4905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181</v>
      </c>
      <c r="AU376" s="18" t="s">
        <v>86</v>
      </c>
    </row>
    <row r="377" s="2" customFormat="1" ht="44.25" customHeight="1">
      <c r="A377" s="39"/>
      <c r="B377" s="40"/>
      <c r="C377" s="228" t="s">
        <v>1751</v>
      </c>
      <c r="D377" s="228" t="s">
        <v>174</v>
      </c>
      <c r="E377" s="229" t="s">
        <v>4906</v>
      </c>
      <c r="F377" s="230" t="s">
        <v>4907</v>
      </c>
      <c r="G377" s="231" t="s">
        <v>1936</v>
      </c>
      <c r="H377" s="232">
        <v>1</v>
      </c>
      <c r="I377" s="233"/>
      <c r="J377" s="234">
        <f>ROUND(I377*H377,2)</f>
        <v>0</v>
      </c>
      <c r="K377" s="230" t="s">
        <v>1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192</v>
      </c>
      <c r="AT377" s="239" t="s">
        <v>174</v>
      </c>
      <c r="AU377" s="239" t="s">
        <v>86</v>
      </c>
      <c r="AY377" s="18" t="s">
        <v>171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84</v>
      </c>
      <c r="BK377" s="240">
        <f>ROUND(I377*H377,2)</f>
        <v>0</v>
      </c>
      <c r="BL377" s="18" t="s">
        <v>192</v>
      </c>
      <c r="BM377" s="239" t="s">
        <v>2400</v>
      </c>
    </row>
    <row r="378" s="2" customFormat="1">
      <c r="A378" s="39"/>
      <c r="B378" s="40"/>
      <c r="C378" s="41"/>
      <c r="D378" s="241" t="s">
        <v>181</v>
      </c>
      <c r="E378" s="41"/>
      <c r="F378" s="242" t="s">
        <v>4908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181</v>
      </c>
      <c r="AU378" s="18" t="s">
        <v>86</v>
      </c>
    </row>
    <row r="379" s="2" customFormat="1" ht="44.25" customHeight="1">
      <c r="A379" s="39"/>
      <c r="B379" s="40"/>
      <c r="C379" s="228" t="s">
        <v>1765</v>
      </c>
      <c r="D379" s="228" t="s">
        <v>174</v>
      </c>
      <c r="E379" s="229" t="s">
        <v>4909</v>
      </c>
      <c r="F379" s="230" t="s">
        <v>4910</v>
      </c>
      <c r="G379" s="231" t="s">
        <v>1936</v>
      </c>
      <c r="H379" s="232">
        <v>1</v>
      </c>
      <c r="I379" s="233"/>
      <c r="J379" s="234">
        <f>ROUND(I379*H379,2)</f>
        <v>0</v>
      </c>
      <c r="K379" s="230" t="s">
        <v>1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192</v>
      </c>
      <c r="AT379" s="239" t="s">
        <v>174</v>
      </c>
      <c r="AU379" s="239" t="s">
        <v>86</v>
      </c>
      <c r="AY379" s="18" t="s">
        <v>171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192</v>
      </c>
      <c r="BM379" s="239" t="s">
        <v>2409</v>
      </c>
    </row>
    <row r="380" s="2" customFormat="1">
      <c r="A380" s="39"/>
      <c r="B380" s="40"/>
      <c r="C380" s="41"/>
      <c r="D380" s="241" t="s">
        <v>181</v>
      </c>
      <c r="E380" s="41"/>
      <c r="F380" s="242" t="s">
        <v>4911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181</v>
      </c>
      <c r="AU380" s="18" t="s">
        <v>86</v>
      </c>
    </row>
    <row r="381" s="2" customFormat="1" ht="44.25" customHeight="1">
      <c r="A381" s="39"/>
      <c r="B381" s="40"/>
      <c r="C381" s="228" t="s">
        <v>1769</v>
      </c>
      <c r="D381" s="228" t="s">
        <v>174</v>
      </c>
      <c r="E381" s="229" t="s">
        <v>4912</v>
      </c>
      <c r="F381" s="230" t="s">
        <v>4913</v>
      </c>
      <c r="G381" s="231" t="s">
        <v>1936</v>
      </c>
      <c r="H381" s="232">
        <v>4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192</v>
      </c>
      <c r="AT381" s="239" t="s">
        <v>174</v>
      </c>
      <c r="AU381" s="239" t="s">
        <v>86</v>
      </c>
      <c r="AY381" s="18" t="s">
        <v>171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192</v>
      </c>
      <c r="BM381" s="239" t="s">
        <v>2419</v>
      </c>
    </row>
    <row r="382" s="2" customFormat="1">
      <c r="A382" s="39"/>
      <c r="B382" s="40"/>
      <c r="C382" s="41"/>
      <c r="D382" s="241" t="s">
        <v>181</v>
      </c>
      <c r="E382" s="41"/>
      <c r="F382" s="242" t="s">
        <v>4914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181</v>
      </c>
      <c r="AU382" s="18" t="s">
        <v>86</v>
      </c>
    </row>
    <row r="383" s="2" customFormat="1" ht="49.05" customHeight="1">
      <c r="A383" s="39"/>
      <c r="B383" s="40"/>
      <c r="C383" s="228" t="s">
        <v>1781</v>
      </c>
      <c r="D383" s="228" t="s">
        <v>174</v>
      </c>
      <c r="E383" s="229" t="s">
        <v>4915</v>
      </c>
      <c r="F383" s="230" t="s">
        <v>4916</v>
      </c>
      <c r="G383" s="231" t="s">
        <v>1936</v>
      </c>
      <c r="H383" s="232">
        <v>1</v>
      </c>
      <c r="I383" s="233"/>
      <c r="J383" s="234">
        <f>ROUND(I383*H383,2)</f>
        <v>0</v>
      </c>
      <c r="K383" s="230" t="s">
        <v>1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192</v>
      </c>
      <c r="AT383" s="239" t="s">
        <v>174</v>
      </c>
      <c r="AU383" s="239" t="s">
        <v>86</v>
      </c>
      <c r="AY383" s="18" t="s">
        <v>171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192</v>
      </c>
      <c r="BM383" s="239" t="s">
        <v>2428</v>
      </c>
    </row>
    <row r="384" s="2" customFormat="1">
      <c r="A384" s="39"/>
      <c r="B384" s="40"/>
      <c r="C384" s="41"/>
      <c r="D384" s="241" t="s">
        <v>181</v>
      </c>
      <c r="E384" s="41"/>
      <c r="F384" s="242" t="s">
        <v>4917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181</v>
      </c>
      <c r="AU384" s="18" t="s">
        <v>86</v>
      </c>
    </row>
    <row r="385" s="2" customFormat="1" ht="16.5" customHeight="1">
      <c r="A385" s="39"/>
      <c r="B385" s="40"/>
      <c r="C385" s="228" t="s">
        <v>1796</v>
      </c>
      <c r="D385" s="228" t="s">
        <v>174</v>
      </c>
      <c r="E385" s="229" t="s">
        <v>4653</v>
      </c>
      <c r="F385" s="230" t="s">
        <v>4654</v>
      </c>
      <c r="G385" s="231" t="s">
        <v>1936</v>
      </c>
      <c r="H385" s="232">
        <v>2</v>
      </c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192</v>
      </c>
      <c r="AT385" s="239" t="s">
        <v>174</v>
      </c>
      <c r="AU385" s="239" t="s">
        <v>86</v>
      </c>
      <c r="AY385" s="18" t="s">
        <v>171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192</v>
      </c>
      <c r="BM385" s="239" t="s">
        <v>2440</v>
      </c>
    </row>
    <row r="386" s="2" customFormat="1">
      <c r="A386" s="39"/>
      <c r="B386" s="40"/>
      <c r="C386" s="41"/>
      <c r="D386" s="241" t="s">
        <v>181</v>
      </c>
      <c r="E386" s="41"/>
      <c r="F386" s="242" t="s">
        <v>4918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181</v>
      </c>
      <c r="AU386" s="18" t="s">
        <v>86</v>
      </c>
    </row>
    <row r="387" s="2" customFormat="1" ht="16.5" customHeight="1">
      <c r="A387" s="39"/>
      <c r="B387" s="40"/>
      <c r="C387" s="228" t="s">
        <v>1800</v>
      </c>
      <c r="D387" s="228" t="s">
        <v>174</v>
      </c>
      <c r="E387" s="229" t="s">
        <v>4919</v>
      </c>
      <c r="F387" s="230" t="s">
        <v>4920</v>
      </c>
      <c r="G387" s="231" t="s">
        <v>1936</v>
      </c>
      <c r="H387" s="232">
        <v>2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192</v>
      </c>
      <c r="AT387" s="239" t="s">
        <v>174</v>
      </c>
      <c r="AU387" s="239" t="s">
        <v>86</v>
      </c>
      <c r="AY387" s="18" t="s">
        <v>171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192</v>
      </c>
      <c r="BM387" s="239" t="s">
        <v>2450</v>
      </c>
    </row>
    <row r="388" s="2" customFormat="1">
      <c r="A388" s="39"/>
      <c r="B388" s="40"/>
      <c r="C388" s="41"/>
      <c r="D388" s="241" t="s">
        <v>181</v>
      </c>
      <c r="E388" s="41"/>
      <c r="F388" s="242" t="s">
        <v>4921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181</v>
      </c>
      <c r="AU388" s="18" t="s">
        <v>86</v>
      </c>
    </row>
    <row r="389" s="2" customFormat="1" ht="55.5" customHeight="1">
      <c r="A389" s="39"/>
      <c r="B389" s="40"/>
      <c r="C389" s="228" t="s">
        <v>1804</v>
      </c>
      <c r="D389" s="228" t="s">
        <v>174</v>
      </c>
      <c r="E389" s="229" t="s">
        <v>4922</v>
      </c>
      <c r="F389" s="230" t="s">
        <v>4923</v>
      </c>
      <c r="G389" s="231" t="s">
        <v>206</v>
      </c>
      <c r="H389" s="232">
        <v>2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192</v>
      </c>
      <c r="AT389" s="239" t="s">
        <v>174</v>
      </c>
      <c r="AU389" s="239" t="s">
        <v>86</v>
      </c>
      <c r="AY389" s="18" t="s">
        <v>171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192</v>
      </c>
      <c r="BM389" s="239" t="s">
        <v>2461</v>
      </c>
    </row>
    <row r="390" s="2" customFormat="1">
      <c r="A390" s="39"/>
      <c r="B390" s="40"/>
      <c r="C390" s="41"/>
      <c r="D390" s="241" t="s">
        <v>181</v>
      </c>
      <c r="E390" s="41"/>
      <c r="F390" s="242" t="s">
        <v>4924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181</v>
      </c>
      <c r="AU390" s="18" t="s">
        <v>86</v>
      </c>
    </row>
    <row r="391" s="2" customFormat="1" ht="16.5" customHeight="1">
      <c r="A391" s="39"/>
      <c r="B391" s="40"/>
      <c r="C391" s="228" t="s">
        <v>1815</v>
      </c>
      <c r="D391" s="228" t="s">
        <v>174</v>
      </c>
      <c r="E391" s="229" t="s">
        <v>4925</v>
      </c>
      <c r="F391" s="230" t="s">
        <v>4700</v>
      </c>
      <c r="G391" s="231" t="s">
        <v>3664</v>
      </c>
      <c r="H391" s="232">
        <v>68</v>
      </c>
      <c r="I391" s="233"/>
      <c r="J391" s="234">
        <f>ROUND(I391*H391,2)</f>
        <v>0</v>
      </c>
      <c r="K391" s="230" t="s">
        <v>1</v>
      </c>
      <c r="L391" s="45"/>
      <c r="M391" s="235" t="s">
        <v>1</v>
      </c>
      <c r="N391" s="236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192</v>
      </c>
      <c r="AT391" s="239" t="s">
        <v>174</v>
      </c>
      <c r="AU391" s="239" t="s">
        <v>86</v>
      </c>
      <c r="AY391" s="18" t="s">
        <v>171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84</v>
      </c>
      <c r="BK391" s="240">
        <f>ROUND(I391*H391,2)</f>
        <v>0</v>
      </c>
      <c r="BL391" s="18" t="s">
        <v>192</v>
      </c>
      <c r="BM391" s="239" t="s">
        <v>2471</v>
      </c>
    </row>
    <row r="392" s="2" customFormat="1">
      <c r="A392" s="39"/>
      <c r="B392" s="40"/>
      <c r="C392" s="41"/>
      <c r="D392" s="241" t="s">
        <v>181</v>
      </c>
      <c r="E392" s="41"/>
      <c r="F392" s="242" t="s">
        <v>4926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181</v>
      </c>
      <c r="AU392" s="18" t="s">
        <v>86</v>
      </c>
    </row>
    <row r="393" s="2" customFormat="1" ht="16.5" customHeight="1">
      <c r="A393" s="39"/>
      <c r="B393" s="40"/>
      <c r="C393" s="228" t="s">
        <v>1821</v>
      </c>
      <c r="D393" s="228" t="s">
        <v>174</v>
      </c>
      <c r="E393" s="229" t="s">
        <v>4927</v>
      </c>
      <c r="F393" s="230" t="s">
        <v>4928</v>
      </c>
      <c r="G393" s="231" t="s">
        <v>3664</v>
      </c>
      <c r="H393" s="232">
        <v>8</v>
      </c>
      <c r="I393" s="233"/>
      <c r="J393" s="234">
        <f>ROUND(I393*H393,2)</f>
        <v>0</v>
      </c>
      <c r="K393" s="230" t="s">
        <v>1</v>
      </c>
      <c r="L393" s="45"/>
      <c r="M393" s="235" t="s">
        <v>1</v>
      </c>
      <c r="N393" s="236" t="s">
        <v>42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192</v>
      </c>
      <c r="AT393" s="239" t="s">
        <v>174</v>
      </c>
      <c r="AU393" s="239" t="s">
        <v>86</v>
      </c>
      <c r="AY393" s="18" t="s">
        <v>171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84</v>
      </c>
      <c r="BK393" s="240">
        <f>ROUND(I393*H393,2)</f>
        <v>0</v>
      </c>
      <c r="BL393" s="18" t="s">
        <v>192</v>
      </c>
      <c r="BM393" s="239" t="s">
        <v>2481</v>
      </c>
    </row>
    <row r="394" s="2" customFormat="1">
      <c r="A394" s="39"/>
      <c r="B394" s="40"/>
      <c r="C394" s="41"/>
      <c r="D394" s="241" t="s">
        <v>181</v>
      </c>
      <c r="E394" s="41"/>
      <c r="F394" s="242" t="s">
        <v>4929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181</v>
      </c>
      <c r="AU394" s="18" t="s">
        <v>86</v>
      </c>
    </row>
    <row r="395" s="2" customFormat="1" ht="16.5" customHeight="1">
      <c r="A395" s="39"/>
      <c r="B395" s="40"/>
      <c r="C395" s="228" t="s">
        <v>1827</v>
      </c>
      <c r="D395" s="228" t="s">
        <v>174</v>
      </c>
      <c r="E395" s="229" t="s">
        <v>4795</v>
      </c>
      <c r="F395" s="230" t="s">
        <v>4767</v>
      </c>
      <c r="G395" s="231" t="s">
        <v>3664</v>
      </c>
      <c r="H395" s="232">
        <v>21</v>
      </c>
      <c r="I395" s="233"/>
      <c r="J395" s="234">
        <f>ROUND(I395*H395,2)</f>
        <v>0</v>
      </c>
      <c r="K395" s="230" t="s">
        <v>1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192</v>
      </c>
      <c r="AT395" s="239" t="s">
        <v>174</v>
      </c>
      <c r="AU395" s="239" t="s">
        <v>86</v>
      </c>
      <c r="AY395" s="18" t="s">
        <v>171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84</v>
      </c>
      <c r="BK395" s="240">
        <f>ROUND(I395*H395,2)</f>
        <v>0</v>
      </c>
      <c r="BL395" s="18" t="s">
        <v>192</v>
      </c>
      <c r="BM395" s="239" t="s">
        <v>2490</v>
      </c>
    </row>
    <row r="396" s="2" customFormat="1">
      <c r="A396" s="39"/>
      <c r="B396" s="40"/>
      <c r="C396" s="41"/>
      <c r="D396" s="241" t="s">
        <v>181</v>
      </c>
      <c r="E396" s="41"/>
      <c r="F396" s="242" t="s">
        <v>4930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181</v>
      </c>
      <c r="AU396" s="18" t="s">
        <v>86</v>
      </c>
    </row>
    <row r="397" s="2" customFormat="1" ht="44.25" customHeight="1">
      <c r="A397" s="39"/>
      <c r="B397" s="40"/>
      <c r="C397" s="228" t="s">
        <v>1833</v>
      </c>
      <c r="D397" s="228" t="s">
        <v>174</v>
      </c>
      <c r="E397" s="229" t="s">
        <v>4705</v>
      </c>
      <c r="F397" s="230" t="s">
        <v>4706</v>
      </c>
      <c r="G397" s="231" t="s">
        <v>206</v>
      </c>
      <c r="H397" s="232">
        <v>18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192</v>
      </c>
      <c r="AT397" s="239" t="s">
        <v>174</v>
      </c>
      <c r="AU397" s="239" t="s">
        <v>86</v>
      </c>
      <c r="AY397" s="18" t="s">
        <v>171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192</v>
      </c>
      <c r="BM397" s="239" t="s">
        <v>2499</v>
      </c>
    </row>
    <row r="398" s="2" customFormat="1">
      <c r="A398" s="39"/>
      <c r="B398" s="40"/>
      <c r="C398" s="41"/>
      <c r="D398" s="241" t="s">
        <v>181</v>
      </c>
      <c r="E398" s="41"/>
      <c r="F398" s="242" t="s">
        <v>4931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181</v>
      </c>
      <c r="AU398" s="18" t="s">
        <v>86</v>
      </c>
    </row>
    <row r="399" s="12" customFormat="1" ht="22.8" customHeight="1">
      <c r="A399" s="12"/>
      <c r="B399" s="212"/>
      <c r="C399" s="213"/>
      <c r="D399" s="214" t="s">
        <v>76</v>
      </c>
      <c r="E399" s="226" t="s">
        <v>4932</v>
      </c>
      <c r="F399" s="226" t="s">
        <v>4933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SUM(P400:P411)</f>
        <v>0</v>
      </c>
      <c r="Q399" s="220"/>
      <c r="R399" s="221">
        <f>SUM(R400:R411)</f>
        <v>0</v>
      </c>
      <c r="S399" s="220"/>
      <c r="T399" s="222">
        <f>SUM(T400:T411)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84</v>
      </c>
      <c r="AT399" s="224" t="s">
        <v>76</v>
      </c>
      <c r="AU399" s="224" t="s">
        <v>84</v>
      </c>
      <c r="AY399" s="223" t="s">
        <v>171</v>
      </c>
      <c r="BK399" s="225">
        <f>SUM(BK400:BK411)</f>
        <v>0</v>
      </c>
    </row>
    <row r="400" s="2" customFormat="1" ht="16.5" customHeight="1">
      <c r="A400" s="39"/>
      <c r="B400" s="40"/>
      <c r="C400" s="228" t="s">
        <v>1838</v>
      </c>
      <c r="D400" s="228" t="s">
        <v>174</v>
      </c>
      <c r="E400" s="229" t="s">
        <v>4934</v>
      </c>
      <c r="F400" s="230" t="s">
        <v>4886</v>
      </c>
      <c r="G400" s="231" t="s">
        <v>1936</v>
      </c>
      <c r="H400" s="232">
        <v>1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192</v>
      </c>
      <c r="AT400" s="239" t="s">
        <v>174</v>
      </c>
      <c r="AU400" s="239" t="s">
        <v>86</v>
      </c>
      <c r="AY400" s="18" t="s">
        <v>171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192</v>
      </c>
      <c r="BM400" s="239" t="s">
        <v>2508</v>
      </c>
    </row>
    <row r="401" s="2" customFormat="1">
      <c r="A401" s="39"/>
      <c r="B401" s="40"/>
      <c r="C401" s="41"/>
      <c r="D401" s="241" t="s">
        <v>181</v>
      </c>
      <c r="E401" s="41"/>
      <c r="F401" s="242" t="s">
        <v>4935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181</v>
      </c>
      <c r="AU401" s="18" t="s">
        <v>86</v>
      </c>
    </row>
    <row r="402" s="2" customFormat="1" ht="33" customHeight="1">
      <c r="A402" s="39"/>
      <c r="B402" s="40"/>
      <c r="C402" s="228" t="s">
        <v>1842</v>
      </c>
      <c r="D402" s="228" t="s">
        <v>174</v>
      </c>
      <c r="E402" s="229" t="s">
        <v>4936</v>
      </c>
      <c r="F402" s="230" t="s">
        <v>4937</v>
      </c>
      <c r="G402" s="231" t="s">
        <v>1936</v>
      </c>
      <c r="H402" s="232">
        <v>4</v>
      </c>
      <c r="I402" s="233"/>
      <c r="J402" s="234">
        <f>ROUND(I402*H402,2)</f>
        <v>0</v>
      </c>
      <c r="K402" s="230" t="s">
        <v>1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192</v>
      </c>
      <c r="AT402" s="239" t="s">
        <v>174</v>
      </c>
      <c r="AU402" s="239" t="s">
        <v>86</v>
      </c>
      <c r="AY402" s="18" t="s">
        <v>171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192</v>
      </c>
      <c r="BM402" s="239" t="s">
        <v>2516</v>
      </c>
    </row>
    <row r="403" s="2" customFormat="1">
      <c r="A403" s="39"/>
      <c r="B403" s="40"/>
      <c r="C403" s="41"/>
      <c r="D403" s="241" t="s">
        <v>181</v>
      </c>
      <c r="E403" s="41"/>
      <c r="F403" s="242" t="s">
        <v>4938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181</v>
      </c>
      <c r="AU403" s="18" t="s">
        <v>86</v>
      </c>
    </row>
    <row r="404" s="2" customFormat="1" ht="44.25" customHeight="1">
      <c r="A404" s="39"/>
      <c r="B404" s="40"/>
      <c r="C404" s="228" t="s">
        <v>1847</v>
      </c>
      <c r="D404" s="228" t="s">
        <v>174</v>
      </c>
      <c r="E404" s="229" t="s">
        <v>4939</v>
      </c>
      <c r="F404" s="230" t="s">
        <v>4940</v>
      </c>
      <c r="G404" s="231" t="s">
        <v>1936</v>
      </c>
      <c r="H404" s="232">
        <v>2</v>
      </c>
      <c r="I404" s="233"/>
      <c r="J404" s="234">
        <f>ROUND(I404*H404,2)</f>
        <v>0</v>
      </c>
      <c r="K404" s="230" t="s">
        <v>1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192</v>
      </c>
      <c r="AT404" s="239" t="s">
        <v>174</v>
      </c>
      <c r="AU404" s="239" t="s">
        <v>86</v>
      </c>
      <c r="AY404" s="18" t="s">
        <v>171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192</v>
      </c>
      <c r="BM404" s="239" t="s">
        <v>2524</v>
      </c>
    </row>
    <row r="405" s="2" customFormat="1">
      <c r="A405" s="39"/>
      <c r="B405" s="40"/>
      <c r="C405" s="41"/>
      <c r="D405" s="241" t="s">
        <v>181</v>
      </c>
      <c r="E405" s="41"/>
      <c r="F405" s="242" t="s">
        <v>4941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181</v>
      </c>
      <c r="AU405" s="18" t="s">
        <v>86</v>
      </c>
    </row>
    <row r="406" s="2" customFormat="1" ht="44.25" customHeight="1">
      <c r="A406" s="39"/>
      <c r="B406" s="40"/>
      <c r="C406" s="228" t="s">
        <v>1851</v>
      </c>
      <c r="D406" s="228" t="s">
        <v>174</v>
      </c>
      <c r="E406" s="229" t="s">
        <v>4942</v>
      </c>
      <c r="F406" s="230" t="s">
        <v>4943</v>
      </c>
      <c r="G406" s="231" t="s">
        <v>1936</v>
      </c>
      <c r="H406" s="232">
        <v>4</v>
      </c>
      <c r="I406" s="233"/>
      <c r="J406" s="234">
        <f>ROUND(I406*H406,2)</f>
        <v>0</v>
      </c>
      <c r="K406" s="230" t="s">
        <v>1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192</v>
      </c>
      <c r="AT406" s="239" t="s">
        <v>174</v>
      </c>
      <c r="AU406" s="239" t="s">
        <v>86</v>
      </c>
      <c r="AY406" s="18" t="s">
        <v>171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192</v>
      </c>
      <c r="BM406" s="239" t="s">
        <v>2533</v>
      </c>
    </row>
    <row r="407" s="2" customFormat="1">
      <c r="A407" s="39"/>
      <c r="B407" s="40"/>
      <c r="C407" s="41"/>
      <c r="D407" s="241" t="s">
        <v>181</v>
      </c>
      <c r="E407" s="41"/>
      <c r="F407" s="242" t="s">
        <v>4944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181</v>
      </c>
      <c r="AU407" s="18" t="s">
        <v>86</v>
      </c>
    </row>
    <row r="408" s="2" customFormat="1" ht="66.75" customHeight="1">
      <c r="A408" s="39"/>
      <c r="B408" s="40"/>
      <c r="C408" s="228" t="s">
        <v>1855</v>
      </c>
      <c r="D408" s="228" t="s">
        <v>174</v>
      </c>
      <c r="E408" s="229" t="s">
        <v>4945</v>
      </c>
      <c r="F408" s="230" t="s">
        <v>4946</v>
      </c>
      <c r="G408" s="231" t="s">
        <v>3664</v>
      </c>
      <c r="H408" s="232">
        <v>50</v>
      </c>
      <c r="I408" s="233"/>
      <c r="J408" s="234">
        <f>ROUND(I408*H408,2)</f>
        <v>0</v>
      </c>
      <c r="K408" s="230" t="s">
        <v>1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192</v>
      </c>
      <c r="AT408" s="239" t="s">
        <v>174</v>
      </c>
      <c r="AU408" s="239" t="s">
        <v>86</v>
      </c>
      <c r="AY408" s="18" t="s">
        <v>171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192</v>
      </c>
      <c r="BM408" s="239" t="s">
        <v>2542</v>
      </c>
    </row>
    <row r="409" s="2" customFormat="1">
      <c r="A409" s="39"/>
      <c r="B409" s="40"/>
      <c r="C409" s="41"/>
      <c r="D409" s="241" t="s">
        <v>181</v>
      </c>
      <c r="E409" s="41"/>
      <c r="F409" s="242" t="s">
        <v>4947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181</v>
      </c>
      <c r="AU409" s="18" t="s">
        <v>86</v>
      </c>
    </row>
    <row r="410" s="2" customFormat="1" ht="44.25" customHeight="1">
      <c r="A410" s="39"/>
      <c r="B410" s="40"/>
      <c r="C410" s="228" t="s">
        <v>1859</v>
      </c>
      <c r="D410" s="228" t="s">
        <v>174</v>
      </c>
      <c r="E410" s="229" t="s">
        <v>4705</v>
      </c>
      <c r="F410" s="230" t="s">
        <v>4706</v>
      </c>
      <c r="G410" s="231" t="s">
        <v>206</v>
      </c>
      <c r="H410" s="232">
        <v>24</v>
      </c>
      <c r="I410" s="233"/>
      <c r="J410" s="234">
        <f>ROUND(I410*H410,2)</f>
        <v>0</v>
      </c>
      <c r="K410" s="230" t="s">
        <v>1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192</v>
      </c>
      <c r="AT410" s="239" t="s">
        <v>174</v>
      </c>
      <c r="AU410" s="239" t="s">
        <v>86</v>
      </c>
      <c r="AY410" s="18" t="s">
        <v>171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192</v>
      </c>
      <c r="BM410" s="239" t="s">
        <v>2550</v>
      </c>
    </row>
    <row r="411" s="2" customFormat="1">
      <c r="A411" s="39"/>
      <c r="B411" s="40"/>
      <c r="C411" s="41"/>
      <c r="D411" s="241" t="s">
        <v>181</v>
      </c>
      <c r="E411" s="41"/>
      <c r="F411" s="242" t="s">
        <v>4948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181</v>
      </c>
      <c r="AU411" s="18" t="s">
        <v>86</v>
      </c>
    </row>
    <row r="412" s="12" customFormat="1" ht="22.8" customHeight="1">
      <c r="A412" s="12"/>
      <c r="B412" s="212"/>
      <c r="C412" s="213"/>
      <c r="D412" s="214" t="s">
        <v>76</v>
      </c>
      <c r="E412" s="226" t="s">
        <v>4949</v>
      </c>
      <c r="F412" s="226" t="s">
        <v>4950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SUM(P413:P424)</f>
        <v>0</v>
      </c>
      <c r="Q412" s="220"/>
      <c r="R412" s="221">
        <f>SUM(R413:R424)</f>
        <v>0</v>
      </c>
      <c r="S412" s="220"/>
      <c r="T412" s="222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84</v>
      </c>
      <c r="AT412" s="224" t="s">
        <v>76</v>
      </c>
      <c r="AU412" s="224" t="s">
        <v>84</v>
      </c>
      <c r="AY412" s="223" t="s">
        <v>171</v>
      </c>
      <c r="BK412" s="225">
        <f>SUM(BK413:BK424)</f>
        <v>0</v>
      </c>
    </row>
    <row r="413" s="2" customFormat="1" ht="62.7" customHeight="1">
      <c r="A413" s="39"/>
      <c r="B413" s="40"/>
      <c r="C413" s="228" t="s">
        <v>1863</v>
      </c>
      <c r="D413" s="228" t="s">
        <v>174</v>
      </c>
      <c r="E413" s="229" t="s">
        <v>4951</v>
      </c>
      <c r="F413" s="230" t="s">
        <v>4952</v>
      </c>
      <c r="G413" s="231" t="s">
        <v>1936</v>
      </c>
      <c r="H413" s="232">
        <v>1</v>
      </c>
      <c r="I413" s="233"/>
      <c r="J413" s="234">
        <f>ROUND(I413*H413,2)</f>
        <v>0</v>
      </c>
      <c r="K413" s="230" t="s">
        <v>1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192</v>
      </c>
      <c r="AT413" s="239" t="s">
        <v>174</v>
      </c>
      <c r="AU413" s="239" t="s">
        <v>86</v>
      </c>
      <c r="AY413" s="18" t="s">
        <v>171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192</v>
      </c>
      <c r="BM413" s="239" t="s">
        <v>2558</v>
      </c>
    </row>
    <row r="414" s="2" customFormat="1">
      <c r="A414" s="39"/>
      <c r="B414" s="40"/>
      <c r="C414" s="41"/>
      <c r="D414" s="241" t="s">
        <v>181</v>
      </c>
      <c r="E414" s="41"/>
      <c r="F414" s="242" t="s">
        <v>4953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181</v>
      </c>
      <c r="AU414" s="18" t="s">
        <v>86</v>
      </c>
    </row>
    <row r="415" s="2" customFormat="1" ht="16.5" customHeight="1">
      <c r="A415" s="39"/>
      <c r="B415" s="40"/>
      <c r="C415" s="228" t="s">
        <v>1867</v>
      </c>
      <c r="D415" s="228" t="s">
        <v>174</v>
      </c>
      <c r="E415" s="229" t="s">
        <v>4954</v>
      </c>
      <c r="F415" s="230" t="s">
        <v>4955</v>
      </c>
      <c r="G415" s="231" t="s">
        <v>1936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192</v>
      </c>
      <c r="AT415" s="239" t="s">
        <v>174</v>
      </c>
      <c r="AU415" s="239" t="s">
        <v>86</v>
      </c>
      <c r="AY415" s="18" t="s">
        <v>171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192</v>
      </c>
      <c r="BM415" s="239" t="s">
        <v>2566</v>
      </c>
    </row>
    <row r="416" s="2" customFormat="1">
      <c r="A416" s="39"/>
      <c r="B416" s="40"/>
      <c r="C416" s="41"/>
      <c r="D416" s="241" t="s">
        <v>181</v>
      </c>
      <c r="E416" s="41"/>
      <c r="F416" s="242" t="s">
        <v>4956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181</v>
      </c>
      <c r="AU416" s="18" t="s">
        <v>86</v>
      </c>
    </row>
    <row r="417" s="2" customFormat="1" ht="33" customHeight="1">
      <c r="A417" s="39"/>
      <c r="B417" s="40"/>
      <c r="C417" s="228" t="s">
        <v>1872</v>
      </c>
      <c r="D417" s="228" t="s">
        <v>174</v>
      </c>
      <c r="E417" s="229" t="s">
        <v>4957</v>
      </c>
      <c r="F417" s="230" t="s">
        <v>4958</v>
      </c>
      <c r="G417" s="231" t="s">
        <v>1936</v>
      </c>
      <c r="H417" s="232">
        <v>1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192</v>
      </c>
      <c r="AT417" s="239" t="s">
        <v>174</v>
      </c>
      <c r="AU417" s="239" t="s">
        <v>86</v>
      </c>
      <c r="AY417" s="18" t="s">
        <v>171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192</v>
      </c>
      <c r="BM417" s="239" t="s">
        <v>2577</v>
      </c>
    </row>
    <row r="418" s="2" customFormat="1">
      <c r="A418" s="39"/>
      <c r="B418" s="40"/>
      <c r="C418" s="41"/>
      <c r="D418" s="241" t="s">
        <v>181</v>
      </c>
      <c r="E418" s="41"/>
      <c r="F418" s="242" t="s">
        <v>4959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181</v>
      </c>
      <c r="AU418" s="18" t="s">
        <v>86</v>
      </c>
    </row>
    <row r="419" s="2" customFormat="1" ht="16.5" customHeight="1">
      <c r="A419" s="39"/>
      <c r="B419" s="40"/>
      <c r="C419" s="228" t="s">
        <v>1877</v>
      </c>
      <c r="D419" s="228" t="s">
        <v>174</v>
      </c>
      <c r="E419" s="229" t="s">
        <v>4960</v>
      </c>
      <c r="F419" s="230" t="s">
        <v>4961</v>
      </c>
      <c r="G419" s="231" t="s">
        <v>1936</v>
      </c>
      <c r="H419" s="232">
        <v>1</v>
      </c>
      <c r="I419" s="233"/>
      <c r="J419" s="234">
        <f>ROUND(I419*H419,2)</f>
        <v>0</v>
      </c>
      <c r="K419" s="230" t="s">
        <v>1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192</v>
      </c>
      <c r="AT419" s="239" t="s">
        <v>174</v>
      </c>
      <c r="AU419" s="239" t="s">
        <v>86</v>
      </c>
      <c r="AY419" s="18" t="s">
        <v>171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84</v>
      </c>
      <c r="BK419" s="240">
        <f>ROUND(I419*H419,2)</f>
        <v>0</v>
      </c>
      <c r="BL419" s="18" t="s">
        <v>192</v>
      </c>
      <c r="BM419" s="239" t="s">
        <v>2585</v>
      </c>
    </row>
    <row r="420" s="2" customFormat="1">
      <c r="A420" s="39"/>
      <c r="B420" s="40"/>
      <c r="C420" s="41"/>
      <c r="D420" s="241" t="s">
        <v>181</v>
      </c>
      <c r="E420" s="41"/>
      <c r="F420" s="242" t="s">
        <v>4962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181</v>
      </c>
      <c r="AU420" s="18" t="s">
        <v>86</v>
      </c>
    </row>
    <row r="421" s="2" customFormat="1" ht="55.5" customHeight="1">
      <c r="A421" s="39"/>
      <c r="B421" s="40"/>
      <c r="C421" s="228" t="s">
        <v>1881</v>
      </c>
      <c r="D421" s="228" t="s">
        <v>174</v>
      </c>
      <c r="E421" s="229" t="s">
        <v>4963</v>
      </c>
      <c r="F421" s="230" t="s">
        <v>4964</v>
      </c>
      <c r="G421" s="231" t="s">
        <v>206</v>
      </c>
      <c r="H421" s="232">
        <v>1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192</v>
      </c>
      <c r="AT421" s="239" t="s">
        <v>174</v>
      </c>
      <c r="AU421" s="239" t="s">
        <v>86</v>
      </c>
      <c r="AY421" s="18" t="s">
        <v>171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192</v>
      </c>
      <c r="BM421" s="239" t="s">
        <v>2593</v>
      </c>
    </row>
    <row r="422" s="2" customFormat="1">
      <c r="A422" s="39"/>
      <c r="B422" s="40"/>
      <c r="C422" s="41"/>
      <c r="D422" s="241" t="s">
        <v>181</v>
      </c>
      <c r="E422" s="41"/>
      <c r="F422" s="242" t="s">
        <v>4965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181</v>
      </c>
      <c r="AU422" s="18" t="s">
        <v>86</v>
      </c>
    </row>
    <row r="423" s="2" customFormat="1" ht="44.25" customHeight="1">
      <c r="A423" s="39"/>
      <c r="B423" s="40"/>
      <c r="C423" s="228" t="s">
        <v>1885</v>
      </c>
      <c r="D423" s="228" t="s">
        <v>174</v>
      </c>
      <c r="E423" s="229" t="s">
        <v>4705</v>
      </c>
      <c r="F423" s="230" t="s">
        <v>4706</v>
      </c>
      <c r="G423" s="231" t="s">
        <v>206</v>
      </c>
      <c r="H423" s="232">
        <v>1</v>
      </c>
      <c r="I423" s="233"/>
      <c r="J423" s="234">
        <f>ROUND(I423*H423,2)</f>
        <v>0</v>
      </c>
      <c r="K423" s="230" t="s">
        <v>1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192</v>
      </c>
      <c r="AT423" s="239" t="s">
        <v>174</v>
      </c>
      <c r="AU423" s="239" t="s">
        <v>86</v>
      </c>
      <c r="AY423" s="18" t="s">
        <v>171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192</v>
      </c>
      <c r="BM423" s="239" t="s">
        <v>2601</v>
      </c>
    </row>
    <row r="424" s="2" customFormat="1">
      <c r="A424" s="39"/>
      <c r="B424" s="40"/>
      <c r="C424" s="41"/>
      <c r="D424" s="241" t="s">
        <v>181</v>
      </c>
      <c r="E424" s="41"/>
      <c r="F424" s="242" t="s">
        <v>4966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181</v>
      </c>
      <c r="AU424" s="18" t="s">
        <v>86</v>
      </c>
    </row>
    <row r="425" s="12" customFormat="1" ht="25.92" customHeight="1">
      <c r="A425" s="12"/>
      <c r="B425" s="212"/>
      <c r="C425" s="213"/>
      <c r="D425" s="214" t="s">
        <v>76</v>
      </c>
      <c r="E425" s="215" t="s">
        <v>4967</v>
      </c>
      <c r="F425" s="215" t="s">
        <v>4968</v>
      </c>
      <c r="G425" s="213"/>
      <c r="H425" s="213"/>
      <c r="I425" s="216"/>
      <c r="J425" s="217">
        <f>BK425</f>
        <v>0</v>
      </c>
      <c r="K425" s="213"/>
      <c r="L425" s="218"/>
      <c r="M425" s="219"/>
      <c r="N425" s="220"/>
      <c r="O425" s="220"/>
      <c r="P425" s="221">
        <f>P426+P443+P456+P469+P482</f>
        <v>0</v>
      </c>
      <c r="Q425" s="220"/>
      <c r="R425" s="221">
        <f>R426+R443+R456+R469+R482</f>
        <v>0</v>
      </c>
      <c r="S425" s="220"/>
      <c r="T425" s="222">
        <f>T426+T443+T456+T469+T482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3" t="s">
        <v>84</v>
      </c>
      <c r="AT425" s="224" t="s">
        <v>76</v>
      </c>
      <c r="AU425" s="224" t="s">
        <v>77</v>
      </c>
      <c r="AY425" s="223" t="s">
        <v>171</v>
      </c>
      <c r="BK425" s="225">
        <f>BK426+BK443+BK456+BK469+BK482</f>
        <v>0</v>
      </c>
    </row>
    <row r="426" s="12" customFormat="1" ht="22.8" customHeight="1">
      <c r="A426" s="12"/>
      <c r="B426" s="212"/>
      <c r="C426" s="213"/>
      <c r="D426" s="214" t="s">
        <v>76</v>
      </c>
      <c r="E426" s="226" t="s">
        <v>4969</v>
      </c>
      <c r="F426" s="226" t="s">
        <v>4970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SUM(P427:P442)</f>
        <v>0</v>
      </c>
      <c r="Q426" s="220"/>
      <c r="R426" s="221">
        <f>SUM(R427:R442)</f>
        <v>0</v>
      </c>
      <c r="S426" s="220"/>
      <c r="T426" s="222">
        <f>SUM(T427:T442)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84</v>
      </c>
      <c r="AT426" s="224" t="s">
        <v>76</v>
      </c>
      <c r="AU426" s="224" t="s">
        <v>84</v>
      </c>
      <c r="AY426" s="223" t="s">
        <v>171</v>
      </c>
      <c r="BK426" s="225">
        <f>SUM(BK427:BK442)</f>
        <v>0</v>
      </c>
    </row>
    <row r="427" s="2" customFormat="1" ht="55.5" customHeight="1">
      <c r="A427" s="39"/>
      <c r="B427" s="40"/>
      <c r="C427" s="228" t="s">
        <v>1889</v>
      </c>
      <c r="D427" s="228" t="s">
        <v>174</v>
      </c>
      <c r="E427" s="229" t="s">
        <v>4971</v>
      </c>
      <c r="F427" s="230" t="s">
        <v>4972</v>
      </c>
      <c r="G427" s="231" t="s">
        <v>1936</v>
      </c>
      <c r="H427" s="232">
        <v>2</v>
      </c>
      <c r="I427" s="233"/>
      <c r="J427" s="234">
        <f>ROUND(I427*H427,2)</f>
        <v>0</v>
      </c>
      <c r="K427" s="230" t="s">
        <v>1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192</v>
      </c>
      <c r="AT427" s="239" t="s">
        <v>174</v>
      </c>
      <c r="AU427" s="239" t="s">
        <v>86</v>
      </c>
      <c r="AY427" s="18" t="s">
        <v>171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192</v>
      </c>
      <c r="BM427" s="239" t="s">
        <v>2609</v>
      </c>
    </row>
    <row r="428" s="2" customFormat="1">
      <c r="A428" s="39"/>
      <c r="B428" s="40"/>
      <c r="C428" s="41"/>
      <c r="D428" s="241" t="s">
        <v>181</v>
      </c>
      <c r="E428" s="41"/>
      <c r="F428" s="242" t="s">
        <v>4973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181</v>
      </c>
      <c r="AU428" s="18" t="s">
        <v>86</v>
      </c>
    </row>
    <row r="429" s="2" customFormat="1" ht="24.15" customHeight="1">
      <c r="A429" s="39"/>
      <c r="B429" s="40"/>
      <c r="C429" s="228" t="s">
        <v>1895</v>
      </c>
      <c r="D429" s="228" t="s">
        <v>174</v>
      </c>
      <c r="E429" s="229" t="s">
        <v>4789</v>
      </c>
      <c r="F429" s="230" t="s">
        <v>4790</v>
      </c>
      <c r="G429" s="231" t="s">
        <v>1936</v>
      </c>
      <c r="H429" s="232">
        <v>1</v>
      </c>
      <c r="I429" s="233"/>
      <c r="J429" s="234">
        <f>ROUND(I429*H429,2)</f>
        <v>0</v>
      </c>
      <c r="K429" s="230" t="s">
        <v>1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192</v>
      </c>
      <c r="AT429" s="239" t="s">
        <v>174</v>
      </c>
      <c r="AU429" s="239" t="s">
        <v>86</v>
      </c>
      <c r="AY429" s="18" t="s">
        <v>171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192</v>
      </c>
      <c r="BM429" s="239" t="s">
        <v>2617</v>
      </c>
    </row>
    <row r="430" s="2" customFormat="1">
      <c r="A430" s="39"/>
      <c r="B430" s="40"/>
      <c r="C430" s="41"/>
      <c r="D430" s="241" t="s">
        <v>181</v>
      </c>
      <c r="E430" s="41"/>
      <c r="F430" s="242" t="s">
        <v>4974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181</v>
      </c>
      <c r="AU430" s="18" t="s">
        <v>86</v>
      </c>
    </row>
    <row r="431" s="2" customFormat="1" ht="24.15" customHeight="1">
      <c r="A431" s="39"/>
      <c r="B431" s="40"/>
      <c r="C431" s="228" t="s">
        <v>1902</v>
      </c>
      <c r="D431" s="228" t="s">
        <v>174</v>
      </c>
      <c r="E431" s="229" t="s">
        <v>4761</v>
      </c>
      <c r="F431" s="230" t="s">
        <v>4762</v>
      </c>
      <c r="G431" s="231" t="s">
        <v>1936</v>
      </c>
      <c r="H431" s="232">
        <v>1</v>
      </c>
      <c r="I431" s="233"/>
      <c r="J431" s="234">
        <f>ROUND(I431*H431,2)</f>
        <v>0</v>
      </c>
      <c r="K431" s="230" t="s">
        <v>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192</v>
      </c>
      <c r="AT431" s="239" t="s">
        <v>174</v>
      </c>
      <c r="AU431" s="239" t="s">
        <v>86</v>
      </c>
      <c r="AY431" s="18" t="s">
        <v>171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84</v>
      </c>
      <c r="BK431" s="240">
        <f>ROUND(I431*H431,2)</f>
        <v>0</v>
      </c>
      <c r="BL431" s="18" t="s">
        <v>192</v>
      </c>
      <c r="BM431" s="239" t="s">
        <v>2625</v>
      </c>
    </row>
    <row r="432" s="2" customFormat="1">
      <c r="A432" s="39"/>
      <c r="B432" s="40"/>
      <c r="C432" s="41"/>
      <c r="D432" s="241" t="s">
        <v>181</v>
      </c>
      <c r="E432" s="41"/>
      <c r="F432" s="242" t="s">
        <v>4975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181</v>
      </c>
      <c r="AU432" s="18" t="s">
        <v>86</v>
      </c>
    </row>
    <row r="433" s="2" customFormat="1" ht="16.5" customHeight="1">
      <c r="A433" s="39"/>
      <c r="B433" s="40"/>
      <c r="C433" s="228" t="s">
        <v>1907</v>
      </c>
      <c r="D433" s="228" t="s">
        <v>174</v>
      </c>
      <c r="E433" s="229" t="s">
        <v>4792</v>
      </c>
      <c r="F433" s="230" t="s">
        <v>4793</v>
      </c>
      <c r="G433" s="231" t="s">
        <v>3664</v>
      </c>
      <c r="H433" s="232">
        <v>1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192</v>
      </c>
      <c r="AT433" s="239" t="s">
        <v>174</v>
      </c>
      <c r="AU433" s="239" t="s">
        <v>86</v>
      </c>
      <c r="AY433" s="18" t="s">
        <v>171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192</v>
      </c>
      <c r="BM433" s="239" t="s">
        <v>2633</v>
      </c>
    </row>
    <row r="434" s="2" customFormat="1">
      <c r="A434" s="39"/>
      <c r="B434" s="40"/>
      <c r="C434" s="41"/>
      <c r="D434" s="241" t="s">
        <v>181</v>
      </c>
      <c r="E434" s="41"/>
      <c r="F434" s="242" t="s">
        <v>4976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181</v>
      </c>
      <c r="AU434" s="18" t="s">
        <v>86</v>
      </c>
    </row>
    <row r="435" s="2" customFormat="1" ht="16.5" customHeight="1">
      <c r="A435" s="39"/>
      <c r="B435" s="40"/>
      <c r="C435" s="228" t="s">
        <v>1913</v>
      </c>
      <c r="D435" s="228" t="s">
        <v>174</v>
      </c>
      <c r="E435" s="229" t="s">
        <v>4795</v>
      </c>
      <c r="F435" s="230" t="s">
        <v>4767</v>
      </c>
      <c r="G435" s="231" t="s">
        <v>3664</v>
      </c>
      <c r="H435" s="232">
        <v>9</v>
      </c>
      <c r="I435" s="233"/>
      <c r="J435" s="234">
        <f>ROUND(I435*H435,2)</f>
        <v>0</v>
      </c>
      <c r="K435" s="230" t="s">
        <v>1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192</v>
      </c>
      <c r="AT435" s="239" t="s">
        <v>174</v>
      </c>
      <c r="AU435" s="239" t="s">
        <v>86</v>
      </c>
      <c r="AY435" s="18" t="s">
        <v>171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192</v>
      </c>
      <c r="BM435" s="239" t="s">
        <v>2641</v>
      </c>
    </row>
    <row r="436" s="2" customFormat="1">
      <c r="A436" s="39"/>
      <c r="B436" s="40"/>
      <c r="C436" s="41"/>
      <c r="D436" s="241" t="s">
        <v>181</v>
      </c>
      <c r="E436" s="41"/>
      <c r="F436" s="242" t="s">
        <v>4977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181</v>
      </c>
      <c r="AU436" s="18" t="s">
        <v>86</v>
      </c>
    </row>
    <row r="437" s="2" customFormat="1" ht="16.5" customHeight="1">
      <c r="A437" s="39"/>
      <c r="B437" s="40"/>
      <c r="C437" s="228" t="s">
        <v>1921</v>
      </c>
      <c r="D437" s="228" t="s">
        <v>174</v>
      </c>
      <c r="E437" s="229" t="s">
        <v>4978</v>
      </c>
      <c r="F437" s="230" t="s">
        <v>4979</v>
      </c>
      <c r="G437" s="231" t="s">
        <v>3664</v>
      </c>
      <c r="H437" s="232">
        <v>2</v>
      </c>
      <c r="I437" s="233"/>
      <c r="J437" s="234">
        <f>ROUND(I437*H437,2)</f>
        <v>0</v>
      </c>
      <c r="K437" s="230" t="s">
        <v>1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192</v>
      </c>
      <c r="AT437" s="239" t="s">
        <v>174</v>
      </c>
      <c r="AU437" s="239" t="s">
        <v>86</v>
      </c>
      <c r="AY437" s="18" t="s">
        <v>171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192</v>
      </c>
      <c r="BM437" s="239" t="s">
        <v>2649</v>
      </c>
    </row>
    <row r="438" s="2" customFormat="1">
      <c r="A438" s="39"/>
      <c r="B438" s="40"/>
      <c r="C438" s="41"/>
      <c r="D438" s="241" t="s">
        <v>181</v>
      </c>
      <c r="E438" s="41"/>
      <c r="F438" s="242" t="s">
        <v>4980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181</v>
      </c>
      <c r="AU438" s="18" t="s">
        <v>86</v>
      </c>
    </row>
    <row r="439" s="2" customFormat="1" ht="44.25" customHeight="1">
      <c r="A439" s="39"/>
      <c r="B439" s="40"/>
      <c r="C439" s="228" t="s">
        <v>1925</v>
      </c>
      <c r="D439" s="228" t="s">
        <v>174</v>
      </c>
      <c r="E439" s="229" t="s">
        <v>4705</v>
      </c>
      <c r="F439" s="230" t="s">
        <v>4706</v>
      </c>
      <c r="G439" s="231" t="s">
        <v>206</v>
      </c>
      <c r="H439" s="232">
        <v>5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192</v>
      </c>
      <c r="AT439" s="239" t="s">
        <v>174</v>
      </c>
      <c r="AU439" s="239" t="s">
        <v>86</v>
      </c>
      <c r="AY439" s="18" t="s">
        <v>171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192</v>
      </c>
      <c r="BM439" s="239" t="s">
        <v>2657</v>
      </c>
    </row>
    <row r="440" s="2" customFormat="1">
      <c r="A440" s="39"/>
      <c r="B440" s="40"/>
      <c r="C440" s="41"/>
      <c r="D440" s="241" t="s">
        <v>181</v>
      </c>
      <c r="E440" s="41"/>
      <c r="F440" s="242" t="s">
        <v>4981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181</v>
      </c>
      <c r="AU440" s="18" t="s">
        <v>86</v>
      </c>
    </row>
    <row r="441" s="2" customFormat="1" ht="49.05" customHeight="1">
      <c r="A441" s="39"/>
      <c r="B441" s="40"/>
      <c r="C441" s="228" t="s">
        <v>1929</v>
      </c>
      <c r="D441" s="228" t="s">
        <v>174</v>
      </c>
      <c r="E441" s="229" t="s">
        <v>4770</v>
      </c>
      <c r="F441" s="230" t="s">
        <v>4771</v>
      </c>
      <c r="G441" s="231" t="s">
        <v>206</v>
      </c>
      <c r="H441" s="232">
        <v>1</v>
      </c>
      <c r="I441" s="233"/>
      <c r="J441" s="234">
        <f>ROUND(I441*H441,2)</f>
        <v>0</v>
      </c>
      <c r="K441" s="230" t="s">
        <v>1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192</v>
      </c>
      <c r="AT441" s="239" t="s">
        <v>174</v>
      </c>
      <c r="AU441" s="239" t="s">
        <v>86</v>
      </c>
      <c r="AY441" s="18" t="s">
        <v>171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192</v>
      </c>
      <c r="BM441" s="239" t="s">
        <v>2665</v>
      </c>
    </row>
    <row r="442" s="2" customFormat="1">
      <c r="A442" s="39"/>
      <c r="B442" s="40"/>
      <c r="C442" s="41"/>
      <c r="D442" s="241" t="s">
        <v>181</v>
      </c>
      <c r="E442" s="41"/>
      <c r="F442" s="242" t="s">
        <v>4982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181</v>
      </c>
      <c r="AU442" s="18" t="s">
        <v>86</v>
      </c>
    </row>
    <row r="443" s="12" customFormat="1" ht="22.8" customHeight="1">
      <c r="A443" s="12"/>
      <c r="B443" s="212"/>
      <c r="C443" s="213"/>
      <c r="D443" s="214" t="s">
        <v>76</v>
      </c>
      <c r="E443" s="226" t="s">
        <v>4983</v>
      </c>
      <c r="F443" s="226" t="s">
        <v>4984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SUM(P444:P455)</f>
        <v>0</v>
      </c>
      <c r="Q443" s="220"/>
      <c r="R443" s="221">
        <f>SUM(R444:R455)</f>
        <v>0</v>
      </c>
      <c r="S443" s="220"/>
      <c r="T443" s="222">
        <f>SUM(T444:T455)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84</v>
      </c>
      <c r="AT443" s="224" t="s">
        <v>76</v>
      </c>
      <c r="AU443" s="224" t="s">
        <v>84</v>
      </c>
      <c r="AY443" s="223" t="s">
        <v>171</v>
      </c>
      <c r="BK443" s="225">
        <f>SUM(BK444:BK455)</f>
        <v>0</v>
      </c>
    </row>
    <row r="444" s="2" customFormat="1" ht="55.5" customHeight="1">
      <c r="A444" s="39"/>
      <c r="B444" s="40"/>
      <c r="C444" s="228" t="s">
        <v>1934</v>
      </c>
      <c r="D444" s="228" t="s">
        <v>174</v>
      </c>
      <c r="E444" s="229" t="s">
        <v>4971</v>
      </c>
      <c r="F444" s="230" t="s">
        <v>4972</v>
      </c>
      <c r="G444" s="231" t="s">
        <v>1936</v>
      </c>
      <c r="H444" s="232">
        <v>1</v>
      </c>
      <c r="I444" s="233"/>
      <c r="J444" s="234">
        <f>ROUND(I444*H444,2)</f>
        <v>0</v>
      </c>
      <c r="K444" s="230" t="s">
        <v>1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192</v>
      </c>
      <c r="AT444" s="239" t="s">
        <v>174</v>
      </c>
      <c r="AU444" s="239" t="s">
        <v>86</v>
      </c>
      <c r="AY444" s="18" t="s">
        <v>171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84</v>
      </c>
      <c r="BK444" s="240">
        <f>ROUND(I444*H444,2)</f>
        <v>0</v>
      </c>
      <c r="BL444" s="18" t="s">
        <v>192</v>
      </c>
      <c r="BM444" s="239" t="s">
        <v>2673</v>
      </c>
    </row>
    <row r="445" s="2" customFormat="1">
      <c r="A445" s="39"/>
      <c r="B445" s="40"/>
      <c r="C445" s="41"/>
      <c r="D445" s="241" t="s">
        <v>181</v>
      </c>
      <c r="E445" s="41"/>
      <c r="F445" s="242" t="s">
        <v>4985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181</v>
      </c>
      <c r="AU445" s="18" t="s">
        <v>86</v>
      </c>
    </row>
    <row r="446" s="2" customFormat="1" ht="24.15" customHeight="1">
      <c r="A446" s="39"/>
      <c r="B446" s="40"/>
      <c r="C446" s="228" t="s">
        <v>1938</v>
      </c>
      <c r="D446" s="228" t="s">
        <v>174</v>
      </c>
      <c r="E446" s="229" t="s">
        <v>4789</v>
      </c>
      <c r="F446" s="230" t="s">
        <v>4790</v>
      </c>
      <c r="G446" s="231" t="s">
        <v>1936</v>
      </c>
      <c r="H446" s="232">
        <v>1</v>
      </c>
      <c r="I446" s="233"/>
      <c r="J446" s="234">
        <f>ROUND(I446*H446,2)</f>
        <v>0</v>
      </c>
      <c r="K446" s="230" t="s">
        <v>1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192</v>
      </c>
      <c r="AT446" s="239" t="s">
        <v>174</v>
      </c>
      <c r="AU446" s="239" t="s">
        <v>86</v>
      </c>
      <c r="AY446" s="18" t="s">
        <v>171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192</v>
      </c>
      <c r="BM446" s="239" t="s">
        <v>2681</v>
      </c>
    </row>
    <row r="447" s="2" customFormat="1">
      <c r="A447" s="39"/>
      <c r="B447" s="40"/>
      <c r="C447" s="41"/>
      <c r="D447" s="241" t="s">
        <v>181</v>
      </c>
      <c r="E447" s="41"/>
      <c r="F447" s="242" t="s">
        <v>4986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181</v>
      </c>
      <c r="AU447" s="18" t="s">
        <v>86</v>
      </c>
    </row>
    <row r="448" s="2" customFormat="1" ht="16.5" customHeight="1">
      <c r="A448" s="39"/>
      <c r="B448" s="40"/>
      <c r="C448" s="228" t="s">
        <v>1943</v>
      </c>
      <c r="D448" s="228" t="s">
        <v>174</v>
      </c>
      <c r="E448" s="229" t="s">
        <v>4987</v>
      </c>
      <c r="F448" s="230" t="s">
        <v>4988</v>
      </c>
      <c r="G448" s="231" t="s">
        <v>3664</v>
      </c>
      <c r="H448" s="232">
        <v>1</v>
      </c>
      <c r="I448" s="233"/>
      <c r="J448" s="234">
        <f>ROUND(I448*H448,2)</f>
        <v>0</v>
      </c>
      <c r="K448" s="230" t="s">
        <v>1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192</v>
      </c>
      <c r="AT448" s="239" t="s">
        <v>174</v>
      </c>
      <c r="AU448" s="239" t="s">
        <v>86</v>
      </c>
      <c r="AY448" s="18" t="s">
        <v>171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192</v>
      </c>
      <c r="BM448" s="239" t="s">
        <v>2689</v>
      </c>
    </row>
    <row r="449" s="2" customFormat="1">
      <c r="A449" s="39"/>
      <c r="B449" s="40"/>
      <c r="C449" s="41"/>
      <c r="D449" s="241" t="s">
        <v>181</v>
      </c>
      <c r="E449" s="41"/>
      <c r="F449" s="242" t="s">
        <v>4989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181</v>
      </c>
      <c r="AU449" s="18" t="s">
        <v>86</v>
      </c>
    </row>
    <row r="450" s="2" customFormat="1" ht="16.5" customHeight="1">
      <c r="A450" s="39"/>
      <c r="B450" s="40"/>
      <c r="C450" s="228" t="s">
        <v>1948</v>
      </c>
      <c r="D450" s="228" t="s">
        <v>174</v>
      </c>
      <c r="E450" s="229" t="s">
        <v>4990</v>
      </c>
      <c r="F450" s="230" t="s">
        <v>4991</v>
      </c>
      <c r="G450" s="231" t="s">
        <v>3664</v>
      </c>
      <c r="H450" s="232">
        <v>4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192</v>
      </c>
      <c r="AT450" s="239" t="s">
        <v>174</v>
      </c>
      <c r="AU450" s="239" t="s">
        <v>86</v>
      </c>
      <c r="AY450" s="18" t="s">
        <v>171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192</v>
      </c>
      <c r="BM450" s="239" t="s">
        <v>2697</v>
      </c>
    </row>
    <row r="451" s="2" customFormat="1">
      <c r="A451" s="39"/>
      <c r="B451" s="40"/>
      <c r="C451" s="41"/>
      <c r="D451" s="241" t="s">
        <v>181</v>
      </c>
      <c r="E451" s="41"/>
      <c r="F451" s="242" t="s">
        <v>4992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181</v>
      </c>
      <c r="AU451" s="18" t="s">
        <v>86</v>
      </c>
    </row>
    <row r="452" s="2" customFormat="1" ht="16.5" customHeight="1">
      <c r="A452" s="39"/>
      <c r="B452" s="40"/>
      <c r="C452" s="228" t="s">
        <v>1953</v>
      </c>
      <c r="D452" s="228" t="s">
        <v>174</v>
      </c>
      <c r="E452" s="229" t="s">
        <v>4978</v>
      </c>
      <c r="F452" s="230" t="s">
        <v>4979</v>
      </c>
      <c r="G452" s="231" t="s">
        <v>3664</v>
      </c>
      <c r="H452" s="232">
        <v>1</v>
      </c>
      <c r="I452" s="233"/>
      <c r="J452" s="234">
        <f>ROUND(I452*H452,2)</f>
        <v>0</v>
      </c>
      <c r="K452" s="230" t="s">
        <v>1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192</v>
      </c>
      <c r="AT452" s="239" t="s">
        <v>174</v>
      </c>
      <c r="AU452" s="239" t="s">
        <v>86</v>
      </c>
      <c r="AY452" s="18" t="s">
        <v>171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192</v>
      </c>
      <c r="BM452" s="239" t="s">
        <v>2705</v>
      </c>
    </row>
    <row r="453" s="2" customFormat="1">
      <c r="A453" s="39"/>
      <c r="B453" s="40"/>
      <c r="C453" s="41"/>
      <c r="D453" s="241" t="s">
        <v>181</v>
      </c>
      <c r="E453" s="41"/>
      <c r="F453" s="242" t="s">
        <v>4993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181</v>
      </c>
      <c r="AU453" s="18" t="s">
        <v>86</v>
      </c>
    </row>
    <row r="454" s="2" customFormat="1" ht="44.25" customHeight="1">
      <c r="A454" s="39"/>
      <c r="B454" s="40"/>
      <c r="C454" s="228" t="s">
        <v>1958</v>
      </c>
      <c r="D454" s="228" t="s">
        <v>174</v>
      </c>
      <c r="E454" s="229" t="s">
        <v>4705</v>
      </c>
      <c r="F454" s="230" t="s">
        <v>4706</v>
      </c>
      <c r="G454" s="231" t="s">
        <v>206</v>
      </c>
      <c r="H454" s="232">
        <v>3</v>
      </c>
      <c r="I454" s="233"/>
      <c r="J454" s="234">
        <f>ROUND(I454*H454,2)</f>
        <v>0</v>
      </c>
      <c r="K454" s="230" t="s">
        <v>1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192</v>
      </c>
      <c r="AT454" s="239" t="s">
        <v>174</v>
      </c>
      <c r="AU454" s="239" t="s">
        <v>86</v>
      </c>
      <c r="AY454" s="18" t="s">
        <v>171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84</v>
      </c>
      <c r="BK454" s="240">
        <f>ROUND(I454*H454,2)</f>
        <v>0</v>
      </c>
      <c r="BL454" s="18" t="s">
        <v>192</v>
      </c>
      <c r="BM454" s="239" t="s">
        <v>2713</v>
      </c>
    </row>
    <row r="455" s="2" customFormat="1">
      <c r="A455" s="39"/>
      <c r="B455" s="40"/>
      <c r="C455" s="41"/>
      <c r="D455" s="241" t="s">
        <v>181</v>
      </c>
      <c r="E455" s="41"/>
      <c r="F455" s="242" t="s">
        <v>4994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181</v>
      </c>
      <c r="AU455" s="18" t="s">
        <v>86</v>
      </c>
    </row>
    <row r="456" s="12" customFormat="1" ht="22.8" customHeight="1">
      <c r="A456" s="12"/>
      <c r="B456" s="212"/>
      <c r="C456" s="213"/>
      <c r="D456" s="214" t="s">
        <v>76</v>
      </c>
      <c r="E456" s="226" t="s">
        <v>4995</v>
      </c>
      <c r="F456" s="226" t="s">
        <v>4996</v>
      </c>
      <c r="G456" s="213"/>
      <c r="H456" s="213"/>
      <c r="I456" s="216"/>
      <c r="J456" s="227">
        <f>BK456</f>
        <v>0</v>
      </c>
      <c r="K456" s="213"/>
      <c r="L456" s="218"/>
      <c r="M456" s="219"/>
      <c r="N456" s="220"/>
      <c r="O456" s="220"/>
      <c r="P456" s="221">
        <f>SUM(P457:P468)</f>
        <v>0</v>
      </c>
      <c r="Q456" s="220"/>
      <c r="R456" s="221">
        <f>SUM(R457:R468)</f>
        <v>0</v>
      </c>
      <c r="S456" s="220"/>
      <c r="T456" s="222">
        <f>SUM(T457:T468)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3" t="s">
        <v>84</v>
      </c>
      <c r="AT456" s="224" t="s">
        <v>76</v>
      </c>
      <c r="AU456" s="224" t="s">
        <v>84</v>
      </c>
      <c r="AY456" s="223" t="s">
        <v>171</v>
      </c>
      <c r="BK456" s="225">
        <f>SUM(BK457:BK468)</f>
        <v>0</v>
      </c>
    </row>
    <row r="457" s="2" customFormat="1" ht="55.5" customHeight="1">
      <c r="A457" s="39"/>
      <c r="B457" s="40"/>
      <c r="C457" s="228" t="s">
        <v>1962</v>
      </c>
      <c r="D457" s="228" t="s">
        <v>174</v>
      </c>
      <c r="E457" s="229" t="s">
        <v>4752</v>
      </c>
      <c r="F457" s="230" t="s">
        <v>4753</v>
      </c>
      <c r="G457" s="231" t="s">
        <v>1936</v>
      </c>
      <c r="H457" s="232">
        <v>1</v>
      </c>
      <c r="I457" s="233"/>
      <c r="J457" s="234">
        <f>ROUND(I457*H457,2)</f>
        <v>0</v>
      </c>
      <c r="K457" s="230" t="s">
        <v>1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192</v>
      </c>
      <c r="AT457" s="239" t="s">
        <v>174</v>
      </c>
      <c r="AU457" s="239" t="s">
        <v>86</v>
      </c>
      <c r="AY457" s="18" t="s">
        <v>171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192</v>
      </c>
      <c r="BM457" s="239" t="s">
        <v>2722</v>
      </c>
    </row>
    <row r="458" s="2" customFormat="1">
      <c r="A458" s="39"/>
      <c r="B458" s="40"/>
      <c r="C458" s="41"/>
      <c r="D458" s="241" t="s">
        <v>181</v>
      </c>
      <c r="E458" s="41"/>
      <c r="F458" s="242" t="s">
        <v>4997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181</v>
      </c>
      <c r="AU458" s="18" t="s">
        <v>86</v>
      </c>
    </row>
    <row r="459" s="2" customFormat="1" ht="24.15" customHeight="1">
      <c r="A459" s="39"/>
      <c r="B459" s="40"/>
      <c r="C459" s="228" t="s">
        <v>1966</v>
      </c>
      <c r="D459" s="228" t="s">
        <v>174</v>
      </c>
      <c r="E459" s="229" t="s">
        <v>4761</v>
      </c>
      <c r="F459" s="230" t="s">
        <v>4762</v>
      </c>
      <c r="G459" s="231" t="s">
        <v>1936</v>
      </c>
      <c r="H459" s="232">
        <v>1</v>
      </c>
      <c r="I459" s="233"/>
      <c r="J459" s="234">
        <f>ROUND(I459*H459,2)</f>
        <v>0</v>
      </c>
      <c r="K459" s="230" t="s">
        <v>1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192</v>
      </c>
      <c r="AT459" s="239" t="s">
        <v>174</v>
      </c>
      <c r="AU459" s="239" t="s">
        <v>86</v>
      </c>
      <c r="AY459" s="18" t="s">
        <v>171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84</v>
      </c>
      <c r="BK459" s="240">
        <f>ROUND(I459*H459,2)</f>
        <v>0</v>
      </c>
      <c r="BL459" s="18" t="s">
        <v>192</v>
      </c>
      <c r="BM459" s="239" t="s">
        <v>2730</v>
      </c>
    </row>
    <row r="460" s="2" customFormat="1">
      <c r="A460" s="39"/>
      <c r="B460" s="40"/>
      <c r="C460" s="41"/>
      <c r="D460" s="241" t="s">
        <v>181</v>
      </c>
      <c r="E460" s="41"/>
      <c r="F460" s="242" t="s">
        <v>4998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181</v>
      </c>
      <c r="AU460" s="18" t="s">
        <v>86</v>
      </c>
    </row>
    <row r="461" s="2" customFormat="1" ht="16.5" customHeight="1">
      <c r="A461" s="39"/>
      <c r="B461" s="40"/>
      <c r="C461" s="228" t="s">
        <v>1970</v>
      </c>
      <c r="D461" s="228" t="s">
        <v>174</v>
      </c>
      <c r="E461" s="229" t="s">
        <v>4766</v>
      </c>
      <c r="F461" s="230" t="s">
        <v>4767</v>
      </c>
      <c r="G461" s="231" t="s">
        <v>3664</v>
      </c>
      <c r="H461" s="232">
        <v>3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192</v>
      </c>
      <c r="AT461" s="239" t="s">
        <v>174</v>
      </c>
      <c r="AU461" s="239" t="s">
        <v>86</v>
      </c>
      <c r="AY461" s="18" t="s">
        <v>171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192</v>
      </c>
      <c r="BM461" s="239" t="s">
        <v>2738</v>
      </c>
    </row>
    <row r="462" s="2" customFormat="1">
      <c r="A462" s="39"/>
      <c r="B462" s="40"/>
      <c r="C462" s="41"/>
      <c r="D462" s="241" t="s">
        <v>181</v>
      </c>
      <c r="E462" s="41"/>
      <c r="F462" s="242" t="s">
        <v>4999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181</v>
      </c>
      <c r="AU462" s="18" t="s">
        <v>86</v>
      </c>
    </row>
    <row r="463" s="2" customFormat="1" ht="16.5" customHeight="1">
      <c r="A463" s="39"/>
      <c r="B463" s="40"/>
      <c r="C463" s="228" t="s">
        <v>1974</v>
      </c>
      <c r="D463" s="228" t="s">
        <v>174</v>
      </c>
      <c r="E463" s="229" t="s">
        <v>4978</v>
      </c>
      <c r="F463" s="230" t="s">
        <v>4979</v>
      </c>
      <c r="G463" s="231" t="s">
        <v>3664</v>
      </c>
      <c r="H463" s="232">
        <v>1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192</v>
      </c>
      <c r="AT463" s="239" t="s">
        <v>174</v>
      </c>
      <c r="AU463" s="239" t="s">
        <v>86</v>
      </c>
      <c r="AY463" s="18" t="s">
        <v>171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192</v>
      </c>
      <c r="BM463" s="239" t="s">
        <v>2746</v>
      </c>
    </row>
    <row r="464" s="2" customFormat="1">
      <c r="A464" s="39"/>
      <c r="B464" s="40"/>
      <c r="C464" s="41"/>
      <c r="D464" s="241" t="s">
        <v>181</v>
      </c>
      <c r="E464" s="41"/>
      <c r="F464" s="242" t="s">
        <v>5000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181</v>
      </c>
      <c r="AU464" s="18" t="s">
        <v>86</v>
      </c>
    </row>
    <row r="465" s="2" customFormat="1" ht="44.25" customHeight="1">
      <c r="A465" s="39"/>
      <c r="B465" s="40"/>
      <c r="C465" s="228" t="s">
        <v>1979</v>
      </c>
      <c r="D465" s="228" t="s">
        <v>174</v>
      </c>
      <c r="E465" s="229" t="s">
        <v>4705</v>
      </c>
      <c r="F465" s="230" t="s">
        <v>4706</v>
      </c>
      <c r="G465" s="231" t="s">
        <v>206</v>
      </c>
      <c r="H465" s="232">
        <v>2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192</v>
      </c>
      <c r="AT465" s="239" t="s">
        <v>174</v>
      </c>
      <c r="AU465" s="239" t="s">
        <v>86</v>
      </c>
      <c r="AY465" s="18" t="s">
        <v>171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192</v>
      </c>
      <c r="BM465" s="239" t="s">
        <v>2754</v>
      </c>
    </row>
    <row r="466" s="2" customFormat="1">
      <c r="A466" s="39"/>
      <c r="B466" s="40"/>
      <c r="C466" s="41"/>
      <c r="D466" s="241" t="s">
        <v>181</v>
      </c>
      <c r="E466" s="41"/>
      <c r="F466" s="242" t="s">
        <v>5001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181</v>
      </c>
      <c r="AU466" s="18" t="s">
        <v>86</v>
      </c>
    </row>
    <row r="467" s="2" customFormat="1" ht="49.05" customHeight="1">
      <c r="A467" s="39"/>
      <c r="B467" s="40"/>
      <c r="C467" s="228" t="s">
        <v>1984</v>
      </c>
      <c r="D467" s="228" t="s">
        <v>174</v>
      </c>
      <c r="E467" s="229" t="s">
        <v>4770</v>
      </c>
      <c r="F467" s="230" t="s">
        <v>4771</v>
      </c>
      <c r="G467" s="231" t="s">
        <v>206</v>
      </c>
      <c r="H467" s="232">
        <v>1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192</v>
      </c>
      <c r="AT467" s="239" t="s">
        <v>174</v>
      </c>
      <c r="AU467" s="239" t="s">
        <v>86</v>
      </c>
      <c r="AY467" s="18" t="s">
        <v>171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192</v>
      </c>
      <c r="BM467" s="239" t="s">
        <v>2763</v>
      </c>
    </row>
    <row r="468" s="2" customFormat="1">
      <c r="A468" s="39"/>
      <c r="B468" s="40"/>
      <c r="C468" s="41"/>
      <c r="D468" s="241" t="s">
        <v>181</v>
      </c>
      <c r="E468" s="41"/>
      <c r="F468" s="242" t="s">
        <v>5002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181</v>
      </c>
      <c r="AU468" s="18" t="s">
        <v>86</v>
      </c>
    </row>
    <row r="469" s="12" customFormat="1" ht="22.8" customHeight="1">
      <c r="A469" s="12"/>
      <c r="B469" s="212"/>
      <c r="C469" s="213"/>
      <c r="D469" s="214" t="s">
        <v>76</v>
      </c>
      <c r="E469" s="226" t="s">
        <v>5003</v>
      </c>
      <c r="F469" s="226" t="s">
        <v>5004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SUM(P470:P481)</f>
        <v>0</v>
      </c>
      <c r="Q469" s="220"/>
      <c r="R469" s="221">
        <f>SUM(R470:R481)</f>
        <v>0</v>
      </c>
      <c r="S469" s="220"/>
      <c r="T469" s="222">
        <f>SUM(T470:T481)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84</v>
      </c>
      <c r="AT469" s="224" t="s">
        <v>76</v>
      </c>
      <c r="AU469" s="224" t="s">
        <v>84</v>
      </c>
      <c r="AY469" s="223" t="s">
        <v>171</v>
      </c>
      <c r="BK469" s="225">
        <f>SUM(BK470:BK481)</f>
        <v>0</v>
      </c>
    </row>
    <row r="470" s="2" customFormat="1" ht="24.15" customHeight="1">
      <c r="A470" s="39"/>
      <c r="B470" s="40"/>
      <c r="C470" s="228" t="s">
        <v>1986</v>
      </c>
      <c r="D470" s="228" t="s">
        <v>174</v>
      </c>
      <c r="E470" s="229" t="s">
        <v>4775</v>
      </c>
      <c r="F470" s="230" t="s">
        <v>4776</v>
      </c>
      <c r="G470" s="231" t="s">
        <v>1936</v>
      </c>
      <c r="H470" s="232">
        <v>1</v>
      </c>
      <c r="I470" s="233"/>
      <c r="J470" s="234">
        <f>ROUND(I470*H470,2)</f>
        <v>0</v>
      </c>
      <c r="K470" s="230" t="s">
        <v>1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192</v>
      </c>
      <c r="AT470" s="239" t="s">
        <v>174</v>
      </c>
      <c r="AU470" s="239" t="s">
        <v>86</v>
      </c>
      <c r="AY470" s="18" t="s">
        <v>171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84</v>
      </c>
      <c r="BK470" s="240">
        <f>ROUND(I470*H470,2)</f>
        <v>0</v>
      </c>
      <c r="BL470" s="18" t="s">
        <v>192</v>
      </c>
      <c r="BM470" s="239" t="s">
        <v>2771</v>
      </c>
    </row>
    <row r="471" s="2" customFormat="1">
      <c r="A471" s="39"/>
      <c r="B471" s="40"/>
      <c r="C471" s="41"/>
      <c r="D471" s="241" t="s">
        <v>181</v>
      </c>
      <c r="E471" s="41"/>
      <c r="F471" s="242" t="s">
        <v>5005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181</v>
      </c>
      <c r="AU471" s="18" t="s">
        <v>86</v>
      </c>
    </row>
    <row r="472" s="2" customFormat="1" ht="24.15" customHeight="1">
      <c r="A472" s="39"/>
      <c r="B472" s="40"/>
      <c r="C472" s="228" t="s">
        <v>1988</v>
      </c>
      <c r="D472" s="228" t="s">
        <v>174</v>
      </c>
      <c r="E472" s="229" t="s">
        <v>5006</v>
      </c>
      <c r="F472" s="230" t="s">
        <v>5007</v>
      </c>
      <c r="G472" s="231" t="s">
        <v>1936</v>
      </c>
      <c r="H472" s="232">
        <v>1</v>
      </c>
      <c r="I472" s="233"/>
      <c r="J472" s="234">
        <f>ROUND(I472*H472,2)</f>
        <v>0</v>
      </c>
      <c r="K472" s="230" t="s">
        <v>1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192</v>
      </c>
      <c r="AT472" s="239" t="s">
        <v>174</v>
      </c>
      <c r="AU472" s="239" t="s">
        <v>86</v>
      </c>
      <c r="AY472" s="18" t="s">
        <v>171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84</v>
      </c>
      <c r="BK472" s="240">
        <f>ROUND(I472*H472,2)</f>
        <v>0</v>
      </c>
      <c r="BL472" s="18" t="s">
        <v>192</v>
      </c>
      <c r="BM472" s="239" t="s">
        <v>2779</v>
      </c>
    </row>
    <row r="473" s="2" customFormat="1">
      <c r="A473" s="39"/>
      <c r="B473" s="40"/>
      <c r="C473" s="41"/>
      <c r="D473" s="241" t="s">
        <v>181</v>
      </c>
      <c r="E473" s="41"/>
      <c r="F473" s="242" t="s">
        <v>5008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181</v>
      </c>
      <c r="AU473" s="18" t="s">
        <v>86</v>
      </c>
    </row>
    <row r="474" s="2" customFormat="1" ht="16.5" customHeight="1">
      <c r="A474" s="39"/>
      <c r="B474" s="40"/>
      <c r="C474" s="228" t="s">
        <v>1991</v>
      </c>
      <c r="D474" s="228" t="s">
        <v>174</v>
      </c>
      <c r="E474" s="229" t="s">
        <v>5009</v>
      </c>
      <c r="F474" s="230" t="s">
        <v>5010</v>
      </c>
      <c r="G474" s="231" t="s">
        <v>3664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192</v>
      </c>
      <c r="AT474" s="239" t="s">
        <v>174</v>
      </c>
      <c r="AU474" s="239" t="s">
        <v>86</v>
      </c>
      <c r="AY474" s="18" t="s">
        <v>171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192</v>
      </c>
      <c r="BM474" s="239" t="s">
        <v>2787</v>
      </c>
    </row>
    <row r="475" s="2" customFormat="1">
      <c r="A475" s="39"/>
      <c r="B475" s="40"/>
      <c r="C475" s="41"/>
      <c r="D475" s="241" t="s">
        <v>181</v>
      </c>
      <c r="E475" s="41"/>
      <c r="F475" s="242" t="s">
        <v>5011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181</v>
      </c>
      <c r="AU475" s="18" t="s">
        <v>86</v>
      </c>
    </row>
    <row r="476" s="2" customFormat="1" ht="16.5" customHeight="1">
      <c r="A476" s="39"/>
      <c r="B476" s="40"/>
      <c r="C476" s="228" t="s">
        <v>1995</v>
      </c>
      <c r="D476" s="228" t="s">
        <v>174</v>
      </c>
      <c r="E476" s="229" t="s">
        <v>4665</v>
      </c>
      <c r="F476" s="230" t="s">
        <v>4666</v>
      </c>
      <c r="G476" s="231" t="s">
        <v>3664</v>
      </c>
      <c r="H476" s="232">
        <v>8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192</v>
      </c>
      <c r="AT476" s="239" t="s">
        <v>174</v>
      </c>
      <c r="AU476" s="239" t="s">
        <v>86</v>
      </c>
      <c r="AY476" s="18" t="s">
        <v>171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84</v>
      </c>
      <c r="BK476" s="240">
        <f>ROUND(I476*H476,2)</f>
        <v>0</v>
      </c>
      <c r="BL476" s="18" t="s">
        <v>192</v>
      </c>
      <c r="BM476" s="239" t="s">
        <v>2795</v>
      </c>
    </row>
    <row r="477" s="2" customFormat="1">
      <c r="A477" s="39"/>
      <c r="B477" s="40"/>
      <c r="C477" s="41"/>
      <c r="D477" s="241" t="s">
        <v>181</v>
      </c>
      <c r="E477" s="41"/>
      <c r="F477" s="242" t="s">
        <v>5012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181</v>
      </c>
      <c r="AU477" s="18" t="s">
        <v>86</v>
      </c>
    </row>
    <row r="478" s="2" customFormat="1" ht="44.25" customHeight="1">
      <c r="A478" s="39"/>
      <c r="B478" s="40"/>
      <c r="C478" s="228" t="s">
        <v>1999</v>
      </c>
      <c r="D478" s="228" t="s">
        <v>174</v>
      </c>
      <c r="E478" s="229" t="s">
        <v>4705</v>
      </c>
      <c r="F478" s="230" t="s">
        <v>4706</v>
      </c>
      <c r="G478" s="231" t="s">
        <v>206</v>
      </c>
      <c r="H478" s="232">
        <v>5</v>
      </c>
      <c r="I478" s="233"/>
      <c r="J478" s="234">
        <f>ROUND(I478*H478,2)</f>
        <v>0</v>
      </c>
      <c r="K478" s="230" t="s">
        <v>1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192</v>
      </c>
      <c r="AT478" s="239" t="s">
        <v>174</v>
      </c>
      <c r="AU478" s="239" t="s">
        <v>86</v>
      </c>
      <c r="AY478" s="18" t="s">
        <v>171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192</v>
      </c>
      <c r="BM478" s="239" t="s">
        <v>2803</v>
      </c>
    </row>
    <row r="479" s="2" customFormat="1">
      <c r="A479" s="39"/>
      <c r="B479" s="40"/>
      <c r="C479" s="41"/>
      <c r="D479" s="241" t="s">
        <v>181</v>
      </c>
      <c r="E479" s="41"/>
      <c r="F479" s="242" t="s">
        <v>5013</v>
      </c>
      <c r="G479" s="41"/>
      <c r="H479" s="41"/>
      <c r="I479" s="243"/>
      <c r="J479" s="41"/>
      <c r="K479" s="41"/>
      <c r="L479" s="45"/>
      <c r="M479" s="244"/>
      <c r="N479" s="24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181</v>
      </c>
      <c r="AU479" s="18" t="s">
        <v>86</v>
      </c>
    </row>
    <row r="480" s="2" customFormat="1" ht="49.05" customHeight="1">
      <c r="A480" s="39"/>
      <c r="B480" s="40"/>
      <c r="C480" s="228" t="s">
        <v>2025</v>
      </c>
      <c r="D480" s="228" t="s">
        <v>174</v>
      </c>
      <c r="E480" s="229" t="s">
        <v>4770</v>
      </c>
      <c r="F480" s="230" t="s">
        <v>4771</v>
      </c>
      <c r="G480" s="231" t="s">
        <v>206</v>
      </c>
      <c r="H480" s="232">
        <v>1</v>
      </c>
      <c r="I480" s="233"/>
      <c r="J480" s="234">
        <f>ROUND(I480*H480,2)</f>
        <v>0</v>
      </c>
      <c r="K480" s="230" t="s">
        <v>1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192</v>
      </c>
      <c r="AT480" s="239" t="s">
        <v>174</v>
      </c>
      <c r="AU480" s="239" t="s">
        <v>86</v>
      </c>
      <c r="AY480" s="18" t="s">
        <v>171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192</v>
      </c>
      <c r="BM480" s="239" t="s">
        <v>2811</v>
      </c>
    </row>
    <row r="481" s="2" customFormat="1">
      <c r="A481" s="39"/>
      <c r="B481" s="40"/>
      <c r="C481" s="41"/>
      <c r="D481" s="241" t="s">
        <v>181</v>
      </c>
      <c r="E481" s="41"/>
      <c r="F481" s="242" t="s">
        <v>5014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181</v>
      </c>
      <c r="AU481" s="18" t="s">
        <v>86</v>
      </c>
    </row>
    <row r="482" s="12" customFormat="1" ht="22.8" customHeight="1">
      <c r="A482" s="12"/>
      <c r="B482" s="212"/>
      <c r="C482" s="213"/>
      <c r="D482" s="214" t="s">
        <v>76</v>
      </c>
      <c r="E482" s="226" t="s">
        <v>5015</v>
      </c>
      <c r="F482" s="226" t="s">
        <v>5016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SUM(P483:P490)</f>
        <v>0</v>
      </c>
      <c r="Q482" s="220"/>
      <c r="R482" s="221">
        <f>SUM(R483:R490)</f>
        <v>0</v>
      </c>
      <c r="S482" s="220"/>
      <c r="T482" s="222">
        <f>SUM(T483:T490)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84</v>
      </c>
      <c r="AT482" s="224" t="s">
        <v>76</v>
      </c>
      <c r="AU482" s="224" t="s">
        <v>84</v>
      </c>
      <c r="AY482" s="223" t="s">
        <v>171</v>
      </c>
      <c r="BK482" s="225">
        <f>SUM(BK483:BK490)</f>
        <v>0</v>
      </c>
    </row>
    <row r="483" s="2" customFormat="1" ht="37.8" customHeight="1">
      <c r="A483" s="39"/>
      <c r="B483" s="40"/>
      <c r="C483" s="228" t="s">
        <v>2032</v>
      </c>
      <c r="D483" s="228" t="s">
        <v>174</v>
      </c>
      <c r="E483" s="229" t="s">
        <v>5017</v>
      </c>
      <c r="F483" s="230" t="s">
        <v>5018</v>
      </c>
      <c r="G483" s="231" t="s">
        <v>177</v>
      </c>
      <c r="H483" s="232">
        <v>1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192</v>
      </c>
      <c r="AT483" s="239" t="s">
        <v>174</v>
      </c>
      <c r="AU483" s="239" t="s">
        <v>86</v>
      </c>
      <c r="AY483" s="18" t="s">
        <v>171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192</v>
      </c>
      <c r="BM483" s="239" t="s">
        <v>2819</v>
      </c>
    </row>
    <row r="484" s="2" customFormat="1">
      <c r="A484" s="39"/>
      <c r="B484" s="40"/>
      <c r="C484" s="41"/>
      <c r="D484" s="241" t="s">
        <v>181</v>
      </c>
      <c r="E484" s="41"/>
      <c r="F484" s="242" t="s">
        <v>5019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181</v>
      </c>
      <c r="AU484" s="18" t="s">
        <v>86</v>
      </c>
    </row>
    <row r="485" s="2" customFormat="1" ht="33" customHeight="1">
      <c r="A485" s="39"/>
      <c r="B485" s="40"/>
      <c r="C485" s="228" t="s">
        <v>2039</v>
      </c>
      <c r="D485" s="228" t="s">
        <v>174</v>
      </c>
      <c r="E485" s="229" t="s">
        <v>5020</v>
      </c>
      <c r="F485" s="230" t="s">
        <v>5021</v>
      </c>
      <c r="G485" s="231" t="s">
        <v>1</v>
      </c>
      <c r="H485" s="232">
        <v>0</v>
      </c>
      <c r="I485" s="233"/>
      <c r="J485" s="234">
        <f>ROUND(I485*H485,2)</f>
        <v>0</v>
      </c>
      <c r="K485" s="230" t="s">
        <v>1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192</v>
      </c>
      <c r="AT485" s="239" t="s">
        <v>174</v>
      </c>
      <c r="AU485" s="239" t="s">
        <v>86</v>
      </c>
      <c r="AY485" s="18" t="s">
        <v>171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84</v>
      </c>
      <c r="BK485" s="240">
        <f>ROUND(I485*H485,2)</f>
        <v>0</v>
      </c>
      <c r="BL485" s="18" t="s">
        <v>192</v>
      </c>
      <c r="BM485" s="239" t="s">
        <v>2827</v>
      </c>
    </row>
    <row r="486" s="2" customFormat="1">
      <c r="A486" s="39"/>
      <c r="B486" s="40"/>
      <c r="C486" s="41"/>
      <c r="D486" s="241" t="s">
        <v>181</v>
      </c>
      <c r="E486" s="41"/>
      <c r="F486" s="242" t="s">
        <v>5022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181</v>
      </c>
      <c r="AU486" s="18" t="s">
        <v>86</v>
      </c>
    </row>
    <row r="487" s="2" customFormat="1" ht="49.05" customHeight="1">
      <c r="A487" s="39"/>
      <c r="B487" s="40"/>
      <c r="C487" s="228" t="s">
        <v>2046</v>
      </c>
      <c r="D487" s="228" t="s">
        <v>174</v>
      </c>
      <c r="E487" s="229" t="s">
        <v>5023</v>
      </c>
      <c r="F487" s="230" t="s">
        <v>5024</v>
      </c>
      <c r="G487" s="231" t="s">
        <v>3664</v>
      </c>
      <c r="H487" s="232">
        <v>9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192</v>
      </c>
      <c r="AT487" s="239" t="s">
        <v>174</v>
      </c>
      <c r="AU487" s="239" t="s">
        <v>86</v>
      </c>
      <c r="AY487" s="18" t="s">
        <v>171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84</v>
      </c>
      <c r="BK487" s="240">
        <f>ROUND(I487*H487,2)</f>
        <v>0</v>
      </c>
      <c r="BL487" s="18" t="s">
        <v>192</v>
      </c>
      <c r="BM487" s="239" t="s">
        <v>2835</v>
      </c>
    </row>
    <row r="488" s="2" customFormat="1">
      <c r="A488" s="39"/>
      <c r="B488" s="40"/>
      <c r="C488" s="41"/>
      <c r="D488" s="241" t="s">
        <v>181</v>
      </c>
      <c r="E488" s="41"/>
      <c r="F488" s="242" t="s">
        <v>5025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181</v>
      </c>
      <c r="AU488" s="18" t="s">
        <v>86</v>
      </c>
    </row>
    <row r="489" s="2" customFormat="1" ht="24.15" customHeight="1">
      <c r="A489" s="39"/>
      <c r="B489" s="40"/>
      <c r="C489" s="228" t="s">
        <v>2052</v>
      </c>
      <c r="D489" s="228" t="s">
        <v>174</v>
      </c>
      <c r="E489" s="229" t="s">
        <v>5026</v>
      </c>
      <c r="F489" s="230" t="s">
        <v>5027</v>
      </c>
      <c r="G489" s="231" t="s">
        <v>177</v>
      </c>
      <c r="H489" s="232">
        <v>1</v>
      </c>
      <c r="I489" s="233"/>
      <c r="J489" s="234">
        <f>ROUND(I489*H489,2)</f>
        <v>0</v>
      </c>
      <c r="K489" s="230" t="s">
        <v>1</v>
      </c>
      <c r="L489" s="45"/>
      <c r="M489" s="235" t="s">
        <v>1</v>
      </c>
      <c r="N489" s="236" t="s">
        <v>42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192</v>
      </c>
      <c r="AT489" s="239" t="s">
        <v>174</v>
      </c>
      <c r="AU489" s="239" t="s">
        <v>86</v>
      </c>
      <c r="AY489" s="18" t="s">
        <v>171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84</v>
      </c>
      <c r="BK489" s="240">
        <f>ROUND(I489*H489,2)</f>
        <v>0</v>
      </c>
      <c r="BL489" s="18" t="s">
        <v>192</v>
      </c>
      <c r="BM489" s="239" t="s">
        <v>2843</v>
      </c>
    </row>
    <row r="490" s="2" customFormat="1">
      <c r="A490" s="39"/>
      <c r="B490" s="40"/>
      <c r="C490" s="41"/>
      <c r="D490" s="241" t="s">
        <v>181</v>
      </c>
      <c r="E490" s="41"/>
      <c r="F490" s="242" t="s">
        <v>5028</v>
      </c>
      <c r="G490" s="41"/>
      <c r="H490" s="41"/>
      <c r="I490" s="243"/>
      <c r="J490" s="41"/>
      <c r="K490" s="41"/>
      <c r="L490" s="45"/>
      <c r="M490" s="246"/>
      <c r="N490" s="247"/>
      <c r="O490" s="248"/>
      <c r="P490" s="248"/>
      <c r="Q490" s="248"/>
      <c r="R490" s="248"/>
      <c r="S490" s="248"/>
      <c r="T490" s="24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181</v>
      </c>
      <c r="AU490" s="18" t="s">
        <v>86</v>
      </c>
    </row>
    <row r="491" s="2" customFormat="1" ht="6.96" customHeight="1">
      <c r="A491" s="39"/>
      <c r="B491" s="67"/>
      <c r="C491" s="68"/>
      <c r="D491" s="68"/>
      <c r="E491" s="68"/>
      <c r="F491" s="68"/>
      <c r="G491" s="68"/>
      <c r="H491" s="68"/>
      <c r="I491" s="68"/>
      <c r="J491" s="68"/>
      <c r="K491" s="68"/>
      <c r="L491" s="45"/>
      <c r="M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</sheetData>
  <sheetProtection sheet="1" autoFilter="0" formatColumns="0" formatRows="0" objects="1" scenarios="1" spinCount="100000" saltValue="tjTVksG7izS6+cIfSiIJifVhmihbWtSl5tPFjs2e4+sUlGM9IWln11yBG2IrQYeSN6MFEnANdsNbrHjM5q/JRQ==" hashValue="nMq5fSiuRUG37bD3p+lCOZXkpKRHYeh5AyTfZ4ZJERiz3snkZKGBqBt1H8wMW+C8fobfYva4h85DS9n/ORgQFg==" algorithmName="SHA-512" password="CC35"/>
  <autoFilter ref="C138:K4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ROUND((SUM(BE128:BE307)),  2)</f>
        <v>0</v>
      </c>
      <c r="G35" s="39"/>
      <c r="H35" s="39"/>
      <c r="I35" s="166">
        <v>0.20999999999999999</v>
      </c>
      <c r="J35" s="165">
        <f>ROUND(((SUM(BE128:BE307))*I35),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ROUND((SUM(BF128:BF307)),  2)</f>
        <v>0</v>
      </c>
      <c r="G36" s="39"/>
      <c r="H36" s="39"/>
      <c r="I36" s="166">
        <v>0.14999999999999999</v>
      </c>
      <c r="J36" s="165">
        <f>ROUND(((SUM(BF128:BF307))*I36),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ROUND((SUM(BG128:BG307)),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ROUND((SUM(BH128:BH307)),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ROUND((SUM(BI128:BI307)),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01-007 - Silnoproudé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5030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5031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5032</v>
      </c>
      <c r="E101" s="193"/>
      <c r="F101" s="193"/>
      <c r="G101" s="193"/>
      <c r="H101" s="193"/>
      <c r="I101" s="193"/>
      <c r="J101" s="194">
        <f>J185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5033</v>
      </c>
      <c r="E102" s="193"/>
      <c r="F102" s="193"/>
      <c r="G102" s="193"/>
      <c r="H102" s="193"/>
      <c r="I102" s="193"/>
      <c r="J102" s="194">
        <f>J247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5034</v>
      </c>
      <c r="E103" s="193"/>
      <c r="F103" s="193"/>
      <c r="G103" s="193"/>
      <c r="H103" s="193"/>
      <c r="I103" s="193"/>
      <c r="J103" s="194">
        <f>J268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5035</v>
      </c>
      <c r="E104" s="193"/>
      <c r="F104" s="193"/>
      <c r="G104" s="193"/>
      <c r="H104" s="193"/>
      <c r="I104" s="193"/>
      <c r="J104" s="194">
        <f>J291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5036</v>
      </c>
      <c r="E105" s="193"/>
      <c r="F105" s="193"/>
      <c r="G105" s="193"/>
      <c r="H105" s="193"/>
      <c r="I105" s="193"/>
      <c r="J105" s="194">
        <f>J293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5037</v>
      </c>
      <c r="E106" s="193"/>
      <c r="F106" s="193"/>
      <c r="G106" s="193"/>
      <c r="H106" s="193"/>
      <c r="I106" s="193"/>
      <c r="J106" s="194">
        <f>J302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Centrum odborného vzdělávání Volanovská, Trutnov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142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143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144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01-007 - Silnoproudé rozvody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23. 3. 2022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Královehradecký kraj, Hrade Králové</v>
      </c>
      <c r="G124" s="41"/>
      <c r="H124" s="41"/>
      <c r="I124" s="33" t="s">
        <v>30</v>
      </c>
      <c r="J124" s="37" t="str">
        <f>E23</f>
        <v>ATIP a.s. Trutnov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Ing. Lenka Kasperová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156</v>
      </c>
      <c r="D127" s="204" t="s">
        <v>62</v>
      </c>
      <c r="E127" s="204" t="s">
        <v>58</v>
      </c>
      <c r="F127" s="204" t="s">
        <v>59</v>
      </c>
      <c r="G127" s="204" t="s">
        <v>157</v>
      </c>
      <c r="H127" s="204" t="s">
        <v>158</v>
      </c>
      <c r="I127" s="204" t="s">
        <v>159</v>
      </c>
      <c r="J127" s="204" t="s">
        <v>148</v>
      </c>
      <c r="K127" s="205" t="s">
        <v>160</v>
      </c>
      <c r="L127" s="206"/>
      <c r="M127" s="101" t="s">
        <v>1</v>
      </c>
      <c r="N127" s="102" t="s">
        <v>41</v>
      </c>
      <c r="O127" s="102" t="s">
        <v>161</v>
      </c>
      <c r="P127" s="102" t="s">
        <v>162</v>
      </c>
      <c r="Q127" s="102" t="s">
        <v>163</v>
      </c>
      <c r="R127" s="102" t="s">
        <v>164</v>
      </c>
      <c r="S127" s="102" t="s">
        <v>165</v>
      </c>
      <c r="T127" s="103" t="s">
        <v>166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167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P129+P140+P185+P247+P268+P291+P293+P302</f>
        <v>0</v>
      </c>
      <c r="Q128" s="105"/>
      <c r="R128" s="209">
        <f>R129+R140+R185+R247+R268+R291+R293+R302</f>
        <v>0</v>
      </c>
      <c r="S128" s="105"/>
      <c r="T128" s="210">
        <f>T129+T140+T185+T247+T268+T291+T293+T302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150</v>
      </c>
      <c r="BK128" s="211">
        <f>BK129+BK140+BK185+BK247+BK268+BK291+BK293+BK302</f>
        <v>0</v>
      </c>
    </row>
    <row r="129" s="12" customFormat="1" ht="25.92" customHeight="1">
      <c r="A129" s="12"/>
      <c r="B129" s="212"/>
      <c r="C129" s="213"/>
      <c r="D129" s="214" t="s">
        <v>76</v>
      </c>
      <c r="E129" s="215" t="s">
        <v>3660</v>
      </c>
      <c r="F129" s="215" t="s">
        <v>5038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77</v>
      </c>
      <c r="AY129" s="223" t="s">
        <v>171</v>
      </c>
      <c r="BK129" s="225">
        <f>SUM(BK130:BK139)</f>
        <v>0</v>
      </c>
    </row>
    <row r="130" s="2" customFormat="1" ht="33" customHeight="1">
      <c r="A130" s="39"/>
      <c r="B130" s="40"/>
      <c r="C130" s="228" t="s">
        <v>84</v>
      </c>
      <c r="D130" s="228" t="s">
        <v>174</v>
      </c>
      <c r="E130" s="229" t="s">
        <v>5039</v>
      </c>
      <c r="F130" s="230" t="s">
        <v>5040</v>
      </c>
      <c r="G130" s="231" t="s">
        <v>1936</v>
      </c>
      <c r="H130" s="232">
        <v>581</v>
      </c>
      <c r="I130" s="233"/>
      <c r="J130" s="234">
        <f>ROUND(I130*H130,2)</f>
        <v>0</v>
      </c>
      <c r="K130" s="230" t="s">
        <v>5041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192</v>
      </c>
      <c r="AT130" s="239" t="s">
        <v>174</v>
      </c>
      <c r="AU130" s="239" t="s">
        <v>84</v>
      </c>
      <c r="AY130" s="18" t="s">
        <v>171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192</v>
      </c>
      <c r="BM130" s="239" t="s">
        <v>86</v>
      </c>
    </row>
    <row r="131" s="2" customFormat="1" ht="33" customHeight="1">
      <c r="A131" s="39"/>
      <c r="B131" s="40"/>
      <c r="C131" s="228" t="s">
        <v>86</v>
      </c>
      <c r="D131" s="228" t="s">
        <v>174</v>
      </c>
      <c r="E131" s="229" t="s">
        <v>5042</v>
      </c>
      <c r="F131" s="230" t="s">
        <v>5043</v>
      </c>
      <c r="G131" s="231" t="s">
        <v>1936</v>
      </c>
      <c r="H131" s="232">
        <v>20</v>
      </c>
      <c r="I131" s="233"/>
      <c r="J131" s="234">
        <f>ROUND(I131*H131,2)</f>
        <v>0</v>
      </c>
      <c r="K131" s="230" t="s">
        <v>5041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192</v>
      </c>
      <c r="AT131" s="239" t="s">
        <v>174</v>
      </c>
      <c r="AU131" s="239" t="s">
        <v>84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192</v>
      </c>
      <c r="BM131" s="239" t="s">
        <v>192</v>
      </c>
    </row>
    <row r="132" s="2" customFormat="1" ht="33" customHeight="1">
      <c r="A132" s="39"/>
      <c r="B132" s="40"/>
      <c r="C132" s="228" t="s">
        <v>106</v>
      </c>
      <c r="D132" s="228" t="s">
        <v>174</v>
      </c>
      <c r="E132" s="229" t="s">
        <v>5044</v>
      </c>
      <c r="F132" s="230" t="s">
        <v>5045</v>
      </c>
      <c r="G132" s="231" t="s">
        <v>1936</v>
      </c>
      <c r="H132" s="232">
        <v>10</v>
      </c>
      <c r="I132" s="233"/>
      <c r="J132" s="234">
        <f>ROUND(I132*H132,2)</f>
        <v>0</v>
      </c>
      <c r="K132" s="230" t="s">
        <v>5041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192</v>
      </c>
      <c r="AT132" s="239" t="s">
        <v>174</v>
      </c>
      <c r="AU132" s="239" t="s">
        <v>84</v>
      </c>
      <c r="AY132" s="18" t="s">
        <v>171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192</v>
      </c>
      <c r="BM132" s="239" t="s">
        <v>317</v>
      </c>
    </row>
    <row r="133" s="2" customFormat="1" ht="24.15" customHeight="1">
      <c r="A133" s="39"/>
      <c r="B133" s="40"/>
      <c r="C133" s="228" t="s">
        <v>192</v>
      </c>
      <c r="D133" s="228" t="s">
        <v>174</v>
      </c>
      <c r="E133" s="229" t="s">
        <v>5046</v>
      </c>
      <c r="F133" s="230" t="s">
        <v>5047</v>
      </c>
      <c r="G133" s="231" t="s">
        <v>1936</v>
      </c>
      <c r="H133" s="232">
        <v>5</v>
      </c>
      <c r="I133" s="233"/>
      <c r="J133" s="234">
        <f>ROUND(I133*H133,2)</f>
        <v>0</v>
      </c>
      <c r="K133" s="230" t="s">
        <v>5041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84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329</v>
      </c>
    </row>
    <row r="134" s="2" customFormat="1" ht="44.25" customHeight="1">
      <c r="A134" s="39"/>
      <c r="B134" s="40"/>
      <c r="C134" s="228" t="s">
        <v>170</v>
      </c>
      <c r="D134" s="228" t="s">
        <v>174</v>
      </c>
      <c r="E134" s="229" t="s">
        <v>5048</v>
      </c>
      <c r="F134" s="230" t="s">
        <v>5049</v>
      </c>
      <c r="G134" s="231" t="s">
        <v>1936</v>
      </c>
      <c r="H134" s="232">
        <v>2</v>
      </c>
      <c r="I134" s="233"/>
      <c r="J134" s="234">
        <f>ROUND(I134*H134,2)</f>
        <v>0</v>
      </c>
      <c r="K134" s="230" t="s">
        <v>5041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84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371</v>
      </c>
    </row>
    <row r="135" s="2" customFormat="1" ht="37.8" customHeight="1">
      <c r="A135" s="39"/>
      <c r="B135" s="40"/>
      <c r="C135" s="228" t="s">
        <v>317</v>
      </c>
      <c r="D135" s="228" t="s">
        <v>174</v>
      </c>
      <c r="E135" s="229" t="s">
        <v>5050</v>
      </c>
      <c r="F135" s="230" t="s">
        <v>5051</v>
      </c>
      <c r="G135" s="231" t="s">
        <v>419</v>
      </c>
      <c r="H135" s="232">
        <v>150</v>
      </c>
      <c r="I135" s="233"/>
      <c r="J135" s="234">
        <f>ROUND(I135*H135,2)</f>
        <v>0</v>
      </c>
      <c r="K135" s="230" t="s">
        <v>5041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84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403</v>
      </c>
    </row>
    <row r="136" s="2" customFormat="1" ht="37.8" customHeight="1">
      <c r="A136" s="39"/>
      <c r="B136" s="40"/>
      <c r="C136" s="228" t="s">
        <v>324</v>
      </c>
      <c r="D136" s="228" t="s">
        <v>174</v>
      </c>
      <c r="E136" s="229" t="s">
        <v>5052</v>
      </c>
      <c r="F136" s="230" t="s">
        <v>5053</v>
      </c>
      <c r="G136" s="231" t="s">
        <v>419</v>
      </c>
      <c r="H136" s="232">
        <v>80</v>
      </c>
      <c r="I136" s="233"/>
      <c r="J136" s="234">
        <f>ROUND(I136*H136,2)</f>
        <v>0</v>
      </c>
      <c r="K136" s="230" t="s">
        <v>5041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84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416</v>
      </c>
    </row>
    <row r="137" s="2" customFormat="1" ht="37.8" customHeight="1">
      <c r="A137" s="39"/>
      <c r="B137" s="40"/>
      <c r="C137" s="228" t="s">
        <v>329</v>
      </c>
      <c r="D137" s="228" t="s">
        <v>174</v>
      </c>
      <c r="E137" s="229" t="s">
        <v>5054</v>
      </c>
      <c r="F137" s="230" t="s">
        <v>5055</v>
      </c>
      <c r="G137" s="231" t="s">
        <v>419</v>
      </c>
      <c r="H137" s="232">
        <v>40</v>
      </c>
      <c r="I137" s="233"/>
      <c r="J137" s="234">
        <f>ROUND(I137*H137,2)</f>
        <v>0</v>
      </c>
      <c r="K137" s="230" t="s">
        <v>5041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84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440</v>
      </c>
    </row>
    <row r="138" s="2" customFormat="1" ht="37.8" customHeight="1">
      <c r="A138" s="39"/>
      <c r="B138" s="40"/>
      <c r="C138" s="228" t="s">
        <v>322</v>
      </c>
      <c r="D138" s="228" t="s">
        <v>174</v>
      </c>
      <c r="E138" s="229" t="s">
        <v>5056</v>
      </c>
      <c r="F138" s="230" t="s">
        <v>5057</v>
      </c>
      <c r="G138" s="231" t="s">
        <v>419</v>
      </c>
      <c r="H138" s="232">
        <v>60</v>
      </c>
      <c r="I138" s="233"/>
      <c r="J138" s="234">
        <f>ROUND(I138*H138,2)</f>
        <v>0</v>
      </c>
      <c r="K138" s="230" t="s">
        <v>5041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84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456</v>
      </c>
    </row>
    <row r="139" s="2" customFormat="1" ht="37.8" customHeight="1">
      <c r="A139" s="39"/>
      <c r="B139" s="40"/>
      <c r="C139" s="228" t="s">
        <v>371</v>
      </c>
      <c r="D139" s="228" t="s">
        <v>174</v>
      </c>
      <c r="E139" s="229" t="s">
        <v>5058</v>
      </c>
      <c r="F139" s="230" t="s">
        <v>5059</v>
      </c>
      <c r="G139" s="231" t="s">
        <v>1936</v>
      </c>
      <c r="H139" s="232">
        <v>100</v>
      </c>
      <c r="I139" s="233"/>
      <c r="J139" s="234">
        <f>ROUND(I139*H139,2)</f>
        <v>0</v>
      </c>
      <c r="K139" s="230" t="s">
        <v>5041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84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471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3744</v>
      </c>
      <c r="F140" s="215" t="s">
        <v>5060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SUM(P141:P184)</f>
        <v>0</v>
      </c>
      <c r="Q140" s="220"/>
      <c r="R140" s="221">
        <f>SUM(R141:R184)</f>
        <v>0</v>
      </c>
      <c r="S140" s="220"/>
      <c r="T140" s="222">
        <f>SUM(T141:T184)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171</v>
      </c>
      <c r="BK140" s="225">
        <f>SUM(BK141:BK184)</f>
        <v>0</v>
      </c>
    </row>
    <row r="141" s="2" customFormat="1" ht="16.5" customHeight="1">
      <c r="A141" s="39"/>
      <c r="B141" s="40"/>
      <c r="C141" s="228" t="s">
        <v>398</v>
      </c>
      <c r="D141" s="228" t="s">
        <v>174</v>
      </c>
      <c r="E141" s="229" t="s">
        <v>5061</v>
      </c>
      <c r="F141" s="230" t="s">
        <v>5062</v>
      </c>
      <c r="G141" s="231" t="s">
        <v>419</v>
      </c>
      <c r="H141" s="232">
        <v>500</v>
      </c>
      <c r="I141" s="233"/>
      <c r="J141" s="234">
        <f>ROUND(I141*H141,2)</f>
        <v>0</v>
      </c>
      <c r="K141" s="230" t="s">
        <v>5041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84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487</v>
      </c>
    </row>
    <row r="142" s="2" customFormat="1" ht="16.5" customHeight="1">
      <c r="A142" s="39"/>
      <c r="B142" s="40"/>
      <c r="C142" s="228" t="s">
        <v>403</v>
      </c>
      <c r="D142" s="228" t="s">
        <v>174</v>
      </c>
      <c r="E142" s="229" t="s">
        <v>5063</v>
      </c>
      <c r="F142" s="230" t="s">
        <v>5064</v>
      </c>
      <c r="G142" s="231" t="s">
        <v>419</v>
      </c>
      <c r="H142" s="232">
        <v>300</v>
      </c>
      <c r="I142" s="233"/>
      <c r="J142" s="234">
        <f>ROUND(I142*H142,2)</f>
        <v>0</v>
      </c>
      <c r="K142" s="230" t="s">
        <v>5041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498</v>
      </c>
    </row>
    <row r="143" s="2" customFormat="1" ht="24.15" customHeight="1">
      <c r="A143" s="39"/>
      <c r="B143" s="40"/>
      <c r="C143" s="228" t="s">
        <v>410</v>
      </c>
      <c r="D143" s="228" t="s">
        <v>174</v>
      </c>
      <c r="E143" s="229" t="s">
        <v>5065</v>
      </c>
      <c r="F143" s="230" t="s">
        <v>5066</v>
      </c>
      <c r="G143" s="231" t="s">
        <v>419</v>
      </c>
      <c r="H143" s="232">
        <v>120</v>
      </c>
      <c r="I143" s="233"/>
      <c r="J143" s="234">
        <f>ROUND(I143*H143,2)</f>
        <v>0</v>
      </c>
      <c r="K143" s="230" t="s">
        <v>5041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192</v>
      </c>
      <c r="AT143" s="239" t="s">
        <v>174</v>
      </c>
      <c r="AU143" s="239" t="s">
        <v>84</v>
      </c>
      <c r="AY143" s="18" t="s">
        <v>171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192</v>
      </c>
      <c r="BM143" s="239" t="s">
        <v>515</v>
      </c>
    </row>
    <row r="144" s="2" customFormat="1" ht="24.15" customHeight="1">
      <c r="A144" s="39"/>
      <c r="B144" s="40"/>
      <c r="C144" s="228" t="s">
        <v>416</v>
      </c>
      <c r="D144" s="228" t="s">
        <v>174</v>
      </c>
      <c r="E144" s="229" t="s">
        <v>5067</v>
      </c>
      <c r="F144" s="230" t="s">
        <v>5068</v>
      </c>
      <c r="G144" s="231" t="s">
        <v>419</v>
      </c>
      <c r="H144" s="232">
        <v>180</v>
      </c>
      <c r="I144" s="233"/>
      <c r="J144" s="234">
        <f>ROUND(I144*H144,2)</f>
        <v>0</v>
      </c>
      <c r="K144" s="230" t="s">
        <v>5041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84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537</v>
      </c>
    </row>
    <row r="145" s="2" customFormat="1" ht="24.15" customHeight="1">
      <c r="A145" s="39"/>
      <c r="B145" s="40"/>
      <c r="C145" s="228" t="s">
        <v>8</v>
      </c>
      <c r="D145" s="228" t="s">
        <v>174</v>
      </c>
      <c r="E145" s="229" t="s">
        <v>5069</v>
      </c>
      <c r="F145" s="230" t="s">
        <v>5070</v>
      </c>
      <c r="G145" s="231" t="s">
        <v>419</v>
      </c>
      <c r="H145" s="232">
        <v>2800</v>
      </c>
      <c r="I145" s="233"/>
      <c r="J145" s="234">
        <f>ROUND(I145*H145,2)</f>
        <v>0</v>
      </c>
      <c r="K145" s="230" t="s">
        <v>5041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84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570</v>
      </c>
    </row>
    <row r="146" s="2" customFormat="1" ht="24.15" customHeight="1">
      <c r="A146" s="39"/>
      <c r="B146" s="40"/>
      <c r="C146" s="228" t="s">
        <v>440</v>
      </c>
      <c r="D146" s="228" t="s">
        <v>174</v>
      </c>
      <c r="E146" s="229" t="s">
        <v>5071</v>
      </c>
      <c r="F146" s="230" t="s">
        <v>5072</v>
      </c>
      <c r="G146" s="231" t="s">
        <v>419</v>
      </c>
      <c r="H146" s="232">
        <v>2600</v>
      </c>
      <c r="I146" s="233"/>
      <c r="J146" s="234">
        <f>ROUND(I146*H146,2)</f>
        <v>0</v>
      </c>
      <c r="K146" s="230" t="s">
        <v>5041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84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355</v>
      </c>
    </row>
    <row r="147" s="2" customFormat="1" ht="24.15" customHeight="1">
      <c r="A147" s="39"/>
      <c r="B147" s="40"/>
      <c r="C147" s="228" t="s">
        <v>451</v>
      </c>
      <c r="D147" s="228" t="s">
        <v>174</v>
      </c>
      <c r="E147" s="229" t="s">
        <v>5073</v>
      </c>
      <c r="F147" s="230" t="s">
        <v>5074</v>
      </c>
      <c r="G147" s="231" t="s">
        <v>419</v>
      </c>
      <c r="H147" s="232">
        <v>20</v>
      </c>
      <c r="I147" s="233"/>
      <c r="J147" s="234">
        <f>ROUND(I147*H147,2)</f>
        <v>0</v>
      </c>
      <c r="K147" s="230" t="s">
        <v>5041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84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646</v>
      </c>
    </row>
    <row r="148" s="2" customFormat="1" ht="24.15" customHeight="1">
      <c r="A148" s="39"/>
      <c r="B148" s="40"/>
      <c r="C148" s="228" t="s">
        <v>456</v>
      </c>
      <c r="D148" s="228" t="s">
        <v>174</v>
      </c>
      <c r="E148" s="229" t="s">
        <v>5075</v>
      </c>
      <c r="F148" s="230" t="s">
        <v>5076</v>
      </c>
      <c r="G148" s="231" t="s">
        <v>419</v>
      </c>
      <c r="H148" s="232">
        <v>120</v>
      </c>
      <c r="I148" s="233"/>
      <c r="J148" s="234">
        <f>ROUND(I148*H148,2)</f>
        <v>0</v>
      </c>
      <c r="K148" s="230" t="s">
        <v>5041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84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657</v>
      </c>
    </row>
    <row r="149" s="2" customFormat="1" ht="24.15" customHeight="1">
      <c r="A149" s="39"/>
      <c r="B149" s="40"/>
      <c r="C149" s="228" t="s">
        <v>465</v>
      </c>
      <c r="D149" s="228" t="s">
        <v>174</v>
      </c>
      <c r="E149" s="229" t="s">
        <v>5077</v>
      </c>
      <c r="F149" s="230" t="s">
        <v>5078</v>
      </c>
      <c r="G149" s="231" t="s">
        <v>419</v>
      </c>
      <c r="H149" s="232">
        <v>70</v>
      </c>
      <c r="I149" s="233"/>
      <c r="J149" s="234">
        <f>ROUND(I149*H149,2)</f>
        <v>0</v>
      </c>
      <c r="K149" s="230" t="s">
        <v>5041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84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665</v>
      </c>
    </row>
    <row r="150" s="2" customFormat="1" ht="24.15" customHeight="1">
      <c r="A150" s="39"/>
      <c r="B150" s="40"/>
      <c r="C150" s="228" t="s">
        <v>471</v>
      </c>
      <c r="D150" s="228" t="s">
        <v>174</v>
      </c>
      <c r="E150" s="229" t="s">
        <v>5079</v>
      </c>
      <c r="F150" s="230" t="s">
        <v>5080</v>
      </c>
      <c r="G150" s="231" t="s">
        <v>419</v>
      </c>
      <c r="H150" s="232">
        <v>6</v>
      </c>
      <c r="I150" s="233"/>
      <c r="J150" s="234">
        <f>ROUND(I150*H150,2)</f>
        <v>0</v>
      </c>
      <c r="K150" s="230" t="s">
        <v>5041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84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678</v>
      </c>
    </row>
    <row r="151" s="2" customFormat="1" ht="21.75" customHeight="1">
      <c r="A151" s="39"/>
      <c r="B151" s="40"/>
      <c r="C151" s="228" t="s">
        <v>7</v>
      </c>
      <c r="D151" s="228" t="s">
        <v>174</v>
      </c>
      <c r="E151" s="229" t="s">
        <v>5081</v>
      </c>
      <c r="F151" s="230" t="s">
        <v>5082</v>
      </c>
      <c r="G151" s="231" t="s">
        <v>419</v>
      </c>
      <c r="H151" s="232">
        <v>15</v>
      </c>
      <c r="I151" s="233"/>
      <c r="J151" s="234">
        <f>ROUND(I151*H151,2)</f>
        <v>0</v>
      </c>
      <c r="K151" s="230" t="s">
        <v>5041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192</v>
      </c>
      <c r="AT151" s="239" t="s">
        <v>174</v>
      </c>
      <c r="AU151" s="239" t="s">
        <v>84</v>
      </c>
      <c r="AY151" s="18" t="s">
        <v>171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192</v>
      </c>
      <c r="BM151" s="239" t="s">
        <v>698</v>
      </c>
    </row>
    <row r="152" s="2" customFormat="1" ht="21.75" customHeight="1">
      <c r="A152" s="39"/>
      <c r="B152" s="40"/>
      <c r="C152" s="228" t="s">
        <v>487</v>
      </c>
      <c r="D152" s="228" t="s">
        <v>174</v>
      </c>
      <c r="E152" s="229" t="s">
        <v>5083</v>
      </c>
      <c r="F152" s="230" t="s">
        <v>5084</v>
      </c>
      <c r="G152" s="231" t="s">
        <v>419</v>
      </c>
      <c r="H152" s="232">
        <v>75</v>
      </c>
      <c r="I152" s="233"/>
      <c r="J152" s="234">
        <f>ROUND(I152*H152,2)</f>
        <v>0</v>
      </c>
      <c r="K152" s="230" t="s">
        <v>5041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84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708</v>
      </c>
    </row>
    <row r="153" s="2" customFormat="1" ht="24.15" customHeight="1">
      <c r="A153" s="39"/>
      <c r="B153" s="40"/>
      <c r="C153" s="228" t="s">
        <v>492</v>
      </c>
      <c r="D153" s="228" t="s">
        <v>174</v>
      </c>
      <c r="E153" s="229" t="s">
        <v>5085</v>
      </c>
      <c r="F153" s="230" t="s">
        <v>5086</v>
      </c>
      <c r="G153" s="231" t="s">
        <v>419</v>
      </c>
      <c r="H153" s="232">
        <v>190</v>
      </c>
      <c r="I153" s="233"/>
      <c r="J153" s="234">
        <f>ROUND(I153*H153,2)</f>
        <v>0</v>
      </c>
      <c r="K153" s="230" t="s">
        <v>5041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192</v>
      </c>
      <c r="AT153" s="239" t="s">
        <v>174</v>
      </c>
      <c r="AU153" s="239" t="s">
        <v>84</v>
      </c>
      <c r="AY153" s="18" t="s">
        <v>171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192</v>
      </c>
      <c r="BM153" s="239" t="s">
        <v>716</v>
      </c>
    </row>
    <row r="154" s="2" customFormat="1" ht="24.15" customHeight="1">
      <c r="A154" s="39"/>
      <c r="B154" s="40"/>
      <c r="C154" s="228" t="s">
        <v>498</v>
      </c>
      <c r="D154" s="228" t="s">
        <v>174</v>
      </c>
      <c r="E154" s="229" t="s">
        <v>5087</v>
      </c>
      <c r="F154" s="230" t="s">
        <v>5088</v>
      </c>
      <c r="G154" s="231" t="s">
        <v>419</v>
      </c>
      <c r="H154" s="232">
        <v>20</v>
      </c>
      <c r="I154" s="233"/>
      <c r="J154" s="234">
        <f>ROUND(I154*H154,2)</f>
        <v>0</v>
      </c>
      <c r="K154" s="230" t="s">
        <v>5041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84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725</v>
      </c>
    </row>
    <row r="155" s="2" customFormat="1" ht="24.15" customHeight="1">
      <c r="A155" s="39"/>
      <c r="B155" s="40"/>
      <c r="C155" s="228" t="s">
        <v>505</v>
      </c>
      <c r="D155" s="228" t="s">
        <v>174</v>
      </c>
      <c r="E155" s="229" t="s">
        <v>5089</v>
      </c>
      <c r="F155" s="230" t="s">
        <v>5090</v>
      </c>
      <c r="G155" s="231" t="s">
        <v>419</v>
      </c>
      <c r="H155" s="232">
        <v>7</v>
      </c>
      <c r="I155" s="233"/>
      <c r="J155" s="234">
        <f>ROUND(I155*H155,2)</f>
        <v>0</v>
      </c>
      <c r="K155" s="230" t="s">
        <v>5041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84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736</v>
      </c>
    </row>
    <row r="156" s="2" customFormat="1" ht="24.15" customHeight="1">
      <c r="A156" s="39"/>
      <c r="B156" s="40"/>
      <c r="C156" s="228" t="s">
        <v>515</v>
      </c>
      <c r="D156" s="228" t="s">
        <v>174</v>
      </c>
      <c r="E156" s="229" t="s">
        <v>5091</v>
      </c>
      <c r="F156" s="230" t="s">
        <v>5092</v>
      </c>
      <c r="G156" s="231" t="s">
        <v>419</v>
      </c>
      <c r="H156" s="232">
        <v>70</v>
      </c>
      <c r="I156" s="233"/>
      <c r="J156" s="234">
        <f>ROUND(I156*H156,2)</f>
        <v>0</v>
      </c>
      <c r="K156" s="230" t="s">
        <v>5041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84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750</v>
      </c>
    </row>
    <row r="157" s="2" customFormat="1" ht="24.15" customHeight="1">
      <c r="A157" s="39"/>
      <c r="B157" s="40"/>
      <c r="C157" s="228" t="s">
        <v>525</v>
      </c>
      <c r="D157" s="228" t="s">
        <v>174</v>
      </c>
      <c r="E157" s="229" t="s">
        <v>5093</v>
      </c>
      <c r="F157" s="230" t="s">
        <v>5094</v>
      </c>
      <c r="G157" s="231" t="s">
        <v>419</v>
      </c>
      <c r="H157" s="232">
        <v>45</v>
      </c>
      <c r="I157" s="233"/>
      <c r="J157" s="234">
        <f>ROUND(I157*H157,2)</f>
        <v>0</v>
      </c>
      <c r="K157" s="230" t="s">
        <v>5041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192</v>
      </c>
      <c r="AT157" s="239" t="s">
        <v>174</v>
      </c>
      <c r="AU157" s="239" t="s">
        <v>84</v>
      </c>
      <c r="AY157" s="18" t="s">
        <v>171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192</v>
      </c>
      <c r="BM157" s="239" t="s">
        <v>769</v>
      </c>
    </row>
    <row r="158" s="2" customFormat="1" ht="24.15" customHeight="1">
      <c r="A158" s="39"/>
      <c r="B158" s="40"/>
      <c r="C158" s="228" t="s">
        <v>537</v>
      </c>
      <c r="D158" s="228" t="s">
        <v>174</v>
      </c>
      <c r="E158" s="229" t="s">
        <v>5095</v>
      </c>
      <c r="F158" s="230" t="s">
        <v>5096</v>
      </c>
      <c r="G158" s="231" t="s">
        <v>419</v>
      </c>
      <c r="H158" s="232">
        <v>290</v>
      </c>
      <c r="I158" s="233"/>
      <c r="J158" s="234">
        <f>ROUND(I158*H158,2)</f>
        <v>0</v>
      </c>
      <c r="K158" s="230" t="s">
        <v>5041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84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781</v>
      </c>
    </row>
    <row r="159" s="2" customFormat="1" ht="24.15" customHeight="1">
      <c r="A159" s="39"/>
      <c r="B159" s="40"/>
      <c r="C159" s="228" t="s">
        <v>543</v>
      </c>
      <c r="D159" s="228" t="s">
        <v>174</v>
      </c>
      <c r="E159" s="229" t="s">
        <v>5097</v>
      </c>
      <c r="F159" s="230" t="s">
        <v>5098</v>
      </c>
      <c r="G159" s="231" t="s">
        <v>419</v>
      </c>
      <c r="H159" s="232">
        <v>10</v>
      </c>
      <c r="I159" s="233"/>
      <c r="J159" s="234">
        <f>ROUND(I159*H159,2)</f>
        <v>0</v>
      </c>
      <c r="K159" s="230" t="s">
        <v>5041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84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794</v>
      </c>
    </row>
    <row r="160" s="2" customFormat="1" ht="24.15" customHeight="1">
      <c r="A160" s="39"/>
      <c r="B160" s="40"/>
      <c r="C160" s="228" t="s">
        <v>570</v>
      </c>
      <c r="D160" s="228" t="s">
        <v>174</v>
      </c>
      <c r="E160" s="229" t="s">
        <v>5099</v>
      </c>
      <c r="F160" s="230" t="s">
        <v>5100</v>
      </c>
      <c r="G160" s="231" t="s">
        <v>419</v>
      </c>
      <c r="H160" s="232">
        <v>10</v>
      </c>
      <c r="I160" s="233"/>
      <c r="J160" s="234">
        <f>ROUND(I160*H160,2)</f>
        <v>0</v>
      </c>
      <c r="K160" s="230" t="s">
        <v>5041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84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805</v>
      </c>
    </row>
    <row r="161" s="2" customFormat="1" ht="24.15" customHeight="1">
      <c r="A161" s="39"/>
      <c r="B161" s="40"/>
      <c r="C161" s="228" t="s">
        <v>575</v>
      </c>
      <c r="D161" s="228" t="s">
        <v>174</v>
      </c>
      <c r="E161" s="229" t="s">
        <v>5101</v>
      </c>
      <c r="F161" s="230" t="s">
        <v>5102</v>
      </c>
      <c r="G161" s="231" t="s">
        <v>419</v>
      </c>
      <c r="H161" s="232">
        <v>150</v>
      </c>
      <c r="I161" s="233"/>
      <c r="J161" s="234">
        <f>ROUND(I161*H161,2)</f>
        <v>0</v>
      </c>
      <c r="K161" s="230" t="s">
        <v>5041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84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817</v>
      </c>
    </row>
    <row r="162" s="2" customFormat="1" ht="24.15" customHeight="1">
      <c r="A162" s="39"/>
      <c r="B162" s="40"/>
      <c r="C162" s="228" t="s">
        <v>355</v>
      </c>
      <c r="D162" s="228" t="s">
        <v>174</v>
      </c>
      <c r="E162" s="229" t="s">
        <v>5103</v>
      </c>
      <c r="F162" s="230" t="s">
        <v>5104</v>
      </c>
      <c r="G162" s="231" t="s">
        <v>419</v>
      </c>
      <c r="H162" s="232">
        <v>40</v>
      </c>
      <c r="I162" s="233"/>
      <c r="J162" s="234">
        <f>ROUND(I162*H162,2)</f>
        <v>0</v>
      </c>
      <c r="K162" s="230" t="s">
        <v>5041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84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831</v>
      </c>
    </row>
    <row r="163" s="2" customFormat="1" ht="24.15" customHeight="1">
      <c r="A163" s="39"/>
      <c r="B163" s="40"/>
      <c r="C163" s="228" t="s">
        <v>625</v>
      </c>
      <c r="D163" s="228" t="s">
        <v>174</v>
      </c>
      <c r="E163" s="229" t="s">
        <v>5105</v>
      </c>
      <c r="F163" s="230" t="s">
        <v>5106</v>
      </c>
      <c r="G163" s="231" t="s">
        <v>419</v>
      </c>
      <c r="H163" s="232">
        <v>45</v>
      </c>
      <c r="I163" s="233"/>
      <c r="J163" s="234">
        <f>ROUND(I163*H163,2)</f>
        <v>0</v>
      </c>
      <c r="K163" s="230" t="s">
        <v>5041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84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1454</v>
      </c>
    </row>
    <row r="164" s="2" customFormat="1" ht="16.5" customHeight="1">
      <c r="A164" s="39"/>
      <c r="B164" s="40"/>
      <c r="C164" s="228" t="s">
        <v>646</v>
      </c>
      <c r="D164" s="228" t="s">
        <v>174</v>
      </c>
      <c r="E164" s="229" t="s">
        <v>5107</v>
      </c>
      <c r="F164" s="230" t="s">
        <v>5108</v>
      </c>
      <c r="G164" s="231" t="s">
        <v>419</v>
      </c>
      <c r="H164" s="232">
        <v>210</v>
      </c>
      <c r="I164" s="233"/>
      <c r="J164" s="234">
        <f>ROUND(I164*H164,2)</f>
        <v>0</v>
      </c>
      <c r="K164" s="230" t="s">
        <v>5041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84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1463</v>
      </c>
    </row>
    <row r="165" s="2" customFormat="1" ht="16.5" customHeight="1">
      <c r="A165" s="39"/>
      <c r="B165" s="40"/>
      <c r="C165" s="228" t="s">
        <v>650</v>
      </c>
      <c r="D165" s="228" t="s">
        <v>174</v>
      </c>
      <c r="E165" s="229" t="s">
        <v>5109</v>
      </c>
      <c r="F165" s="230" t="s">
        <v>5110</v>
      </c>
      <c r="G165" s="231" t="s">
        <v>419</v>
      </c>
      <c r="H165" s="232">
        <v>150</v>
      </c>
      <c r="I165" s="233"/>
      <c r="J165" s="234">
        <f>ROUND(I165*H165,2)</f>
        <v>0</v>
      </c>
      <c r="K165" s="230" t="s">
        <v>5041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84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1489</v>
      </c>
    </row>
    <row r="166" s="2" customFormat="1" ht="16.5" customHeight="1">
      <c r="A166" s="39"/>
      <c r="B166" s="40"/>
      <c r="C166" s="228" t="s">
        <v>657</v>
      </c>
      <c r="D166" s="228" t="s">
        <v>174</v>
      </c>
      <c r="E166" s="229" t="s">
        <v>5111</v>
      </c>
      <c r="F166" s="230" t="s">
        <v>5112</v>
      </c>
      <c r="G166" s="231" t="s">
        <v>419</v>
      </c>
      <c r="H166" s="232">
        <v>2</v>
      </c>
      <c r="I166" s="233"/>
      <c r="J166" s="234">
        <f>ROUND(I166*H166,2)</f>
        <v>0</v>
      </c>
      <c r="K166" s="230" t="s">
        <v>5041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84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1509</v>
      </c>
    </row>
    <row r="167" s="2" customFormat="1" ht="16.5" customHeight="1">
      <c r="A167" s="39"/>
      <c r="B167" s="40"/>
      <c r="C167" s="228" t="s">
        <v>661</v>
      </c>
      <c r="D167" s="228" t="s">
        <v>174</v>
      </c>
      <c r="E167" s="229" t="s">
        <v>5113</v>
      </c>
      <c r="F167" s="230" t="s">
        <v>5114</v>
      </c>
      <c r="G167" s="231" t="s">
        <v>1936</v>
      </c>
      <c r="H167" s="232">
        <v>1</v>
      </c>
      <c r="I167" s="233"/>
      <c r="J167" s="234">
        <f>ROUND(I167*H167,2)</f>
        <v>0</v>
      </c>
      <c r="K167" s="230" t="s">
        <v>5041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84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1517</v>
      </c>
    </row>
    <row r="168" s="2" customFormat="1" ht="16.5" customHeight="1">
      <c r="A168" s="39"/>
      <c r="B168" s="40"/>
      <c r="C168" s="228" t="s">
        <v>665</v>
      </c>
      <c r="D168" s="228" t="s">
        <v>174</v>
      </c>
      <c r="E168" s="229" t="s">
        <v>5115</v>
      </c>
      <c r="F168" s="230" t="s">
        <v>5116</v>
      </c>
      <c r="G168" s="231" t="s">
        <v>419</v>
      </c>
      <c r="H168" s="232">
        <v>15</v>
      </c>
      <c r="I168" s="233"/>
      <c r="J168" s="234">
        <f>ROUND(I168*H168,2)</f>
        <v>0</v>
      </c>
      <c r="K168" s="230" t="s">
        <v>5041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84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1533</v>
      </c>
    </row>
    <row r="169" s="2" customFormat="1" ht="16.5" customHeight="1">
      <c r="A169" s="39"/>
      <c r="B169" s="40"/>
      <c r="C169" s="228" t="s">
        <v>589</v>
      </c>
      <c r="D169" s="228" t="s">
        <v>174</v>
      </c>
      <c r="E169" s="229" t="s">
        <v>5117</v>
      </c>
      <c r="F169" s="230" t="s">
        <v>5118</v>
      </c>
      <c r="G169" s="231" t="s">
        <v>419</v>
      </c>
      <c r="H169" s="232">
        <v>15</v>
      </c>
      <c r="I169" s="233"/>
      <c r="J169" s="234">
        <f>ROUND(I169*H169,2)</f>
        <v>0</v>
      </c>
      <c r="K169" s="230" t="s">
        <v>5041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84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1543</v>
      </c>
    </row>
    <row r="170" s="2" customFormat="1" ht="16.5" customHeight="1">
      <c r="A170" s="39"/>
      <c r="B170" s="40"/>
      <c r="C170" s="228" t="s">
        <v>678</v>
      </c>
      <c r="D170" s="228" t="s">
        <v>174</v>
      </c>
      <c r="E170" s="229" t="s">
        <v>5119</v>
      </c>
      <c r="F170" s="230" t="s">
        <v>5120</v>
      </c>
      <c r="G170" s="231" t="s">
        <v>419</v>
      </c>
      <c r="H170" s="232">
        <v>50</v>
      </c>
      <c r="I170" s="233"/>
      <c r="J170" s="234">
        <f>ROUND(I170*H170,2)</f>
        <v>0</v>
      </c>
      <c r="K170" s="230" t="s">
        <v>5041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84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1271</v>
      </c>
    </row>
    <row r="171" s="2" customFormat="1" ht="16.5" customHeight="1">
      <c r="A171" s="39"/>
      <c r="B171" s="40"/>
      <c r="C171" s="228" t="s">
        <v>686</v>
      </c>
      <c r="D171" s="228" t="s">
        <v>174</v>
      </c>
      <c r="E171" s="229" t="s">
        <v>5121</v>
      </c>
      <c r="F171" s="230" t="s">
        <v>5122</v>
      </c>
      <c r="G171" s="231" t="s">
        <v>419</v>
      </c>
      <c r="H171" s="232">
        <v>10</v>
      </c>
      <c r="I171" s="233"/>
      <c r="J171" s="234">
        <f>ROUND(I171*H171,2)</f>
        <v>0</v>
      </c>
      <c r="K171" s="230" t="s">
        <v>5041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84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1570</v>
      </c>
    </row>
    <row r="172" s="2" customFormat="1" ht="16.5" customHeight="1">
      <c r="A172" s="39"/>
      <c r="B172" s="40"/>
      <c r="C172" s="228" t="s">
        <v>698</v>
      </c>
      <c r="D172" s="228" t="s">
        <v>174</v>
      </c>
      <c r="E172" s="229" t="s">
        <v>5123</v>
      </c>
      <c r="F172" s="230" t="s">
        <v>5124</v>
      </c>
      <c r="G172" s="231" t="s">
        <v>419</v>
      </c>
      <c r="H172" s="232">
        <v>15</v>
      </c>
      <c r="I172" s="233"/>
      <c r="J172" s="234">
        <f>ROUND(I172*H172,2)</f>
        <v>0</v>
      </c>
      <c r="K172" s="230" t="s">
        <v>5041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84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1580</v>
      </c>
    </row>
    <row r="173" s="2" customFormat="1" ht="16.5" customHeight="1">
      <c r="A173" s="39"/>
      <c r="B173" s="40"/>
      <c r="C173" s="228" t="s">
        <v>702</v>
      </c>
      <c r="D173" s="228" t="s">
        <v>174</v>
      </c>
      <c r="E173" s="229" t="s">
        <v>5125</v>
      </c>
      <c r="F173" s="230" t="s">
        <v>5126</v>
      </c>
      <c r="G173" s="231" t="s">
        <v>419</v>
      </c>
      <c r="H173" s="232">
        <v>12</v>
      </c>
      <c r="I173" s="233"/>
      <c r="J173" s="234">
        <f>ROUND(I173*H173,2)</f>
        <v>0</v>
      </c>
      <c r="K173" s="230" t="s">
        <v>5041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84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1591</v>
      </c>
    </row>
    <row r="174" s="2" customFormat="1" ht="24.15" customHeight="1">
      <c r="A174" s="39"/>
      <c r="B174" s="40"/>
      <c r="C174" s="228" t="s">
        <v>708</v>
      </c>
      <c r="D174" s="228" t="s">
        <v>174</v>
      </c>
      <c r="E174" s="229" t="s">
        <v>5127</v>
      </c>
      <c r="F174" s="230" t="s">
        <v>5128</v>
      </c>
      <c r="G174" s="231" t="s">
        <v>1936</v>
      </c>
      <c r="H174" s="232">
        <v>350</v>
      </c>
      <c r="I174" s="233"/>
      <c r="J174" s="234">
        <f>ROUND(I174*H174,2)</f>
        <v>0</v>
      </c>
      <c r="K174" s="230" t="s">
        <v>5041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84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1603</v>
      </c>
    </row>
    <row r="175" s="2" customFormat="1" ht="24.15" customHeight="1">
      <c r="A175" s="39"/>
      <c r="B175" s="40"/>
      <c r="C175" s="228" t="s">
        <v>712</v>
      </c>
      <c r="D175" s="228" t="s">
        <v>174</v>
      </c>
      <c r="E175" s="229" t="s">
        <v>5129</v>
      </c>
      <c r="F175" s="230" t="s">
        <v>5130</v>
      </c>
      <c r="G175" s="231" t="s">
        <v>1936</v>
      </c>
      <c r="H175" s="232">
        <v>10</v>
      </c>
      <c r="I175" s="233"/>
      <c r="J175" s="234">
        <f>ROUND(I175*H175,2)</f>
        <v>0</v>
      </c>
      <c r="K175" s="230" t="s">
        <v>5041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84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1614</v>
      </c>
    </row>
    <row r="176" s="2" customFormat="1" ht="24.15" customHeight="1">
      <c r="A176" s="39"/>
      <c r="B176" s="40"/>
      <c r="C176" s="228" t="s">
        <v>716</v>
      </c>
      <c r="D176" s="228" t="s">
        <v>174</v>
      </c>
      <c r="E176" s="229" t="s">
        <v>5131</v>
      </c>
      <c r="F176" s="230" t="s">
        <v>5132</v>
      </c>
      <c r="G176" s="231" t="s">
        <v>1936</v>
      </c>
      <c r="H176" s="232">
        <v>80</v>
      </c>
      <c r="I176" s="233"/>
      <c r="J176" s="234">
        <f>ROUND(I176*H176,2)</f>
        <v>0</v>
      </c>
      <c r="K176" s="230" t="s">
        <v>5041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84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1623</v>
      </c>
    </row>
    <row r="177" s="2" customFormat="1" ht="24.15" customHeight="1">
      <c r="A177" s="39"/>
      <c r="B177" s="40"/>
      <c r="C177" s="228" t="s">
        <v>721</v>
      </c>
      <c r="D177" s="228" t="s">
        <v>174</v>
      </c>
      <c r="E177" s="229" t="s">
        <v>5133</v>
      </c>
      <c r="F177" s="230" t="s">
        <v>5134</v>
      </c>
      <c r="G177" s="231" t="s">
        <v>1936</v>
      </c>
      <c r="H177" s="232">
        <v>10</v>
      </c>
      <c r="I177" s="233"/>
      <c r="J177" s="234">
        <f>ROUND(I177*H177,2)</f>
        <v>0</v>
      </c>
      <c r="K177" s="230" t="s">
        <v>5041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84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1633</v>
      </c>
    </row>
    <row r="178" s="2" customFormat="1" ht="24.15" customHeight="1">
      <c r="A178" s="39"/>
      <c r="B178" s="40"/>
      <c r="C178" s="228" t="s">
        <v>725</v>
      </c>
      <c r="D178" s="228" t="s">
        <v>174</v>
      </c>
      <c r="E178" s="229" t="s">
        <v>5135</v>
      </c>
      <c r="F178" s="230" t="s">
        <v>5136</v>
      </c>
      <c r="G178" s="231" t="s">
        <v>1936</v>
      </c>
      <c r="H178" s="232">
        <v>8</v>
      </c>
      <c r="I178" s="233"/>
      <c r="J178" s="234">
        <f>ROUND(I178*H178,2)</f>
        <v>0</v>
      </c>
      <c r="K178" s="230" t="s">
        <v>5041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84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1644</v>
      </c>
    </row>
    <row r="179" s="2" customFormat="1" ht="33" customHeight="1">
      <c r="A179" s="39"/>
      <c r="B179" s="40"/>
      <c r="C179" s="228" t="s">
        <v>730</v>
      </c>
      <c r="D179" s="228" t="s">
        <v>174</v>
      </c>
      <c r="E179" s="229" t="s">
        <v>5137</v>
      </c>
      <c r="F179" s="230" t="s">
        <v>5138</v>
      </c>
      <c r="G179" s="231" t="s">
        <v>1936</v>
      </c>
      <c r="H179" s="232">
        <v>8</v>
      </c>
      <c r="I179" s="233"/>
      <c r="J179" s="234">
        <f>ROUND(I179*H179,2)</f>
        <v>0</v>
      </c>
      <c r="K179" s="230" t="s">
        <v>5041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192</v>
      </c>
      <c r="AT179" s="239" t="s">
        <v>174</v>
      </c>
      <c r="AU179" s="239" t="s">
        <v>84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192</v>
      </c>
      <c r="BM179" s="239" t="s">
        <v>1655</v>
      </c>
    </row>
    <row r="180" s="2" customFormat="1" ht="16.5" customHeight="1">
      <c r="A180" s="39"/>
      <c r="B180" s="40"/>
      <c r="C180" s="228" t="s">
        <v>736</v>
      </c>
      <c r="D180" s="228" t="s">
        <v>174</v>
      </c>
      <c r="E180" s="229" t="s">
        <v>5139</v>
      </c>
      <c r="F180" s="230" t="s">
        <v>5140</v>
      </c>
      <c r="G180" s="231" t="s">
        <v>1936</v>
      </c>
      <c r="H180" s="232">
        <v>15</v>
      </c>
      <c r="I180" s="233"/>
      <c r="J180" s="234">
        <f>ROUND(I180*H180,2)</f>
        <v>0</v>
      </c>
      <c r="K180" s="230" t="s">
        <v>5041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84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1664</v>
      </c>
    </row>
    <row r="181" s="2" customFormat="1" ht="16.5" customHeight="1">
      <c r="A181" s="39"/>
      <c r="B181" s="40"/>
      <c r="C181" s="228" t="s">
        <v>743</v>
      </c>
      <c r="D181" s="228" t="s">
        <v>174</v>
      </c>
      <c r="E181" s="229" t="s">
        <v>5141</v>
      </c>
      <c r="F181" s="230" t="s">
        <v>5142</v>
      </c>
      <c r="G181" s="231" t="s">
        <v>1936</v>
      </c>
      <c r="H181" s="232">
        <v>15</v>
      </c>
      <c r="I181" s="233"/>
      <c r="J181" s="234">
        <f>ROUND(I181*H181,2)</f>
        <v>0</v>
      </c>
      <c r="K181" s="230" t="s">
        <v>5041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192</v>
      </c>
      <c r="AT181" s="239" t="s">
        <v>174</v>
      </c>
      <c r="AU181" s="239" t="s">
        <v>84</v>
      </c>
      <c r="AY181" s="18" t="s">
        <v>171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192</v>
      </c>
      <c r="BM181" s="239" t="s">
        <v>1682</v>
      </c>
    </row>
    <row r="182" s="2" customFormat="1" ht="16.5" customHeight="1">
      <c r="A182" s="39"/>
      <c r="B182" s="40"/>
      <c r="C182" s="228" t="s">
        <v>750</v>
      </c>
      <c r="D182" s="228" t="s">
        <v>174</v>
      </c>
      <c r="E182" s="229" t="s">
        <v>5143</v>
      </c>
      <c r="F182" s="230" t="s">
        <v>5144</v>
      </c>
      <c r="G182" s="231" t="s">
        <v>419</v>
      </c>
      <c r="H182" s="232">
        <v>5</v>
      </c>
      <c r="I182" s="233"/>
      <c r="J182" s="234">
        <f>ROUND(I182*H182,2)</f>
        <v>0</v>
      </c>
      <c r="K182" s="230" t="s">
        <v>5041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192</v>
      </c>
      <c r="AT182" s="239" t="s">
        <v>174</v>
      </c>
      <c r="AU182" s="239" t="s">
        <v>84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192</v>
      </c>
      <c r="BM182" s="239" t="s">
        <v>1693</v>
      </c>
    </row>
    <row r="183" s="2" customFormat="1" ht="24.15" customHeight="1">
      <c r="A183" s="39"/>
      <c r="B183" s="40"/>
      <c r="C183" s="228" t="s">
        <v>764</v>
      </c>
      <c r="D183" s="228" t="s">
        <v>174</v>
      </c>
      <c r="E183" s="229" t="s">
        <v>5145</v>
      </c>
      <c r="F183" s="230" t="s">
        <v>5146</v>
      </c>
      <c r="G183" s="231" t="s">
        <v>1936</v>
      </c>
      <c r="H183" s="232">
        <v>5</v>
      </c>
      <c r="I183" s="233"/>
      <c r="J183" s="234">
        <f>ROUND(I183*H183,2)</f>
        <v>0</v>
      </c>
      <c r="K183" s="230" t="s">
        <v>5147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192</v>
      </c>
      <c r="AT183" s="239" t="s">
        <v>174</v>
      </c>
      <c r="AU183" s="239" t="s">
        <v>84</v>
      </c>
      <c r="AY183" s="18" t="s">
        <v>171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192</v>
      </c>
      <c r="BM183" s="239" t="s">
        <v>1703</v>
      </c>
    </row>
    <row r="184" s="2" customFormat="1" ht="16.5" customHeight="1">
      <c r="A184" s="39"/>
      <c r="B184" s="40"/>
      <c r="C184" s="228" t="s">
        <v>769</v>
      </c>
      <c r="D184" s="228" t="s">
        <v>174</v>
      </c>
      <c r="E184" s="229" t="s">
        <v>5148</v>
      </c>
      <c r="F184" s="230" t="s">
        <v>5149</v>
      </c>
      <c r="G184" s="231" t="s">
        <v>1936</v>
      </c>
      <c r="H184" s="232">
        <v>20</v>
      </c>
      <c r="I184" s="233"/>
      <c r="J184" s="234">
        <f>ROUND(I184*H184,2)</f>
        <v>0</v>
      </c>
      <c r="K184" s="230" t="s">
        <v>5041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84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1714</v>
      </c>
    </row>
    <row r="185" s="12" customFormat="1" ht="25.92" customHeight="1">
      <c r="A185" s="12"/>
      <c r="B185" s="212"/>
      <c r="C185" s="213"/>
      <c r="D185" s="214" t="s">
        <v>76</v>
      </c>
      <c r="E185" s="215" t="s">
        <v>3760</v>
      </c>
      <c r="F185" s="215" t="s">
        <v>5150</v>
      </c>
      <c r="G185" s="213"/>
      <c r="H185" s="213"/>
      <c r="I185" s="216"/>
      <c r="J185" s="217">
        <f>BK185</f>
        <v>0</v>
      </c>
      <c r="K185" s="213"/>
      <c r="L185" s="218"/>
      <c r="M185" s="219"/>
      <c r="N185" s="220"/>
      <c r="O185" s="220"/>
      <c r="P185" s="221">
        <f>SUM(P186:P246)</f>
        <v>0</v>
      </c>
      <c r="Q185" s="220"/>
      <c r="R185" s="221">
        <f>SUM(R186:R246)</f>
        <v>0</v>
      </c>
      <c r="S185" s="220"/>
      <c r="T185" s="222">
        <f>SUM(T186:T246)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76</v>
      </c>
      <c r="AU185" s="224" t="s">
        <v>77</v>
      </c>
      <c r="AY185" s="223" t="s">
        <v>171</v>
      </c>
      <c r="BK185" s="225">
        <f>SUM(BK186:BK246)</f>
        <v>0</v>
      </c>
    </row>
    <row r="186" s="2" customFormat="1" ht="37.8" customHeight="1">
      <c r="A186" s="39"/>
      <c r="B186" s="40"/>
      <c r="C186" s="228" t="s">
        <v>774</v>
      </c>
      <c r="D186" s="228" t="s">
        <v>174</v>
      </c>
      <c r="E186" s="229" t="s">
        <v>5151</v>
      </c>
      <c r="F186" s="230" t="s">
        <v>5152</v>
      </c>
      <c r="G186" s="231" t="s">
        <v>1936</v>
      </c>
      <c r="H186" s="232">
        <v>1</v>
      </c>
      <c r="I186" s="233"/>
      <c r="J186" s="234">
        <f>ROUND(I186*H186,2)</f>
        <v>0</v>
      </c>
      <c r="K186" s="230" t="s">
        <v>5041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192</v>
      </c>
      <c r="AT186" s="239" t="s">
        <v>174</v>
      </c>
      <c r="AU186" s="239" t="s">
        <v>84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192</v>
      </c>
      <c r="BM186" s="239" t="s">
        <v>1733</v>
      </c>
    </row>
    <row r="187" s="2" customFormat="1" ht="37.8" customHeight="1">
      <c r="A187" s="39"/>
      <c r="B187" s="40"/>
      <c r="C187" s="228" t="s">
        <v>781</v>
      </c>
      <c r="D187" s="228" t="s">
        <v>174</v>
      </c>
      <c r="E187" s="229" t="s">
        <v>5153</v>
      </c>
      <c r="F187" s="230" t="s">
        <v>5154</v>
      </c>
      <c r="G187" s="231" t="s">
        <v>1936</v>
      </c>
      <c r="H187" s="232">
        <v>4</v>
      </c>
      <c r="I187" s="233"/>
      <c r="J187" s="234">
        <f>ROUND(I187*H187,2)</f>
        <v>0</v>
      </c>
      <c r="K187" s="230" t="s">
        <v>5041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192</v>
      </c>
      <c r="AT187" s="239" t="s">
        <v>174</v>
      </c>
      <c r="AU187" s="239" t="s">
        <v>84</v>
      </c>
      <c r="AY187" s="18" t="s">
        <v>171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192</v>
      </c>
      <c r="BM187" s="239" t="s">
        <v>1742</v>
      </c>
    </row>
    <row r="188" s="2" customFormat="1" ht="37.8" customHeight="1">
      <c r="A188" s="39"/>
      <c r="B188" s="40"/>
      <c r="C188" s="228" t="s">
        <v>786</v>
      </c>
      <c r="D188" s="228" t="s">
        <v>174</v>
      </c>
      <c r="E188" s="229" t="s">
        <v>5155</v>
      </c>
      <c r="F188" s="230" t="s">
        <v>5156</v>
      </c>
      <c r="G188" s="231" t="s">
        <v>1936</v>
      </c>
      <c r="H188" s="232">
        <v>2</v>
      </c>
      <c r="I188" s="233"/>
      <c r="J188" s="234">
        <f>ROUND(I188*H188,2)</f>
        <v>0</v>
      </c>
      <c r="K188" s="230" t="s">
        <v>5041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84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1751</v>
      </c>
    </row>
    <row r="189" s="2" customFormat="1" ht="37.8" customHeight="1">
      <c r="A189" s="39"/>
      <c r="B189" s="40"/>
      <c r="C189" s="228" t="s">
        <v>794</v>
      </c>
      <c r="D189" s="228" t="s">
        <v>174</v>
      </c>
      <c r="E189" s="229" t="s">
        <v>5157</v>
      </c>
      <c r="F189" s="230" t="s">
        <v>5158</v>
      </c>
      <c r="G189" s="231" t="s">
        <v>1936</v>
      </c>
      <c r="H189" s="232">
        <v>2</v>
      </c>
      <c r="I189" s="233"/>
      <c r="J189" s="234">
        <f>ROUND(I189*H189,2)</f>
        <v>0</v>
      </c>
      <c r="K189" s="230" t="s">
        <v>5041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192</v>
      </c>
      <c r="AT189" s="239" t="s">
        <v>174</v>
      </c>
      <c r="AU189" s="239" t="s">
        <v>84</v>
      </c>
      <c r="AY189" s="18" t="s">
        <v>171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192</v>
      </c>
      <c r="BM189" s="239" t="s">
        <v>1769</v>
      </c>
    </row>
    <row r="190" s="2" customFormat="1" ht="37.8" customHeight="1">
      <c r="A190" s="39"/>
      <c r="B190" s="40"/>
      <c r="C190" s="228" t="s">
        <v>798</v>
      </c>
      <c r="D190" s="228" t="s">
        <v>174</v>
      </c>
      <c r="E190" s="229" t="s">
        <v>5159</v>
      </c>
      <c r="F190" s="230" t="s">
        <v>5160</v>
      </c>
      <c r="G190" s="231" t="s">
        <v>1936</v>
      </c>
      <c r="H190" s="232">
        <v>1</v>
      </c>
      <c r="I190" s="233"/>
      <c r="J190" s="234">
        <f>ROUND(I190*H190,2)</f>
        <v>0</v>
      </c>
      <c r="K190" s="230" t="s">
        <v>5041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192</v>
      </c>
      <c r="AT190" s="239" t="s">
        <v>174</v>
      </c>
      <c r="AU190" s="239" t="s">
        <v>84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192</v>
      </c>
      <c r="BM190" s="239" t="s">
        <v>1796</v>
      </c>
    </row>
    <row r="191" s="2" customFormat="1" ht="24.15" customHeight="1">
      <c r="A191" s="39"/>
      <c r="B191" s="40"/>
      <c r="C191" s="228" t="s">
        <v>805</v>
      </c>
      <c r="D191" s="228" t="s">
        <v>174</v>
      </c>
      <c r="E191" s="229" t="s">
        <v>5161</v>
      </c>
      <c r="F191" s="230" t="s">
        <v>5162</v>
      </c>
      <c r="G191" s="231" t="s">
        <v>1936</v>
      </c>
      <c r="H191" s="232">
        <v>1</v>
      </c>
      <c r="I191" s="233"/>
      <c r="J191" s="234">
        <f>ROUND(I191*H191,2)</f>
        <v>0</v>
      </c>
      <c r="K191" s="230" t="s">
        <v>5041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192</v>
      </c>
      <c r="AT191" s="239" t="s">
        <v>174</v>
      </c>
      <c r="AU191" s="239" t="s">
        <v>84</v>
      </c>
      <c r="AY191" s="18" t="s">
        <v>171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192</v>
      </c>
      <c r="BM191" s="239" t="s">
        <v>1804</v>
      </c>
    </row>
    <row r="192" s="2" customFormat="1" ht="24.15" customHeight="1">
      <c r="A192" s="39"/>
      <c r="B192" s="40"/>
      <c r="C192" s="228" t="s">
        <v>811</v>
      </c>
      <c r="D192" s="228" t="s">
        <v>174</v>
      </c>
      <c r="E192" s="229" t="s">
        <v>5163</v>
      </c>
      <c r="F192" s="230" t="s">
        <v>5164</v>
      </c>
      <c r="G192" s="231" t="s">
        <v>1936</v>
      </c>
      <c r="H192" s="232">
        <v>3</v>
      </c>
      <c r="I192" s="233"/>
      <c r="J192" s="234">
        <f>ROUND(I192*H192,2)</f>
        <v>0</v>
      </c>
      <c r="K192" s="230" t="s">
        <v>5041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192</v>
      </c>
      <c r="AT192" s="239" t="s">
        <v>174</v>
      </c>
      <c r="AU192" s="239" t="s">
        <v>84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192</v>
      </c>
      <c r="BM192" s="239" t="s">
        <v>1821</v>
      </c>
    </row>
    <row r="193" s="2" customFormat="1" ht="24.15" customHeight="1">
      <c r="A193" s="39"/>
      <c r="B193" s="40"/>
      <c r="C193" s="228" t="s">
        <v>817</v>
      </c>
      <c r="D193" s="228" t="s">
        <v>174</v>
      </c>
      <c r="E193" s="229" t="s">
        <v>5165</v>
      </c>
      <c r="F193" s="230" t="s">
        <v>5166</v>
      </c>
      <c r="G193" s="231" t="s">
        <v>1936</v>
      </c>
      <c r="H193" s="232">
        <v>24</v>
      </c>
      <c r="I193" s="233"/>
      <c r="J193" s="234">
        <f>ROUND(I193*H193,2)</f>
        <v>0</v>
      </c>
      <c r="K193" s="230" t="s">
        <v>5041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192</v>
      </c>
      <c r="AT193" s="239" t="s">
        <v>174</v>
      </c>
      <c r="AU193" s="239" t="s">
        <v>84</v>
      </c>
      <c r="AY193" s="18" t="s">
        <v>171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192</v>
      </c>
      <c r="BM193" s="239" t="s">
        <v>1833</v>
      </c>
    </row>
    <row r="194" s="2" customFormat="1" ht="24.15" customHeight="1">
      <c r="A194" s="39"/>
      <c r="B194" s="40"/>
      <c r="C194" s="228" t="s">
        <v>823</v>
      </c>
      <c r="D194" s="228" t="s">
        <v>174</v>
      </c>
      <c r="E194" s="229" t="s">
        <v>5167</v>
      </c>
      <c r="F194" s="230" t="s">
        <v>5168</v>
      </c>
      <c r="G194" s="231" t="s">
        <v>1936</v>
      </c>
      <c r="H194" s="232">
        <v>10</v>
      </c>
      <c r="I194" s="233"/>
      <c r="J194" s="234">
        <f>ROUND(I194*H194,2)</f>
        <v>0</v>
      </c>
      <c r="K194" s="230" t="s">
        <v>5041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84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1842</v>
      </c>
    </row>
    <row r="195" s="2" customFormat="1" ht="16.5" customHeight="1">
      <c r="A195" s="39"/>
      <c r="B195" s="40"/>
      <c r="C195" s="228" t="s">
        <v>831</v>
      </c>
      <c r="D195" s="228" t="s">
        <v>174</v>
      </c>
      <c r="E195" s="229" t="s">
        <v>5169</v>
      </c>
      <c r="F195" s="230" t="s">
        <v>5170</v>
      </c>
      <c r="G195" s="231" t="s">
        <v>1936</v>
      </c>
      <c r="H195" s="232">
        <v>23</v>
      </c>
      <c r="I195" s="233"/>
      <c r="J195" s="234">
        <f>ROUND(I195*H195,2)</f>
        <v>0</v>
      </c>
      <c r="K195" s="230" t="s">
        <v>5041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192</v>
      </c>
      <c r="AT195" s="239" t="s">
        <v>174</v>
      </c>
      <c r="AU195" s="239" t="s">
        <v>84</v>
      </c>
      <c r="AY195" s="18" t="s">
        <v>171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192</v>
      </c>
      <c r="BM195" s="239" t="s">
        <v>1851</v>
      </c>
    </row>
    <row r="196" s="2" customFormat="1" ht="16.5" customHeight="1">
      <c r="A196" s="39"/>
      <c r="B196" s="40"/>
      <c r="C196" s="228" t="s">
        <v>836</v>
      </c>
      <c r="D196" s="228" t="s">
        <v>174</v>
      </c>
      <c r="E196" s="229" t="s">
        <v>5171</v>
      </c>
      <c r="F196" s="230" t="s">
        <v>5172</v>
      </c>
      <c r="G196" s="231" t="s">
        <v>1936</v>
      </c>
      <c r="H196" s="232">
        <v>1</v>
      </c>
      <c r="I196" s="233"/>
      <c r="J196" s="234">
        <f>ROUND(I196*H196,2)</f>
        <v>0</v>
      </c>
      <c r="K196" s="230" t="s">
        <v>5041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192</v>
      </c>
      <c r="AT196" s="239" t="s">
        <v>174</v>
      </c>
      <c r="AU196" s="239" t="s">
        <v>84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192</v>
      </c>
      <c r="BM196" s="239" t="s">
        <v>1859</v>
      </c>
    </row>
    <row r="197" s="2" customFormat="1" ht="16.5" customHeight="1">
      <c r="A197" s="39"/>
      <c r="B197" s="40"/>
      <c r="C197" s="228" t="s">
        <v>1454</v>
      </c>
      <c r="D197" s="228" t="s">
        <v>174</v>
      </c>
      <c r="E197" s="229" t="s">
        <v>5173</v>
      </c>
      <c r="F197" s="230" t="s">
        <v>5174</v>
      </c>
      <c r="G197" s="231" t="s">
        <v>1936</v>
      </c>
      <c r="H197" s="232">
        <v>27</v>
      </c>
      <c r="I197" s="233"/>
      <c r="J197" s="234">
        <f>ROUND(I197*H197,2)</f>
        <v>0</v>
      </c>
      <c r="K197" s="230" t="s">
        <v>5041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192</v>
      </c>
      <c r="AT197" s="239" t="s">
        <v>174</v>
      </c>
      <c r="AU197" s="239" t="s">
        <v>84</v>
      </c>
      <c r="AY197" s="18" t="s">
        <v>171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192</v>
      </c>
      <c r="BM197" s="239" t="s">
        <v>1867</v>
      </c>
    </row>
    <row r="198" s="2" customFormat="1" ht="16.5" customHeight="1">
      <c r="A198" s="39"/>
      <c r="B198" s="40"/>
      <c r="C198" s="228" t="s">
        <v>1458</v>
      </c>
      <c r="D198" s="228" t="s">
        <v>174</v>
      </c>
      <c r="E198" s="229" t="s">
        <v>5175</v>
      </c>
      <c r="F198" s="230" t="s">
        <v>5176</v>
      </c>
      <c r="G198" s="231" t="s">
        <v>1936</v>
      </c>
      <c r="H198" s="232">
        <v>24</v>
      </c>
      <c r="I198" s="233"/>
      <c r="J198" s="234">
        <f>ROUND(I198*H198,2)</f>
        <v>0</v>
      </c>
      <c r="K198" s="230" t="s">
        <v>5041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84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1877</v>
      </c>
    </row>
    <row r="199" s="2" customFormat="1" ht="16.5" customHeight="1">
      <c r="A199" s="39"/>
      <c r="B199" s="40"/>
      <c r="C199" s="228" t="s">
        <v>1463</v>
      </c>
      <c r="D199" s="228" t="s">
        <v>174</v>
      </c>
      <c r="E199" s="229" t="s">
        <v>5177</v>
      </c>
      <c r="F199" s="230" t="s">
        <v>5178</v>
      </c>
      <c r="G199" s="231" t="s">
        <v>1936</v>
      </c>
      <c r="H199" s="232">
        <v>12</v>
      </c>
      <c r="I199" s="233"/>
      <c r="J199" s="234">
        <f>ROUND(I199*H199,2)</f>
        <v>0</v>
      </c>
      <c r="K199" s="230" t="s">
        <v>5041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192</v>
      </c>
      <c r="AT199" s="239" t="s">
        <v>174</v>
      </c>
      <c r="AU199" s="239" t="s">
        <v>84</v>
      </c>
      <c r="AY199" s="18" t="s">
        <v>171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192</v>
      </c>
      <c r="BM199" s="239" t="s">
        <v>1885</v>
      </c>
    </row>
    <row r="200" s="2" customFormat="1" ht="16.5" customHeight="1">
      <c r="A200" s="39"/>
      <c r="B200" s="40"/>
      <c r="C200" s="228" t="s">
        <v>1468</v>
      </c>
      <c r="D200" s="228" t="s">
        <v>174</v>
      </c>
      <c r="E200" s="229" t="s">
        <v>5179</v>
      </c>
      <c r="F200" s="230" t="s">
        <v>5180</v>
      </c>
      <c r="G200" s="231" t="s">
        <v>1936</v>
      </c>
      <c r="H200" s="232">
        <v>9</v>
      </c>
      <c r="I200" s="233"/>
      <c r="J200" s="234">
        <f>ROUND(I200*H200,2)</f>
        <v>0</v>
      </c>
      <c r="K200" s="230" t="s">
        <v>5041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192</v>
      </c>
      <c r="AT200" s="239" t="s">
        <v>174</v>
      </c>
      <c r="AU200" s="239" t="s">
        <v>84</v>
      </c>
      <c r="AY200" s="18" t="s">
        <v>171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192</v>
      </c>
      <c r="BM200" s="239" t="s">
        <v>1895</v>
      </c>
    </row>
    <row r="201" s="2" customFormat="1" ht="16.5" customHeight="1">
      <c r="A201" s="39"/>
      <c r="B201" s="40"/>
      <c r="C201" s="228" t="s">
        <v>1489</v>
      </c>
      <c r="D201" s="228" t="s">
        <v>174</v>
      </c>
      <c r="E201" s="229" t="s">
        <v>5181</v>
      </c>
      <c r="F201" s="230" t="s">
        <v>5182</v>
      </c>
      <c r="G201" s="231" t="s">
        <v>1936</v>
      </c>
      <c r="H201" s="232">
        <v>3</v>
      </c>
      <c r="I201" s="233"/>
      <c r="J201" s="234">
        <f>ROUND(I201*H201,2)</f>
        <v>0</v>
      </c>
      <c r="K201" s="230" t="s">
        <v>5041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84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1907</v>
      </c>
    </row>
    <row r="202" s="2" customFormat="1" ht="16.5" customHeight="1">
      <c r="A202" s="39"/>
      <c r="B202" s="40"/>
      <c r="C202" s="228" t="s">
        <v>1505</v>
      </c>
      <c r="D202" s="228" t="s">
        <v>174</v>
      </c>
      <c r="E202" s="229" t="s">
        <v>5183</v>
      </c>
      <c r="F202" s="230" t="s">
        <v>5184</v>
      </c>
      <c r="G202" s="231" t="s">
        <v>1936</v>
      </c>
      <c r="H202" s="232">
        <v>3</v>
      </c>
      <c r="I202" s="233"/>
      <c r="J202" s="234">
        <f>ROUND(I202*H202,2)</f>
        <v>0</v>
      </c>
      <c r="K202" s="230" t="s">
        <v>5041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192</v>
      </c>
      <c r="AT202" s="239" t="s">
        <v>174</v>
      </c>
      <c r="AU202" s="239" t="s">
        <v>84</v>
      </c>
      <c r="AY202" s="18" t="s">
        <v>171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192</v>
      </c>
      <c r="BM202" s="239" t="s">
        <v>1921</v>
      </c>
    </row>
    <row r="203" s="2" customFormat="1" ht="16.5" customHeight="1">
      <c r="A203" s="39"/>
      <c r="B203" s="40"/>
      <c r="C203" s="228" t="s">
        <v>1509</v>
      </c>
      <c r="D203" s="228" t="s">
        <v>174</v>
      </c>
      <c r="E203" s="229" t="s">
        <v>5185</v>
      </c>
      <c r="F203" s="230" t="s">
        <v>5186</v>
      </c>
      <c r="G203" s="231" t="s">
        <v>1936</v>
      </c>
      <c r="H203" s="232">
        <v>3</v>
      </c>
      <c r="I203" s="233"/>
      <c r="J203" s="234">
        <f>ROUND(I203*H203,2)</f>
        <v>0</v>
      </c>
      <c r="K203" s="230" t="s">
        <v>5041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192</v>
      </c>
      <c r="AT203" s="239" t="s">
        <v>174</v>
      </c>
      <c r="AU203" s="239" t="s">
        <v>84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192</v>
      </c>
      <c r="BM203" s="239" t="s">
        <v>1929</v>
      </c>
    </row>
    <row r="204" s="2" customFormat="1" ht="24.15" customHeight="1">
      <c r="A204" s="39"/>
      <c r="B204" s="40"/>
      <c r="C204" s="228" t="s">
        <v>1513</v>
      </c>
      <c r="D204" s="228" t="s">
        <v>174</v>
      </c>
      <c r="E204" s="229" t="s">
        <v>5187</v>
      </c>
      <c r="F204" s="230" t="s">
        <v>5188</v>
      </c>
      <c r="G204" s="231" t="s">
        <v>1936</v>
      </c>
      <c r="H204" s="232">
        <v>3</v>
      </c>
      <c r="I204" s="233"/>
      <c r="J204" s="234">
        <f>ROUND(I204*H204,2)</f>
        <v>0</v>
      </c>
      <c r="K204" s="230" t="s">
        <v>5041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192</v>
      </c>
      <c r="AT204" s="239" t="s">
        <v>174</v>
      </c>
      <c r="AU204" s="239" t="s">
        <v>84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192</v>
      </c>
      <c r="BM204" s="239" t="s">
        <v>1938</v>
      </c>
    </row>
    <row r="205" s="2" customFormat="1" ht="24.15" customHeight="1">
      <c r="A205" s="39"/>
      <c r="B205" s="40"/>
      <c r="C205" s="228" t="s">
        <v>1517</v>
      </c>
      <c r="D205" s="228" t="s">
        <v>174</v>
      </c>
      <c r="E205" s="229" t="s">
        <v>5189</v>
      </c>
      <c r="F205" s="230" t="s">
        <v>5190</v>
      </c>
      <c r="G205" s="231" t="s">
        <v>1936</v>
      </c>
      <c r="H205" s="232">
        <v>11</v>
      </c>
      <c r="I205" s="233"/>
      <c r="J205" s="234">
        <f>ROUND(I205*H205,2)</f>
        <v>0</v>
      </c>
      <c r="K205" s="230" t="s">
        <v>5041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192</v>
      </c>
      <c r="AT205" s="239" t="s">
        <v>174</v>
      </c>
      <c r="AU205" s="239" t="s">
        <v>84</v>
      </c>
      <c r="AY205" s="18" t="s">
        <v>171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192</v>
      </c>
      <c r="BM205" s="239" t="s">
        <v>1948</v>
      </c>
    </row>
    <row r="206" s="2" customFormat="1" ht="24.15" customHeight="1">
      <c r="A206" s="39"/>
      <c r="B206" s="40"/>
      <c r="C206" s="228" t="s">
        <v>1528</v>
      </c>
      <c r="D206" s="228" t="s">
        <v>174</v>
      </c>
      <c r="E206" s="229" t="s">
        <v>5191</v>
      </c>
      <c r="F206" s="230" t="s">
        <v>5192</v>
      </c>
      <c r="G206" s="231" t="s">
        <v>1936</v>
      </c>
      <c r="H206" s="232">
        <v>14</v>
      </c>
      <c r="I206" s="233"/>
      <c r="J206" s="234">
        <f>ROUND(I206*H206,2)</f>
        <v>0</v>
      </c>
      <c r="K206" s="230" t="s">
        <v>5041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192</v>
      </c>
      <c r="AT206" s="239" t="s">
        <v>174</v>
      </c>
      <c r="AU206" s="239" t="s">
        <v>84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192</v>
      </c>
      <c r="BM206" s="239" t="s">
        <v>1958</v>
      </c>
    </row>
    <row r="207" s="2" customFormat="1" ht="24.15" customHeight="1">
      <c r="A207" s="39"/>
      <c r="B207" s="40"/>
      <c r="C207" s="228" t="s">
        <v>1533</v>
      </c>
      <c r="D207" s="228" t="s">
        <v>174</v>
      </c>
      <c r="E207" s="229" t="s">
        <v>5193</v>
      </c>
      <c r="F207" s="230" t="s">
        <v>5194</v>
      </c>
      <c r="G207" s="231" t="s">
        <v>1936</v>
      </c>
      <c r="H207" s="232">
        <v>2</v>
      </c>
      <c r="I207" s="233"/>
      <c r="J207" s="234">
        <f>ROUND(I207*H207,2)</f>
        <v>0</v>
      </c>
      <c r="K207" s="230" t="s">
        <v>5041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192</v>
      </c>
      <c r="AT207" s="239" t="s">
        <v>174</v>
      </c>
      <c r="AU207" s="239" t="s">
        <v>84</v>
      </c>
      <c r="AY207" s="18" t="s">
        <v>171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192</v>
      </c>
      <c r="BM207" s="239" t="s">
        <v>1966</v>
      </c>
    </row>
    <row r="208" s="2" customFormat="1" ht="24.15" customHeight="1">
      <c r="A208" s="39"/>
      <c r="B208" s="40"/>
      <c r="C208" s="228" t="s">
        <v>1537</v>
      </c>
      <c r="D208" s="228" t="s">
        <v>174</v>
      </c>
      <c r="E208" s="229" t="s">
        <v>5195</v>
      </c>
      <c r="F208" s="230" t="s">
        <v>5196</v>
      </c>
      <c r="G208" s="231" t="s">
        <v>1936</v>
      </c>
      <c r="H208" s="232">
        <v>7</v>
      </c>
      <c r="I208" s="233"/>
      <c r="J208" s="234">
        <f>ROUND(I208*H208,2)</f>
        <v>0</v>
      </c>
      <c r="K208" s="230" t="s">
        <v>5041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84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1974</v>
      </c>
    </row>
    <row r="209" s="2" customFormat="1" ht="24.15" customHeight="1">
      <c r="A209" s="39"/>
      <c r="B209" s="40"/>
      <c r="C209" s="228" t="s">
        <v>1543</v>
      </c>
      <c r="D209" s="228" t="s">
        <v>174</v>
      </c>
      <c r="E209" s="229" t="s">
        <v>5197</v>
      </c>
      <c r="F209" s="230" t="s">
        <v>5198</v>
      </c>
      <c r="G209" s="231" t="s">
        <v>1936</v>
      </c>
      <c r="H209" s="232">
        <v>23</v>
      </c>
      <c r="I209" s="233"/>
      <c r="J209" s="234">
        <f>ROUND(I209*H209,2)</f>
        <v>0</v>
      </c>
      <c r="K209" s="230" t="s">
        <v>5041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192</v>
      </c>
      <c r="AT209" s="239" t="s">
        <v>174</v>
      </c>
      <c r="AU209" s="239" t="s">
        <v>84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192</v>
      </c>
      <c r="BM209" s="239" t="s">
        <v>1984</v>
      </c>
    </row>
    <row r="210" s="2" customFormat="1" ht="24.15" customHeight="1">
      <c r="A210" s="39"/>
      <c r="B210" s="40"/>
      <c r="C210" s="228" t="s">
        <v>1551</v>
      </c>
      <c r="D210" s="228" t="s">
        <v>174</v>
      </c>
      <c r="E210" s="229" t="s">
        <v>5199</v>
      </c>
      <c r="F210" s="230" t="s">
        <v>5200</v>
      </c>
      <c r="G210" s="231" t="s">
        <v>1936</v>
      </c>
      <c r="H210" s="232">
        <v>111</v>
      </c>
      <c r="I210" s="233"/>
      <c r="J210" s="234">
        <f>ROUND(I210*H210,2)</f>
        <v>0</v>
      </c>
      <c r="K210" s="230" t="s">
        <v>5041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192</v>
      </c>
      <c r="AT210" s="239" t="s">
        <v>174</v>
      </c>
      <c r="AU210" s="239" t="s">
        <v>84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192</v>
      </c>
      <c r="BM210" s="239" t="s">
        <v>1988</v>
      </c>
    </row>
    <row r="211" s="2" customFormat="1" ht="24.15" customHeight="1">
      <c r="A211" s="39"/>
      <c r="B211" s="40"/>
      <c r="C211" s="228" t="s">
        <v>1271</v>
      </c>
      <c r="D211" s="228" t="s">
        <v>174</v>
      </c>
      <c r="E211" s="229" t="s">
        <v>5201</v>
      </c>
      <c r="F211" s="230" t="s">
        <v>5202</v>
      </c>
      <c r="G211" s="231" t="s">
        <v>1936</v>
      </c>
      <c r="H211" s="232">
        <v>2</v>
      </c>
      <c r="I211" s="233"/>
      <c r="J211" s="234">
        <f>ROUND(I211*H211,2)</f>
        <v>0</v>
      </c>
      <c r="K211" s="230" t="s">
        <v>5041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192</v>
      </c>
      <c r="AT211" s="239" t="s">
        <v>174</v>
      </c>
      <c r="AU211" s="239" t="s">
        <v>84</v>
      </c>
      <c r="AY211" s="18" t="s">
        <v>171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192</v>
      </c>
      <c r="BM211" s="239" t="s">
        <v>1995</v>
      </c>
    </row>
    <row r="212" s="2" customFormat="1" ht="24.15" customHeight="1">
      <c r="A212" s="39"/>
      <c r="B212" s="40"/>
      <c r="C212" s="228" t="s">
        <v>1561</v>
      </c>
      <c r="D212" s="228" t="s">
        <v>174</v>
      </c>
      <c r="E212" s="229" t="s">
        <v>5203</v>
      </c>
      <c r="F212" s="230" t="s">
        <v>5204</v>
      </c>
      <c r="G212" s="231" t="s">
        <v>1936</v>
      </c>
      <c r="H212" s="232">
        <v>4</v>
      </c>
      <c r="I212" s="233"/>
      <c r="J212" s="234">
        <f>ROUND(I212*H212,2)</f>
        <v>0</v>
      </c>
      <c r="K212" s="230" t="s">
        <v>5041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192</v>
      </c>
      <c r="AT212" s="239" t="s">
        <v>174</v>
      </c>
      <c r="AU212" s="239" t="s">
        <v>84</v>
      </c>
      <c r="AY212" s="18" t="s">
        <v>171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192</v>
      </c>
      <c r="BM212" s="239" t="s">
        <v>2025</v>
      </c>
    </row>
    <row r="213" s="2" customFormat="1" ht="24.15" customHeight="1">
      <c r="A213" s="39"/>
      <c r="B213" s="40"/>
      <c r="C213" s="228" t="s">
        <v>1570</v>
      </c>
      <c r="D213" s="228" t="s">
        <v>174</v>
      </c>
      <c r="E213" s="229" t="s">
        <v>5205</v>
      </c>
      <c r="F213" s="230" t="s">
        <v>5206</v>
      </c>
      <c r="G213" s="231" t="s">
        <v>1936</v>
      </c>
      <c r="H213" s="232">
        <v>2</v>
      </c>
      <c r="I213" s="233"/>
      <c r="J213" s="234">
        <f>ROUND(I213*H213,2)</f>
        <v>0</v>
      </c>
      <c r="K213" s="230" t="s">
        <v>5041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192</v>
      </c>
      <c r="AT213" s="239" t="s">
        <v>174</v>
      </c>
      <c r="AU213" s="239" t="s">
        <v>84</v>
      </c>
      <c r="AY213" s="18" t="s">
        <v>171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192</v>
      </c>
      <c r="BM213" s="239" t="s">
        <v>2039</v>
      </c>
    </row>
    <row r="214" s="2" customFormat="1" ht="24.15" customHeight="1">
      <c r="A214" s="39"/>
      <c r="B214" s="40"/>
      <c r="C214" s="228" t="s">
        <v>1575</v>
      </c>
      <c r="D214" s="228" t="s">
        <v>174</v>
      </c>
      <c r="E214" s="229" t="s">
        <v>5207</v>
      </c>
      <c r="F214" s="230" t="s">
        <v>5208</v>
      </c>
      <c r="G214" s="231" t="s">
        <v>1936</v>
      </c>
      <c r="H214" s="232">
        <v>5</v>
      </c>
      <c r="I214" s="233"/>
      <c r="J214" s="234">
        <f>ROUND(I214*H214,2)</f>
        <v>0</v>
      </c>
      <c r="K214" s="230" t="s">
        <v>5041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192</v>
      </c>
      <c r="AT214" s="239" t="s">
        <v>174</v>
      </c>
      <c r="AU214" s="239" t="s">
        <v>84</v>
      </c>
      <c r="AY214" s="18" t="s">
        <v>171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192</v>
      </c>
      <c r="BM214" s="239" t="s">
        <v>2052</v>
      </c>
    </row>
    <row r="215" s="2" customFormat="1" ht="24.15" customHeight="1">
      <c r="A215" s="39"/>
      <c r="B215" s="40"/>
      <c r="C215" s="228" t="s">
        <v>1580</v>
      </c>
      <c r="D215" s="228" t="s">
        <v>174</v>
      </c>
      <c r="E215" s="229" t="s">
        <v>5209</v>
      </c>
      <c r="F215" s="230" t="s">
        <v>5210</v>
      </c>
      <c r="G215" s="231" t="s">
        <v>1936</v>
      </c>
      <c r="H215" s="232">
        <v>6</v>
      </c>
      <c r="I215" s="233"/>
      <c r="J215" s="234">
        <f>ROUND(I215*H215,2)</f>
        <v>0</v>
      </c>
      <c r="K215" s="230" t="s">
        <v>5041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192</v>
      </c>
      <c r="AT215" s="239" t="s">
        <v>174</v>
      </c>
      <c r="AU215" s="239" t="s">
        <v>84</v>
      </c>
      <c r="AY215" s="18" t="s">
        <v>171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192</v>
      </c>
      <c r="BM215" s="239" t="s">
        <v>2062</v>
      </c>
    </row>
    <row r="216" s="2" customFormat="1" ht="24.15" customHeight="1">
      <c r="A216" s="39"/>
      <c r="B216" s="40"/>
      <c r="C216" s="228" t="s">
        <v>1586</v>
      </c>
      <c r="D216" s="228" t="s">
        <v>174</v>
      </c>
      <c r="E216" s="229" t="s">
        <v>5211</v>
      </c>
      <c r="F216" s="230" t="s">
        <v>5212</v>
      </c>
      <c r="G216" s="231" t="s">
        <v>1936</v>
      </c>
      <c r="H216" s="232">
        <v>1</v>
      </c>
      <c r="I216" s="233"/>
      <c r="J216" s="234">
        <f>ROUND(I216*H216,2)</f>
        <v>0</v>
      </c>
      <c r="K216" s="230" t="s">
        <v>5041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192</v>
      </c>
      <c r="AT216" s="239" t="s">
        <v>174</v>
      </c>
      <c r="AU216" s="239" t="s">
        <v>84</v>
      </c>
      <c r="AY216" s="18" t="s">
        <v>171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192</v>
      </c>
      <c r="BM216" s="239" t="s">
        <v>2074</v>
      </c>
    </row>
    <row r="217" s="2" customFormat="1" ht="24.15" customHeight="1">
      <c r="A217" s="39"/>
      <c r="B217" s="40"/>
      <c r="C217" s="228" t="s">
        <v>1591</v>
      </c>
      <c r="D217" s="228" t="s">
        <v>174</v>
      </c>
      <c r="E217" s="229" t="s">
        <v>5213</v>
      </c>
      <c r="F217" s="230" t="s">
        <v>5214</v>
      </c>
      <c r="G217" s="231" t="s">
        <v>1936</v>
      </c>
      <c r="H217" s="232">
        <v>2</v>
      </c>
      <c r="I217" s="233"/>
      <c r="J217" s="234">
        <f>ROUND(I217*H217,2)</f>
        <v>0</v>
      </c>
      <c r="K217" s="230" t="s">
        <v>5041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192</v>
      </c>
      <c r="AT217" s="239" t="s">
        <v>174</v>
      </c>
      <c r="AU217" s="239" t="s">
        <v>84</v>
      </c>
      <c r="AY217" s="18" t="s">
        <v>171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192</v>
      </c>
      <c r="BM217" s="239" t="s">
        <v>2084</v>
      </c>
    </row>
    <row r="218" s="2" customFormat="1" ht="24.15" customHeight="1">
      <c r="A218" s="39"/>
      <c r="B218" s="40"/>
      <c r="C218" s="228" t="s">
        <v>1597</v>
      </c>
      <c r="D218" s="228" t="s">
        <v>174</v>
      </c>
      <c r="E218" s="229" t="s">
        <v>5215</v>
      </c>
      <c r="F218" s="230" t="s">
        <v>5216</v>
      </c>
      <c r="G218" s="231" t="s">
        <v>1936</v>
      </c>
      <c r="H218" s="232">
        <v>3</v>
      </c>
      <c r="I218" s="233"/>
      <c r="J218" s="234">
        <f>ROUND(I218*H218,2)</f>
        <v>0</v>
      </c>
      <c r="K218" s="230" t="s">
        <v>5041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192</v>
      </c>
      <c r="AT218" s="239" t="s">
        <v>174</v>
      </c>
      <c r="AU218" s="239" t="s">
        <v>84</v>
      </c>
      <c r="AY218" s="18" t="s">
        <v>171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192</v>
      </c>
      <c r="BM218" s="239" t="s">
        <v>2095</v>
      </c>
    </row>
    <row r="219" s="2" customFormat="1" ht="24.15" customHeight="1">
      <c r="A219" s="39"/>
      <c r="B219" s="40"/>
      <c r="C219" s="228" t="s">
        <v>1603</v>
      </c>
      <c r="D219" s="228" t="s">
        <v>174</v>
      </c>
      <c r="E219" s="229" t="s">
        <v>5217</v>
      </c>
      <c r="F219" s="230" t="s">
        <v>5218</v>
      </c>
      <c r="G219" s="231" t="s">
        <v>1936</v>
      </c>
      <c r="H219" s="232">
        <v>1</v>
      </c>
      <c r="I219" s="233"/>
      <c r="J219" s="234">
        <f>ROUND(I219*H219,2)</f>
        <v>0</v>
      </c>
      <c r="K219" s="230" t="s">
        <v>5041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192</v>
      </c>
      <c r="AT219" s="239" t="s">
        <v>174</v>
      </c>
      <c r="AU219" s="239" t="s">
        <v>84</v>
      </c>
      <c r="AY219" s="18" t="s">
        <v>171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192</v>
      </c>
      <c r="BM219" s="239" t="s">
        <v>2104</v>
      </c>
    </row>
    <row r="220" s="2" customFormat="1" ht="24.15" customHeight="1">
      <c r="A220" s="39"/>
      <c r="B220" s="40"/>
      <c r="C220" s="228" t="s">
        <v>1609</v>
      </c>
      <c r="D220" s="228" t="s">
        <v>174</v>
      </c>
      <c r="E220" s="229" t="s">
        <v>5219</v>
      </c>
      <c r="F220" s="230" t="s">
        <v>5220</v>
      </c>
      <c r="G220" s="231" t="s">
        <v>1936</v>
      </c>
      <c r="H220" s="232">
        <v>7</v>
      </c>
      <c r="I220" s="233"/>
      <c r="J220" s="234">
        <f>ROUND(I220*H220,2)</f>
        <v>0</v>
      </c>
      <c r="K220" s="230" t="s">
        <v>5041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192</v>
      </c>
      <c r="AT220" s="239" t="s">
        <v>174</v>
      </c>
      <c r="AU220" s="239" t="s">
        <v>84</v>
      </c>
      <c r="AY220" s="18" t="s">
        <v>171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192</v>
      </c>
      <c r="BM220" s="239" t="s">
        <v>2115</v>
      </c>
    </row>
    <row r="221" s="2" customFormat="1" ht="24.15" customHeight="1">
      <c r="A221" s="39"/>
      <c r="B221" s="40"/>
      <c r="C221" s="228" t="s">
        <v>1614</v>
      </c>
      <c r="D221" s="228" t="s">
        <v>174</v>
      </c>
      <c r="E221" s="229" t="s">
        <v>5221</v>
      </c>
      <c r="F221" s="230" t="s">
        <v>5222</v>
      </c>
      <c r="G221" s="231" t="s">
        <v>1936</v>
      </c>
      <c r="H221" s="232">
        <v>13</v>
      </c>
      <c r="I221" s="233"/>
      <c r="J221" s="234">
        <f>ROUND(I221*H221,2)</f>
        <v>0</v>
      </c>
      <c r="K221" s="230" t="s">
        <v>5041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192</v>
      </c>
      <c r="AT221" s="239" t="s">
        <v>174</v>
      </c>
      <c r="AU221" s="239" t="s">
        <v>84</v>
      </c>
      <c r="AY221" s="18" t="s">
        <v>171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192</v>
      </c>
      <c r="BM221" s="239" t="s">
        <v>2124</v>
      </c>
    </row>
    <row r="222" s="2" customFormat="1" ht="37.8" customHeight="1">
      <c r="A222" s="39"/>
      <c r="B222" s="40"/>
      <c r="C222" s="228" t="s">
        <v>1619</v>
      </c>
      <c r="D222" s="228" t="s">
        <v>174</v>
      </c>
      <c r="E222" s="229" t="s">
        <v>5223</v>
      </c>
      <c r="F222" s="230" t="s">
        <v>5224</v>
      </c>
      <c r="G222" s="231" t="s">
        <v>1936</v>
      </c>
      <c r="H222" s="232">
        <v>21</v>
      </c>
      <c r="I222" s="233"/>
      <c r="J222" s="234">
        <f>ROUND(I222*H222,2)</f>
        <v>0</v>
      </c>
      <c r="K222" s="230" t="s">
        <v>5041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192</v>
      </c>
      <c r="AT222" s="239" t="s">
        <v>174</v>
      </c>
      <c r="AU222" s="239" t="s">
        <v>84</v>
      </c>
      <c r="AY222" s="18" t="s">
        <v>171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192</v>
      </c>
      <c r="BM222" s="239" t="s">
        <v>2136</v>
      </c>
    </row>
    <row r="223" s="2" customFormat="1" ht="37.8" customHeight="1">
      <c r="A223" s="39"/>
      <c r="B223" s="40"/>
      <c r="C223" s="228" t="s">
        <v>1623</v>
      </c>
      <c r="D223" s="228" t="s">
        <v>174</v>
      </c>
      <c r="E223" s="229" t="s">
        <v>5225</v>
      </c>
      <c r="F223" s="230" t="s">
        <v>5226</v>
      </c>
      <c r="G223" s="231" t="s">
        <v>1936</v>
      </c>
      <c r="H223" s="232">
        <v>1</v>
      </c>
      <c r="I223" s="233"/>
      <c r="J223" s="234">
        <f>ROUND(I223*H223,2)</f>
        <v>0</v>
      </c>
      <c r="K223" s="230" t="s">
        <v>5041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192</v>
      </c>
      <c r="AT223" s="239" t="s">
        <v>174</v>
      </c>
      <c r="AU223" s="239" t="s">
        <v>84</v>
      </c>
      <c r="AY223" s="18" t="s">
        <v>171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192</v>
      </c>
      <c r="BM223" s="239" t="s">
        <v>2151</v>
      </c>
    </row>
    <row r="224" s="2" customFormat="1" ht="33" customHeight="1">
      <c r="A224" s="39"/>
      <c r="B224" s="40"/>
      <c r="C224" s="228" t="s">
        <v>1628</v>
      </c>
      <c r="D224" s="228" t="s">
        <v>174</v>
      </c>
      <c r="E224" s="229" t="s">
        <v>5227</v>
      </c>
      <c r="F224" s="230" t="s">
        <v>5228</v>
      </c>
      <c r="G224" s="231" t="s">
        <v>1936</v>
      </c>
      <c r="H224" s="232">
        <v>1</v>
      </c>
      <c r="I224" s="233"/>
      <c r="J224" s="234">
        <f>ROUND(I224*H224,2)</f>
        <v>0</v>
      </c>
      <c r="K224" s="230" t="s">
        <v>5041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192</v>
      </c>
      <c r="AT224" s="239" t="s">
        <v>174</v>
      </c>
      <c r="AU224" s="239" t="s">
        <v>84</v>
      </c>
      <c r="AY224" s="18" t="s">
        <v>171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192</v>
      </c>
      <c r="BM224" s="239" t="s">
        <v>2159</v>
      </c>
    </row>
    <row r="225" s="2" customFormat="1" ht="33" customHeight="1">
      <c r="A225" s="39"/>
      <c r="B225" s="40"/>
      <c r="C225" s="228" t="s">
        <v>1633</v>
      </c>
      <c r="D225" s="228" t="s">
        <v>174</v>
      </c>
      <c r="E225" s="229" t="s">
        <v>5229</v>
      </c>
      <c r="F225" s="230" t="s">
        <v>5230</v>
      </c>
      <c r="G225" s="231" t="s">
        <v>1936</v>
      </c>
      <c r="H225" s="232">
        <v>6</v>
      </c>
      <c r="I225" s="233"/>
      <c r="J225" s="234">
        <f>ROUND(I225*H225,2)</f>
        <v>0</v>
      </c>
      <c r="K225" s="230" t="s">
        <v>5041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192</v>
      </c>
      <c r="AT225" s="239" t="s">
        <v>174</v>
      </c>
      <c r="AU225" s="239" t="s">
        <v>84</v>
      </c>
      <c r="AY225" s="18" t="s">
        <v>171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192</v>
      </c>
      <c r="BM225" s="239" t="s">
        <v>2169</v>
      </c>
    </row>
    <row r="226" s="2" customFormat="1" ht="24.15" customHeight="1">
      <c r="A226" s="39"/>
      <c r="B226" s="40"/>
      <c r="C226" s="228" t="s">
        <v>1638</v>
      </c>
      <c r="D226" s="228" t="s">
        <v>174</v>
      </c>
      <c r="E226" s="229" t="s">
        <v>5231</v>
      </c>
      <c r="F226" s="230" t="s">
        <v>5232</v>
      </c>
      <c r="G226" s="231" t="s">
        <v>1936</v>
      </c>
      <c r="H226" s="232">
        <v>6</v>
      </c>
      <c r="I226" s="233"/>
      <c r="J226" s="234">
        <f>ROUND(I226*H226,2)</f>
        <v>0</v>
      </c>
      <c r="K226" s="230" t="s">
        <v>5041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192</v>
      </c>
      <c r="AT226" s="239" t="s">
        <v>174</v>
      </c>
      <c r="AU226" s="239" t="s">
        <v>84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192</v>
      </c>
      <c r="BM226" s="239" t="s">
        <v>2181</v>
      </c>
    </row>
    <row r="227" s="2" customFormat="1" ht="24.15" customHeight="1">
      <c r="A227" s="39"/>
      <c r="B227" s="40"/>
      <c r="C227" s="228" t="s">
        <v>1644</v>
      </c>
      <c r="D227" s="228" t="s">
        <v>174</v>
      </c>
      <c r="E227" s="229" t="s">
        <v>5233</v>
      </c>
      <c r="F227" s="230" t="s">
        <v>5234</v>
      </c>
      <c r="G227" s="231" t="s">
        <v>1936</v>
      </c>
      <c r="H227" s="232">
        <v>4</v>
      </c>
      <c r="I227" s="233"/>
      <c r="J227" s="234">
        <f>ROUND(I227*H227,2)</f>
        <v>0</v>
      </c>
      <c r="K227" s="230" t="s">
        <v>5235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192</v>
      </c>
      <c r="AT227" s="239" t="s">
        <v>174</v>
      </c>
      <c r="AU227" s="239" t="s">
        <v>84</v>
      </c>
      <c r="AY227" s="18" t="s">
        <v>171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192</v>
      </c>
      <c r="BM227" s="239" t="s">
        <v>2192</v>
      </c>
    </row>
    <row r="228" s="2" customFormat="1" ht="24.15" customHeight="1">
      <c r="A228" s="39"/>
      <c r="B228" s="40"/>
      <c r="C228" s="228" t="s">
        <v>1649</v>
      </c>
      <c r="D228" s="228" t="s">
        <v>174</v>
      </c>
      <c r="E228" s="229" t="s">
        <v>5236</v>
      </c>
      <c r="F228" s="230" t="s">
        <v>5237</v>
      </c>
      <c r="G228" s="231" t="s">
        <v>1936</v>
      </c>
      <c r="H228" s="232">
        <v>2</v>
      </c>
      <c r="I228" s="233"/>
      <c r="J228" s="234">
        <f>ROUND(I228*H228,2)</f>
        <v>0</v>
      </c>
      <c r="K228" s="230" t="s">
        <v>5041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192</v>
      </c>
      <c r="AT228" s="239" t="s">
        <v>174</v>
      </c>
      <c r="AU228" s="239" t="s">
        <v>84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192</v>
      </c>
      <c r="BM228" s="239" t="s">
        <v>2202</v>
      </c>
    </row>
    <row r="229" s="2" customFormat="1" ht="37.8" customHeight="1">
      <c r="A229" s="39"/>
      <c r="B229" s="40"/>
      <c r="C229" s="228" t="s">
        <v>1655</v>
      </c>
      <c r="D229" s="228" t="s">
        <v>174</v>
      </c>
      <c r="E229" s="229" t="s">
        <v>5238</v>
      </c>
      <c r="F229" s="230" t="s">
        <v>5239</v>
      </c>
      <c r="G229" s="231" t="s">
        <v>1936</v>
      </c>
      <c r="H229" s="232">
        <v>23</v>
      </c>
      <c r="I229" s="233"/>
      <c r="J229" s="234">
        <f>ROUND(I229*H229,2)</f>
        <v>0</v>
      </c>
      <c r="K229" s="230" t="s">
        <v>5041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192</v>
      </c>
      <c r="AT229" s="239" t="s">
        <v>174</v>
      </c>
      <c r="AU229" s="239" t="s">
        <v>84</v>
      </c>
      <c r="AY229" s="18" t="s">
        <v>171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192</v>
      </c>
      <c r="BM229" s="239" t="s">
        <v>2212</v>
      </c>
    </row>
    <row r="230" s="2" customFormat="1" ht="24.15" customHeight="1">
      <c r="A230" s="39"/>
      <c r="B230" s="40"/>
      <c r="C230" s="228" t="s">
        <v>1660</v>
      </c>
      <c r="D230" s="228" t="s">
        <v>174</v>
      </c>
      <c r="E230" s="229" t="s">
        <v>5240</v>
      </c>
      <c r="F230" s="230" t="s">
        <v>5241</v>
      </c>
      <c r="G230" s="231" t="s">
        <v>1936</v>
      </c>
      <c r="H230" s="232">
        <v>4</v>
      </c>
      <c r="I230" s="233"/>
      <c r="J230" s="234">
        <f>ROUND(I230*H230,2)</f>
        <v>0</v>
      </c>
      <c r="K230" s="230" t="s">
        <v>5041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192</v>
      </c>
      <c r="AT230" s="239" t="s">
        <v>174</v>
      </c>
      <c r="AU230" s="239" t="s">
        <v>84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192</v>
      </c>
      <c r="BM230" s="239" t="s">
        <v>2221</v>
      </c>
    </row>
    <row r="231" s="2" customFormat="1" ht="24.15" customHeight="1">
      <c r="A231" s="39"/>
      <c r="B231" s="40"/>
      <c r="C231" s="228" t="s">
        <v>1664</v>
      </c>
      <c r="D231" s="228" t="s">
        <v>174</v>
      </c>
      <c r="E231" s="229" t="s">
        <v>5242</v>
      </c>
      <c r="F231" s="230" t="s">
        <v>5243</v>
      </c>
      <c r="G231" s="231" t="s">
        <v>1936</v>
      </c>
      <c r="H231" s="232">
        <v>3</v>
      </c>
      <c r="I231" s="233"/>
      <c r="J231" s="234">
        <f>ROUND(I231*H231,2)</f>
        <v>0</v>
      </c>
      <c r="K231" s="230" t="s">
        <v>5041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192</v>
      </c>
      <c r="AT231" s="239" t="s">
        <v>174</v>
      </c>
      <c r="AU231" s="239" t="s">
        <v>84</v>
      </c>
      <c r="AY231" s="18" t="s">
        <v>171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192</v>
      </c>
      <c r="BM231" s="239" t="s">
        <v>2231</v>
      </c>
    </row>
    <row r="232" s="2" customFormat="1" ht="37.8" customHeight="1">
      <c r="A232" s="39"/>
      <c r="B232" s="40"/>
      <c r="C232" s="228" t="s">
        <v>1669</v>
      </c>
      <c r="D232" s="228" t="s">
        <v>174</v>
      </c>
      <c r="E232" s="229" t="s">
        <v>5244</v>
      </c>
      <c r="F232" s="230" t="s">
        <v>5245</v>
      </c>
      <c r="G232" s="231" t="s">
        <v>1936</v>
      </c>
      <c r="H232" s="232">
        <v>2</v>
      </c>
      <c r="I232" s="233"/>
      <c r="J232" s="234">
        <f>ROUND(I232*H232,2)</f>
        <v>0</v>
      </c>
      <c r="K232" s="230" t="s">
        <v>5041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192</v>
      </c>
      <c r="AT232" s="239" t="s">
        <v>174</v>
      </c>
      <c r="AU232" s="239" t="s">
        <v>84</v>
      </c>
      <c r="AY232" s="18" t="s">
        <v>171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192</v>
      </c>
      <c r="BM232" s="239" t="s">
        <v>2240</v>
      </c>
    </row>
    <row r="233" s="2" customFormat="1" ht="16.5" customHeight="1">
      <c r="A233" s="39"/>
      <c r="B233" s="40"/>
      <c r="C233" s="228" t="s">
        <v>1682</v>
      </c>
      <c r="D233" s="228" t="s">
        <v>174</v>
      </c>
      <c r="E233" s="229" t="s">
        <v>5246</v>
      </c>
      <c r="F233" s="230" t="s">
        <v>5247</v>
      </c>
      <c r="G233" s="231" t="s">
        <v>1936</v>
      </c>
      <c r="H233" s="232">
        <v>1</v>
      </c>
      <c r="I233" s="233"/>
      <c r="J233" s="234">
        <f>ROUND(I233*H233,2)</f>
        <v>0</v>
      </c>
      <c r="K233" s="230" t="s">
        <v>5041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192</v>
      </c>
      <c r="AT233" s="239" t="s">
        <v>174</v>
      </c>
      <c r="AU233" s="239" t="s">
        <v>84</v>
      </c>
      <c r="AY233" s="18" t="s">
        <v>171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192</v>
      </c>
      <c r="BM233" s="239" t="s">
        <v>2249</v>
      </c>
    </row>
    <row r="234" s="2" customFormat="1" ht="24.15" customHeight="1">
      <c r="A234" s="39"/>
      <c r="B234" s="40"/>
      <c r="C234" s="228" t="s">
        <v>1688</v>
      </c>
      <c r="D234" s="228" t="s">
        <v>174</v>
      </c>
      <c r="E234" s="229" t="s">
        <v>5248</v>
      </c>
      <c r="F234" s="230" t="s">
        <v>5249</v>
      </c>
      <c r="G234" s="231" t="s">
        <v>1936</v>
      </c>
      <c r="H234" s="232">
        <v>2</v>
      </c>
      <c r="I234" s="233"/>
      <c r="J234" s="234">
        <f>ROUND(I234*H234,2)</f>
        <v>0</v>
      </c>
      <c r="K234" s="230" t="s">
        <v>5041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192</v>
      </c>
      <c r="AT234" s="239" t="s">
        <v>174</v>
      </c>
      <c r="AU234" s="239" t="s">
        <v>84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192</v>
      </c>
      <c r="BM234" s="239" t="s">
        <v>2258</v>
      </c>
    </row>
    <row r="235" s="2" customFormat="1" ht="24.15" customHeight="1">
      <c r="A235" s="39"/>
      <c r="B235" s="40"/>
      <c r="C235" s="228" t="s">
        <v>1693</v>
      </c>
      <c r="D235" s="228" t="s">
        <v>174</v>
      </c>
      <c r="E235" s="229" t="s">
        <v>5250</v>
      </c>
      <c r="F235" s="230" t="s">
        <v>5251</v>
      </c>
      <c r="G235" s="231" t="s">
        <v>1936</v>
      </c>
      <c r="H235" s="232">
        <v>1</v>
      </c>
      <c r="I235" s="233"/>
      <c r="J235" s="234">
        <f>ROUND(I235*H235,2)</f>
        <v>0</v>
      </c>
      <c r="K235" s="230" t="s">
        <v>5041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192</v>
      </c>
      <c r="AT235" s="239" t="s">
        <v>174</v>
      </c>
      <c r="AU235" s="239" t="s">
        <v>84</v>
      </c>
      <c r="AY235" s="18" t="s">
        <v>171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192</v>
      </c>
      <c r="BM235" s="239" t="s">
        <v>2270</v>
      </c>
    </row>
    <row r="236" s="2" customFormat="1" ht="37.8" customHeight="1">
      <c r="A236" s="39"/>
      <c r="B236" s="40"/>
      <c r="C236" s="228" t="s">
        <v>1698</v>
      </c>
      <c r="D236" s="228" t="s">
        <v>174</v>
      </c>
      <c r="E236" s="229" t="s">
        <v>5252</v>
      </c>
      <c r="F236" s="230" t="s">
        <v>5253</v>
      </c>
      <c r="G236" s="231" t="s">
        <v>1936</v>
      </c>
      <c r="H236" s="232">
        <v>1</v>
      </c>
      <c r="I236" s="233"/>
      <c r="J236" s="234">
        <f>ROUND(I236*H236,2)</f>
        <v>0</v>
      </c>
      <c r="K236" s="230" t="s">
        <v>5041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192</v>
      </c>
      <c r="AT236" s="239" t="s">
        <v>174</v>
      </c>
      <c r="AU236" s="239" t="s">
        <v>84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192</v>
      </c>
      <c r="BM236" s="239" t="s">
        <v>2283</v>
      </c>
    </row>
    <row r="237" s="2" customFormat="1" ht="24.15" customHeight="1">
      <c r="A237" s="39"/>
      <c r="B237" s="40"/>
      <c r="C237" s="228" t="s">
        <v>1703</v>
      </c>
      <c r="D237" s="228" t="s">
        <v>174</v>
      </c>
      <c r="E237" s="229" t="s">
        <v>5254</v>
      </c>
      <c r="F237" s="230" t="s">
        <v>5255</v>
      </c>
      <c r="G237" s="231" t="s">
        <v>1936</v>
      </c>
      <c r="H237" s="232">
        <v>1</v>
      </c>
      <c r="I237" s="233"/>
      <c r="J237" s="234">
        <f>ROUND(I237*H237,2)</f>
        <v>0</v>
      </c>
      <c r="K237" s="230" t="s">
        <v>5041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192</v>
      </c>
      <c r="AT237" s="239" t="s">
        <v>174</v>
      </c>
      <c r="AU237" s="239" t="s">
        <v>84</v>
      </c>
      <c r="AY237" s="18" t="s">
        <v>171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192</v>
      </c>
      <c r="BM237" s="239" t="s">
        <v>2293</v>
      </c>
    </row>
    <row r="238" s="2" customFormat="1" ht="24.15" customHeight="1">
      <c r="A238" s="39"/>
      <c r="B238" s="40"/>
      <c r="C238" s="228" t="s">
        <v>1708</v>
      </c>
      <c r="D238" s="228" t="s">
        <v>174</v>
      </c>
      <c r="E238" s="229" t="s">
        <v>5256</v>
      </c>
      <c r="F238" s="230" t="s">
        <v>5257</v>
      </c>
      <c r="G238" s="231" t="s">
        <v>1936</v>
      </c>
      <c r="H238" s="232">
        <v>5</v>
      </c>
      <c r="I238" s="233"/>
      <c r="J238" s="234">
        <f>ROUND(I238*H238,2)</f>
        <v>0</v>
      </c>
      <c r="K238" s="230" t="s">
        <v>5041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192</v>
      </c>
      <c r="AT238" s="239" t="s">
        <v>174</v>
      </c>
      <c r="AU238" s="239" t="s">
        <v>84</v>
      </c>
      <c r="AY238" s="18" t="s">
        <v>171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192</v>
      </c>
      <c r="BM238" s="239" t="s">
        <v>2304</v>
      </c>
    </row>
    <row r="239" s="2" customFormat="1" ht="24.15" customHeight="1">
      <c r="A239" s="39"/>
      <c r="B239" s="40"/>
      <c r="C239" s="228" t="s">
        <v>1714</v>
      </c>
      <c r="D239" s="228" t="s">
        <v>174</v>
      </c>
      <c r="E239" s="229" t="s">
        <v>5258</v>
      </c>
      <c r="F239" s="230" t="s">
        <v>5259</v>
      </c>
      <c r="G239" s="231" t="s">
        <v>1936</v>
      </c>
      <c r="H239" s="232">
        <v>1</v>
      </c>
      <c r="I239" s="233"/>
      <c r="J239" s="234">
        <f>ROUND(I239*H239,2)</f>
        <v>0</v>
      </c>
      <c r="K239" s="230" t="s">
        <v>5041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192</v>
      </c>
      <c r="AT239" s="239" t="s">
        <v>174</v>
      </c>
      <c r="AU239" s="239" t="s">
        <v>84</v>
      </c>
      <c r="AY239" s="18" t="s">
        <v>171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192</v>
      </c>
      <c r="BM239" s="239" t="s">
        <v>2313</v>
      </c>
    </row>
    <row r="240" s="2" customFormat="1" ht="33" customHeight="1">
      <c r="A240" s="39"/>
      <c r="B240" s="40"/>
      <c r="C240" s="228" t="s">
        <v>1719</v>
      </c>
      <c r="D240" s="228" t="s">
        <v>174</v>
      </c>
      <c r="E240" s="229" t="s">
        <v>5260</v>
      </c>
      <c r="F240" s="230" t="s">
        <v>5261</v>
      </c>
      <c r="G240" s="231" t="s">
        <v>1936</v>
      </c>
      <c r="H240" s="232">
        <v>1</v>
      </c>
      <c r="I240" s="233"/>
      <c r="J240" s="234">
        <f>ROUND(I240*H240,2)</f>
        <v>0</v>
      </c>
      <c r="K240" s="230" t="s">
        <v>5041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192</v>
      </c>
      <c r="AT240" s="239" t="s">
        <v>174</v>
      </c>
      <c r="AU240" s="239" t="s">
        <v>84</v>
      </c>
      <c r="AY240" s="18" t="s">
        <v>171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192</v>
      </c>
      <c r="BM240" s="239" t="s">
        <v>2322</v>
      </c>
    </row>
    <row r="241" s="2" customFormat="1" ht="24.15" customHeight="1">
      <c r="A241" s="39"/>
      <c r="B241" s="40"/>
      <c r="C241" s="228" t="s">
        <v>1733</v>
      </c>
      <c r="D241" s="228" t="s">
        <v>174</v>
      </c>
      <c r="E241" s="229" t="s">
        <v>5262</v>
      </c>
      <c r="F241" s="230" t="s">
        <v>5263</v>
      </c>
      <c r="G241" s="231" t="s">
        <v>1936</v>
      </c>
      <c r="H241" s="232">
        <v>7</v>
      </c>
      <c r="I241" s="233"/>
      <c r="J241" s="234">
        <f>ROUND(I241*H241,2)</f>
        <v>0</v>
      </c>
      <c r="K241" s="230" t="s">
        <v>5041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192</v>
      </c>
      <c r="AT241" s="239" t="s">
        <v>174</v>
      </c>
      <c r="AU241" s="239" t="s">
        <v>84</v>
      </c>
      <c r="AY241" s="18" t="s">
        <v>171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192</v>
      </c>
      <c r="BM241" s="239" t="s">
        <v>2338</v>
      </c>
    </row>
    <row r="242" s="2" customFormat="1" ht="16.5" customHeight="1">
      <c r="A242" s="39"/>
      <c r="B242" s="40"/>
      <c r="C242" s="228" t="s">
        <v>1738</v>
      </c>
      <c r="D242" s="228" t="s">
        <v>174</v>
      </c>
      <c r="E242" s="229" t="s">
        <v>5264</v>
      </c>
      <c r="F242" s="230" t="s">
        <v>5265</v>
      </c>
      <c r="G242" s="231" t="s">
        <v>1936</v>
      </c>
      <c r="H242" s="232">
        <v>7</v>
      </c>
      <c r="I242" s="233"/>
      <c r="J242" s="234">
        <f>ROUND(I242*H242,2)</f>
        <v>0</v>
      </c>
      <c r="K242" s="230" t="s">
        <v>5041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192</v>
      </c>
      <c r="AT242" s="239" t="s">
        <v>174</v>
      </c>
      <c r="AU242" s="239" t="s">
        <v>84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192</v>
      </c>
      <c r="BM242" s="239" t="s">
        <v>2350</v>
      </c>
    </row>
    <row r="243" s="2" customFormat="1" ht="37.8" customHeight="1">
      <c r="A243" s="39"/>
      <c r="B243" s="40"/>
      <c r="C243" s="228" t="s">
        <v>1742</v>
      </c>
      <c r="D243" s="228" t="s">
        <v>174</v>
      </c>
      <c r="E243" s="229" t="s">
        <v>5266</v>
      </c>
      <c r="F243" s="230" t="s">
        <v>5267</v>
      </c>
      <c r="G243" s="231" t="s">
        <v>1936</v>
      </c>
      <c r="H243" s="232">
        <v>1</v>
      </c>
      <c r="I243" s="233"/>
      <c r="J243" s="234">
        <f>ROUND(I243*H243,2)</f>
        <v>0</v>
      </c>
      <c r="K243" s="230" t="s">
        <v>5041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192</v>
      </c>
      <c r="AT243" s="239" t="s">
        <v>174</v>
      </c>
      <c r="AU243" s="239" t="s">
        <v>84</v>
      </c>
      <c r="AY243" s="18" t="s">
        <v>171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192</v>
      </c>
      <c r="BM243" s="239" t="s">
        <v>2366</v>
      </c>
    </row>
    <row r="244" s="2" customFormat="1" ht="24.15" customHeight="1">
      <c r="A244" s="39"/>
      <c r="B244" s="40"/>
      <c r="C244" s="228" t="s">
        <v>1746</v>
      </c>
      <c r="D244" s="228" t="s">
        <v>174</v>
      </c>
      <c r="E244" s="229" t="s">
        <v>5268</v>
      </c>
      <c r="F244" s="230" t="s">
        <v>5269</v>
      </c>
      <c r="G244" s="231" t="s">
        <v>1936</v>
      </c>
      <c r="H244" s="232">
        <v>1</v>
      </c>
      <c r="I244" s="233"/>
      <c r="J244" s="234">
        <f>ROUND(I244*H244,2)</f>
        <v>0</v>
      </c>
      <c r="K244" s="230" t="s">
        <v>5041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192</v>
      </c>
      <c r="AT244" s="239" t="s">
        <v>174</v>
      </c>
      <c r="AU244" s="239" t="s">
        <v>84</v>
      </c>
      <c r="AY244" s="18" t="s">
        <v>171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192</v>
      </c>
      <c r="BM244" s="239" t="s">
        <v>2378</v>
      </c>
    </row>
    <row r="245" s="2" customFormat="1" ht="24.15" customHeight="1">
      <c r="A245" s="39"/>
      <c r="B245" s="40"/>
      <c r="C245" s="228" t="s">
        <v>1751</v>
      </c>
      <c r="D245" s="228" t="s">
        <v>174</v>
      </c>
      <c r="E245" s="229" t="s">
        <v>5270</v>
      </c>
      <c r="F245" s="230" t="s">
        <v>5271</v>
      </c>
      <c r="G245" s="231" t="s">
        <v>1936</v>
      </c>
      <c r="H245" s="232">
        <v>2</v>
      </c>
      <c r="I245" s="233"/>
      <c r="J245" s="234">
        <f>ROUND(I245*H245,2)</f>
        <v>0</v>
      </c>
      <c r="K245" s="230" t="s">
        <v>5041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192</v>
      </c>
      <c r="AT245" s="239" t="s">
        <v>174</v>
      </c>
      <c r="AU245" s="239" t="s">
        <v>84</v>
      </c>
      <c r="AY245" s="18" t="s">
        <v>171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192</v>
      </c>
      <c r="BM245" s="239" t="s">
        <v>2390</v>
      </c>
    </row>
    <row r="246" s="2" customFormat="1" ht="24.15" customHeight="1">
      <c r="A246" s="39"/>
      <c r="B246" s="40"/>
      <c r="C246" s="228" t="s">
        <v>1765</v>
      </c>
      <c r="D246" s="228" t="s">
        <v>174</v>
      </c>
      <c r="E246" s="229" t="s">
        <v>5272</v>
      </c>
      <c r="F246" s="230" t="s">
        <v>5273</v>
      </c>
      <c r="G246" s="231" t="s">
        <v>1936</v>
      </c>
      <c r="H246" s="232">
        <v>1</v>
      </c>
      <c r="I246" s="233"/>
      <c r="J246" s="234">
        <f>ROUND(I246*H246,2)</f>
        <v>0</v>
      </c>
      <c r="K246" s="230" t="s">
        <v>5041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192</v>
      </c>
      <c r="AT246" s="239" t="s">
        <v>174</v>
      </c>
      <c r="AU246" s="239" t="s">
        <v>84</v>
      </c>
      <c r="AY246" s="18" t="s">
        <v>171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192</v>
      </c>
      <c r="BM246" s="239" t="s">
        <v>2400</v>
      </c>
    </row>
    <row r="247" s="12" customFormat="1" ht="25.92" customHeight="1">
      <c r="A247" s="12"/>
      <c r="B247" s="212"/>
      <c r="C247" s="213"/>
      <c r="D247" s="214" t="s">
        <v>76</v>
      </c>
      <c r="E247" s="215" t="s">
        <v>3762</v>
      </c>
      <c r="F247" s="215" t="s">
        <v>5274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SUM(P248:P267)</f>
        <v>0</v>
      </c>
      <c r="Q247" s="220"/>
      <c r="R247" s="221">
        <f>SUM(R248:R267)</f>
        <v>0</v>
      </c>
      <c r="S247" s="220"/>
      <c r="T247" s="222">
        <f>SUM(T248:T267)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77</v>
      </c>
      <c r="AY247" s="223" t="s">
        <v>171</v>
      </c>
      <c r="BK247" s="225">
        <f>SUM(BK248:BK267)</f>
        <v>0</v>
      </c>
    </row>
    <row r="248" s="2" customFormat="1" ht="49.05" customHeight="1">
      <c r="A248" s="39"/>
      <c r="B248" s="40"/>
      <c r="C248" s="228" t="s">
        <v>1769</v>
      </c>
      <c r="D248" s="228" t="s">
        <v>174</v>
      </c>
      <c r="E248" s="229" t="s">
        <v>5275</v>
      </c>
      <c r="F248" s="230" t="s">
        <v>5276</v>
      </c>
      <c r="G248" s="231" t="s">
        <v>1936</v>
      </c>
      <c r="H248" s="232">
        <v>59</v>
      </c>
      <c r="I248" s="233"/>
      <c r="J248" s="234">
        <f>ROUND(I248*H248,2)</f>
        <v>0</v>
      </c>
      <c r="K248" s="230" t="s">
        <v>5041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192</v>
      </c>
      <c r="AT248" s="239" t="s">
        <v>174</v>
      </c>
      <c r="AU248" s="239" t="s">
        <v>84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192</v>
      </c>
      <c r="BM248" s="239" t="s">
        <v>2409</v>
      </c>
    </row>
    <row r="249" s="2" customFormat="1" ht="49.05" customHeight="1">
      <c r="A249" s="39"/>
      <c r="B249" s="40"/>
      <c r="C249" s="228" t="s">
        <v>1781</v>
      </c>
      <c r="D249" s="228" t="s">
        <v>174</v>
      </c>
      <c r="E249" s="229" t="s">
        <v>5277</v>
      </c>
      <c r="F249" s="230" t="s">
        <v>5278</v>
      </c>
      <c r="G249" s="231" t="s">
        <v>1936</v>
      </c>
      <c r="H249" s="232">
        <v>42</v>
      </c>
      <c r="I249" s="233"/>
      <c r="J249" s="234">
        <f>ROUND(I249*H249,2)</f>
        <v>0</v>
      </c>
      <c r="K249" s="230" t="s">
        <v>5041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192</v>
      </c>
      <c r="AT249" s="239" t="s">
        <v>174</v>
      </c>
      <c r="AU249" s="239" t="s">
        <v>84</v>
      </c>
      <c r="AY249" s="18" t="s">
        <v>171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192</v>
      </c>
      <c r="BM249" s="239" t="s">
        <v>2419</v>
      </c>
    </row>
    <row r="250" s="2" customFormat="1" ht="49.05" customHeight="1">
      <c r="A250" s="39"/>
      <c r="B250" s="40"/>
      <c r="C250" s="228" t="s">
        <v>1796</v>
      </c>
      <c r="D250" s="228" t="s">
        <v>174</v>
      </c>
      <c r="E250" s="229" t="s">
        <v>5279</v>
      </c>
      <c r="F250" s="230" t="s">
        <v>5280</v>
      </c>
      <c r="G250" s="231" t="s">
        <v>1936</v>
      </c>
      <c r="H250" s="232">
        <v>33</v>
      </c>
      <c r="I250" s="233"/>
      <c r="J250" s="234">
        <f>ROUND(I250*H250,2)</f>
        <v>0</v>
      </c>
      <c r="K250" s="230" t="s">
        <v>5041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192</v>
      </c>
      <c r="AT250" s="239" t="s">
        <v>174</v>
      </c>
      <c r="AU250" s="239" t="s">
        <v>84</v>
      </c>
      <c r="AY250" s="18" t="s">
        <v>171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192</v>
      </c>
      <c r="BM250" s="239" t="s">
        <v>2428</v>
      </c>
    </row>
    <row r="251" s="2" customFormat="1" ht="49.05" customHeight="1">
      <c r="A251" s="39"/>
      <c r="B251" s="40"/>
      <c r="C251" s="228" t="s">
        <v>1800</v>
      </c>
      <c r="D251" s="228" t="s">
        <v>174</v>
      </c>
      <c r="E251" s="229" t="s">
        <v>5281</v>
      </c>
      <c r="F251" s="230" t="s">
        <v>5282</v>
      </c>
      <c r="G251" s="231" t="s">
        <v>1936</v>
      </c>
      <c r="H251" s="232">
        <v>28</v>
      </c>
      <c r="I251" s="233"/>
      <c r="J251" s="234">
        <f>ROUND(I251*H251,2)</f>
        <v>0</v>
      </c>
      <c r="K251" s="230" t="s">
        <v>5041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192</v>
      </c>
      <c r="AT251" s="239" t="s">
        <v>174</v>
      </c>
      <c r="AU251" s="239" t="s">
        <v>84</v>
      </c>
      <c r="AY251" s="18" t="s">
        <v>171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192</v>
      </c>
      <c r="BM251" s="239" t="s">
        <v>2440</v>
      </c>
    </row>
    <row r="252" s="2" customFormat="1" ht="49.05" customHeight="1">
      <c r="A252" s="39"/>
      <c r="B252" s="40"/>
      <c r="C252" s="228" t="s">
        <v>1804</v>
      </c>
      <c r="D252" s="228" t="s">
        <v>174</v>
      </c>
      <c r="E252" s="229" t="s">
        <v>5283</v>
      </c>
      <c r="F252" s="230" t="s">
        <v>5284</v>
      </c>
      <c r="G252" s="231" t="s">
        <v>1936</v>
      </c>
      <c r="H252" s="232">
        <v>2</v>
      </c>
      <c r="I252" s="233"/>
      <c r="J252" s="234">
        <f>ROUND(I252*H252,2)</f>
        <v>0</v>
      </c>
      <c r="K252" s="230" t="s">
        <v>5041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192</v>
      </c>
      <c r="AT252" s="239" t="s">
        <v>174</v>
      </c>
      <c r="AU252" s="239" t="s">
        <v>84</v>
      </c>
      <c r="AY252" s="18" t="s">
        <v>171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192</v>
      </c>
      <c r="BM252" s="239" t="s">
        <v>2450</v>
      </c>
    </row>
    <row r="253" s="2" customFormat="1" ht="44.25" customHeight="1">
      <c r="A253" s="39"/>
      <c r="B253" s="40"/>
      <c r="C253" s="228" t="s">
        <v>1815</v>
      </c>
      <c r="D253" s="228" t="s">
        <v>174</v>
      </c>
      <c r="E253" s="229" t="s">
        <v>5285</v>
      </c>
      <c r="F253" s="230" t="s">
        <v>5286</v>
      </c>
      <c r="G253" s="231" t="s">
        <v>1936</v>
      </c>
      <c r="H253" s="232">
        <v>1</v>
      </c>
      <c r="I253" s="233"/>
      <c r="J253" s="234">
        <f>ROUND(I253*H253,2)</f>
        <v>0</v>
      </c>
      <c r="K253" s="230" t="s">
        <v>5041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192</v>
      </c>
      <c r="AT253" s="239" t="s">
        <v>174</v>
      </c>
      <c r="AU253" s="239" t="s">
        <v>84</v>
      </c>
      <c r="AY253" s="18" t="s">
        <v>171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192</v>
      </c>
      <c r="BM253" s="239" t="s">
        <v>2461</v>
      </c>
    </row>
    <row r="254" s="2" customFormat="1" ht="37.8" customHeight="1">
      <c r="A254" s="39"/>
      <c r="B254" s="40"/>
      <c r="C254" s="228" t="s">
        <v>1821</v>
      </c>
      <c r="D254" s="228" t="s">
        <v>174</v>
      </c>
      <c r="E254" s="229" t="s">
        <v>5287</v>
      </c>
      <c r="F254" s="230" t="s">
        <v>5288</v>
      </c>
      <c r="G254" s="231" t="s">
        <v>1936</v>
      </c>
      <c r="H254" s="232">
        <v>9</v>
      </c>
      <c r="I254" s="233"/>
      <c r="J254" s="234">
        <f>ROUND(I254*H254,2)</f>
        <v>0</v>
      </c>
      <c r="K254" s="230" t="s">
        <v>5041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192</v>
      </c>
      <c r="AT254" s="239" t="s">
        <v>174</v>
      </c>
      <c r="AU254" s="239" t="s">
        <v>84</v>
      </c>
      <c r="AY254" s="18" t="s">
        <v>171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192</v>
      </c>
      <c r="BM254" s="239" t="s">
        <v>2471</v>
      </c>
    </row>
    <row r="255" s="2" customFormat="1" ht="37.8" customHeight="1">
      <c r="A255" s="39"/>
      <c r="B255" s="40"/>
      <c r="C255" s="228" t="s">
        <v>1827</v>
      </c>
      <c r="D255" s="228" t="s">
        <v>174</v>
      </c>
      <c r="E255" s="229" t="s">
        <v>5289</v>
      </c>
      <c r="F255" s="230" t="s">
        <v>5290</v>
      </c>
      <c r="G255" s="231" t="s">
        <v>1936</v>
      </c>
      <c r="H255" s="232">
        <v>4</v>
      </c>
      <c r="I255" s="233"/>
      <c r="J255" s="234">
        <f>ROUND(I255*H255,2)</f>
        <v>0</v>
      </c>
      <c r="K255" s="230" t="s">
        <v>5041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192</v>
      </c>
      <c r="AT255" s="239" t="s">
        <v>174</v>
      </c>
      <c r="AU255" s="239" t="s">
        <v>84</v>
      </c>
      <c r="AY255" s="18" t="s">
        <v>171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192</v>
      </c>
      <c r="BM255" s="239" t="s">
        <v>2481</v>
      </c>
    </row>
    <row r="256" s="2" customFormat="1" ht="37.8" customHeight="1">
      <c r="A256" s="39"/>
      <c r="B256" s="40"/>
      <c r="C256" s="228" t="s">
        <v>1833</v>
      </c>
      <c r="D256" s="228" t="s">
        <v>174</v>
      </c>
      <c r="E256" s="229" t="s">
        <v>5291</v>
      </c>
      <c r="F256" s="230" t="s">
        <v>5292</v>
      </c>
      <c r="G256" s="231" t="s">
        <v>1936</v>
      </c>
      <c r="H256" s="232">
        <v>2</v>
      </c>
      <c r="I256" s="233"/>
      <c r="J256" s="234">
        <f>ROUND(I256*H256,2)</f>
        <v>0</v>
      </c>
      <c r="K256" s="230" t="s">
        <v>5041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192</v>
      </c>
      <c r="AT256" s="239" t="s">
        <v>174</v>
      </c>
      <c r="AU256" s="239" t="s">
        <v>84</v>
      </c>
      <c r="AY256" s="18" t="s">
        <v>171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192</v>
      </c>
      <c r="BM256" s="239" t="s">
        <v>2490</v>
      </c>
    </row>
    <row r="257" s="2" customFormat="1" ht="49.05" customHeight="1">
      <c r="A257" s="39"/>
      <c r="B257" s="40"/>
      <c r="C257" s="228" t="s">
        <v>1838</v>
      </c>
      <c r="D257" s="228" t="s">
        <v>174</v>
      </c>
      <c r="E257" s="229" t="s">
        <v>5293</v>
      </c>
      <c r="F257" s="230" t="s">
        <v>5294</v>
      </c>
      <c r="G257" s="231" t="s">
        <v>1936</v>
      </c>
      <c r="H257" s="232">
        <v>333</v>
      </c>
      <c r="I257" s="233"/>
      <c r="J257" s="234">
        <f>ROUND(I257*H257,2)</f>
        <v>0</v>
      </c>
      <c r="K257" s="230" t="s">
        <v>5041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192</v>
      </c>
      <c r="AT257" s="239" t="s">
        <v>174</v>
      </c>
      <c r="AU257" s="239" t="s">
        <v>84</v>
      </c>
      <c r="AY257" s="18" t="s">
        <v>171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192</v>
      </c>
      <c r="BM257" s="239" t="s">
        <v>2499</v>
      </c>
    </row>
    <row r="258" s="2" customFormat="1" ht="49.05" customHeight="1">
      <c r="A258" s="39"/>
      <c r="B258" s="40"/>
      <c r="C258" s="228" t="s">
        <v>1842</v>
      </c>
      <c r="D258" s="228" t="s">
        <v>174</v>
      </c>
      <c r="E258" s="229" t="s">
        <v>5295</v>
      </c>
      <c r="F258" s="230" t="s">
        <v>5296</v>
      </c>
      <c r="G258" s="231" t="s">
        <v>1936</v>
      </c>
      <c r="H258" s="232">
        <v>28</v>
      </c>
      <c r="I258" s="233"/>
      <c r="J258" s="234">
        <f>ROUND(I258*H258,2)</f>
        <v>0</v>
      </c>
      <c r="K258" s="230" t="s">
        <v>5041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192</v>
      </c>
      <c r="AT258" s="239" t="s">
        <v>174</v>
      </c>
      <c r="AU258" s="239" t="s">
        <v>84</v>
      </c>
      <c r="AY258" s="18" t="s">
        <v>171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192</v>
      </c>
      <c r="BM258" s="239" t="s">
        <v>2508</v>
      </c>
    </row>
    <row r="259" s="2" customFormat="1" ht="37.8" customHeight="1">
      <c r="A259" s="39"/>
      <c r="B259" s="40"/>
      <c r="C259" s="228" t="s">
        <v>1847</v>
      </c>
      <c r="D259" s="228" t="s">
        <v>174</v>
      </c>
      <c r="E259" s="229" t="s">
        <v>5297</v>
      </c>
      <c r="F259" s="230" t="s">
        <v>5298</v>
      </c>
      <c r="G259" s="231" t="s">
        <v>1936</v>
      </c>
      <c r="H259" s="232">
        <v>42</v>
      </c>
      <c r="I259" s="233"/>
      <c r="J259" s="234">
        <f>ROUND(I259*H259,2)</f>
        <v>0</v>
      </c>
      <c r="K259" s="230" t="s">
        <v>5041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192</v>
      </c>
      <c r="AT259" s="239" t="s">
        <v>174</v>
      </c>
      <c r="AU259" s="239" t="s">
        <v>84</v>
      </c>
      <c r="AY259" s="18" t="s">
        <v>171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192</v>
      </c>
      <c r="BM259" s="239" t="s">
        <v>2516</v>
      </c>
    </row>
    <row r="260" s="2" customFormat="1" ht="33" customHeight="1">
      <c r="A260" s="39"/>
      <c r="B260" s="40"/>
      <c r="C260" s="228" t="s">
        <v>1851</v>
      </c>
      <c r="D260" s="228" t="s">
        <v>174</v>
      </c>
      <c r="E260" s="229" t="s">
        <v>5299</v>
      </c>
      <c r="F260" s="230" t="s">
        <v>5300</v>
      </c>
      <c r="G260" s="231" t="s">
        <v>1936</v>
      </c>
      <c r="H260" s="232">
        <v>3</v>
      </c>
      <c r="I260" s="233"/>
      <c r="J260" s="234">
        <f>ROUND(I260*H260,2)</f>
        <v>0</v>
      </c>
      <c r="K260" s="230" t="s">
        <v>5041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192</v>
      </c>
      <c r="AT260" s="239" t="s">
        <v>174</v>
      </c>
      <c r="AU260" s="239" t="s">
        <v>84</v>
      </c>
      <c r="AY260" s="18" t="s">
        <v>171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192</v>
      </c>
      <c r="BM260" s="239" t="s">
        <v>2524</v>
      </c>
    </row>
    <row r="261" s="2" customFormat="1" ht="24.15" customHeight="1">
      <c r="A261" s="39"/>
      <c r="B261" s="40"/>
      <c r="C261" s="228" t="s">
        <v>1855</v>
      </c>
      <c r="D261" s="228" t="s">
        <v>174</v>
      </c>
      <c r="E261" s="229" t="s">
        <v>5301</v>
      </c>
      <c r="F261" s="230" t="s">
        <v>5302</v>
      </c>
      <c r="G261" s="231" t="s">
        <v>1936</v>
      </c>
      <c r="H261" s="232">
        <v>7</v>
      </c>
      <c r="I261" s="233"/>
      <c r="J261" s="234">
        <f>ROUND(I261*H261,2)</f>
        <v>0</v>
      </c>
      <c r="K261" s="230" t="s">
        <v>5235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192</v>
      </c>
      <c r="AT261" s="239" t="s">
        <v>174</v>
      </c>
      <c r="AU261" s="239" t="s">
        <v>84</v>
      </c>
      <c r="AY261" s="18" t="s">
        <v>171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192</v>
      </c>
      <c r="BM261" s="239" t="s">
        <v>2533</v>
      </c>
    </row>
    <row r="262" s="2" customFormat="1" ht="24.15" customHeight="1">
      <c r="A262" s="39"/>
      <c r="B262" s="40"/>
      <c r="C262" s="228" t="s">
        <v>1859</v>
      </c>
      <c r="D262" s="228" t="s">
        <v>174</v>
      </c>
      <c r="E262" s="229" t="s">
        <v>5303</v>
      </c>
      <c r="F262" s="230" t="s">
        <v>5304</v>
      </c>
      <c r="G262" s="231" t="s">
        <v>1936</v>
      </c>
      <c r="H262" s="232">
        <v>3</v>
      </c>
      <c r="I262" s="233"/>
      <c r="J262" s="234">
        <f>ROUND(I262*H262,2)</f>
        <v>0</v>
      </c>
      <c r="K262" s="230" t="s">
        <v>5235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192</v>
      </c>
      <c r="AT262" s="239" t="s">
        <v>174</v>
      </c>
      <c r="AU262" s="239" t="s">
        <v>84</v>
      </c>
      <c r="AY262" s="18" t="s">
        <v>171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192</v>
      </c>
      <c r="BM262" s="239" t="s">
        <v>2542</v>
      </c>
    </row>
    <row r="263" s="2" customFormat="1" ht="33" customHeight="1">
      <c r="A263" s="39"/>
      <c r="B263" s="40"/>
      <c r="C263" s="228" t="s">
        <v>1863</v>
      </c>
      <c r="D263" s="228" t="s">
        <v>174</v>
      </c>
      <c r="E263" s="229" t="s">
        <v>5305</v>
      </c>
      <c r="F263" s="230" t="s">
        <v>5306</v>
      </c>
      <c r="G263" s="231" t="s">
        <v>1936</v>
      </c>
      <c r="H263" s="232">
        <v>5</v>
      </c>
      <c r="I263" s="233"/>
      <c r="J263" s="234">
        <f>ROUND(I263*H263,2)</f>
        <v>0</v>
      </c>
      <c r="K263" s="230" t="s">
        <v>5041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192</v>
      </c>
      <c r="AT263" s="239" t="s">
        <v>174</v>
      </c>
      <c r="AU263" s="239" t="s">
        <v>84</v>
      </c>
      <c r="AY263" s="18" t="s">
        <v>171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192</v>
      </c>
      <c r="BM263" s="239" t="s">
        <v>2550</v>
      </c>
    </row>
    <row r="264" s="2" customFormat="1" ht="37.8" customHeight="1">
      <c r="A264" s="39"/>
      <c r="B264" s="40"/>
      <c r="C264" s="228" t="s">
        <v>1867</v>
      </c>
      <c r="D264" s="228" t="s">
        <v>174</v>
      </c>
      <c r="E264" s="229" t="s">
        <v>5307</v>
      </c>
      <c r="F264" s="230" t="s">
        <v>5308</v>
      </c>
      <c r="G264" s="231" t="s">
        <v>1936</v>
      </c>
      <c r="H264" s="232">
        <v>6</v>
      </c>
      <c r="I264" s="233"/>
      <c r="J264" s="234">
        <f>ROUND(I264*H264,2)</f>
        <v>0</v>
      </c>
      <c r="K264" s="230" t="s">
        <v>5041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192</v>
      </c>
      <c r="AT264" s="239" t="s">
        <v>174</v>
      </c>
      <c r="AU264" s="239" t="s">
        <v>84</v>
      </c>
      <c r="AY264" s="18" t="s">
        <v>171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192</v>
      </c>
      <c r="BM264" s="239" t="s">
        <v>2558</v>
      </c>
    </row>
    <row r="265" s="2" customFormat="1" ht="49.05" customHeight="1">
      <c r="A265" s="39"/>
      <c r="B265" s="40"/>
      <c r="C265" s="228" t="s">
        <v>1872</v>
      </c>
      <c r="D265" s="228" t="s">
        <v>174</v>
      </c>
      <c r="E265" s="229" t="s">
        <v>5309</v>
      </c>
      <c r="F265" s="230" t="s">
        <v>5310</v>
      </c>
      <c r="G265" s="231" t="s">
        <v>1936</v>
      </c>
      <c r="H265" s="232">
        <v>18</v>
      </c>
      <c r="I265" s="233"/>
      <c r="J265" s="234">
        <f>ROUND(I265*H265,2)</f>
        <v>0</v>
      </c>
      <c r="K265" s="230" t="s">
        <v>5041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192</v>
      </c>
      <c r="AT265" s="239" t="s">
        <v>174</v>
      </c>
      <c r="AU265" s="239" t="s">
        <v>84</v>
      </c>
      <c r="AY265" s="18" t="s">
        <v>171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192</v>
      </c>
      <c r="BM265" s="239" t="s">
        <v>2566</v>
      </c>
    </row>
    <row r="266" s="2" customFormat="1" ht="49.05" customHeight="1">
      <c r="A266" s="39"/>
      <c r="B266" s="40"/>
      <c r="C266" s="228" t="s">
        <v>1877</v>
      </c>
      <c r="D266" s="228" t="s">
        <v>174</v>
      </c>
      <c r="E266" s="229" t="s">
        <v>5311</v>
      </c>
      <c r="F266" s="230" t="s">
        <v>5312</v>
      </c>
      <c r="G266" s="231" t="s">
        <v>1936</v>
      </c>
      <c r="H266" s="232">
        <v>1</v>
      </c>
      <c r="I266" s="233"/>
      <c r="J266" s="234">
        <f>ROUND(I266*H266,2)</f>
        <v>0</v>
      </c>
      <c r="K266" s="230" t="s">
        <v>5041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192</v>
      </c>
      <c r="AT266" s="239" t="s">
        <v>174</v>
      </c>
      <c r="AU266" s="239" t="s">
        <v>84</v>
      </c>
      <c r="AY266" s="18" t="s">
        <v>171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192</v>
      </c>
      <c r="BM266" s="239" t="s">
        <v>2577</v>
      </c>
    </row>
    <row r="267" s="2" customFormat="1" ht="24.15" customHeight="1">
      <c r="A267" s="39"/>
      <c r="B267" s="40"/>
      <c r="C267" s="228" t="s">
        <v>1881</v>
      </c>
      <c r="D267" s="228" t="s">
        <v>174</v>
      </c>
      <c r="E267" s="229" t="s">
        <v>5313</v>
      </c>
      <c r="F267" s="230" t="s">
        <v>5314</v>
      </c>
      <c r="G267" s="231" t="s">
        <v>1936</v>
      </c>
      <c r="H267" s="232">
        <v>7</v>
      </c>
      <c r="I267" s="233"/>
      <c r="J267" s="234">
        <f>ROUND(I267*H267,2)</f>
        <v>0</v>
      </c>
      <c r="K267" s="230" t="s">
        <v>5041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192</v>
      </c>
      <c r="AT267" s="239" t="s">
        <v>174</v>
      </c>
      <c r="AU267" s="239" t="s">
        <v>84</v>
      </c>
      <c r="AY267" s="18" t="s">
        <v>171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192</v>
      </c>
      <c r="BM267" s="239" t="s">
        <v>2585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4462</v>
      </c>
      <c r="F268" s="215" t="s">
        <v>5315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SUM(P269:P290)</f>
        <v>0</v>
      </c>
      <c r="Q268" s="220"/>
      <c r="R268" s="221">
        <f>SUM(R269:R290)</f>
        <v>0</v>
      </c>
      <c r="S268" s="220"/>
      <c r="T268" s="222">
        <f>SUM(T269:T290)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171</v>
      </c>
      <c r="BK268" s="225">
        <f>SUM(BK269:BK290)</f>
        <v>0</v>
      </c>
    </row>
    <row r="269" s="2" customFormat="1" ht="37.8" customHeight="1">
      <c r="A269" s="39"/>
      <c r="B269" s="40"/>
      <c r="C269" s="228" t="s">
        <v>1885</v>
      </c>
      <c r="D269" s="228" t="s">
        <v>174</v>
      </c>
      <c r="E269" s="229" t="s">
        <v>5316</v>
      </c>
      <c r="F269" s="230" t="s">
        <v>5317</v>
      </c>
      <c r="G269" s="231" t="s">
        <v>1936</v>
      </c>
      <c r="H269" s="232">
        <v>5</v>
      </c>
      <c r="I269" s="233"/>
      <c r="J269" s="234">
        <f>ROUND(I269*H269,2)</f>
        <v>0</v>
      </c>
      <c r="K269" s="230" t="s">
        <v>5041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192</v>
      </c>
      <c r="AT269" s="239" t="s">
        <v>174</v>
      </c>
      <c r="AU269" s="239" t="s">
        <v>84</v>
      </c>
      <c r="AY269" s="18" t="s">
        <v>171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192</v>
      </c>
      <c r="BM269" s="239" t="s">
        <v>2593</v>
      </c>
    </row>
    <row r="270" s="2" customFormat="1" ht="37.8" customHeight="1">
      <c r="A270" s="39"/>
      <c r="B270" s="40"/>
      <c r="C270" s="228" t="s">
        <v>1889</v>
      </c>
      <c r="D270" s="228" t="s">
        <v>174</v>
      </c>
      <c r="E270" s="229" t="s">
        <v>5318</v>
      </c>
      <c r="F270" s="230" t="s">
        <v>5319</v>
      </c>
      <c r="G270" s="231" t="s">
        <v>1936</v>
      </c>
      <c r="H270" s="232">
        <v>4</v>
      </c>
      <c r="I270" s="233"/>
      <c r="J270" s="234">
        <f>ROUND(I270*H270,2)</f>
        <v>0</v>
      </c>
      <c r="K270" s="230" t="s">
        <v>5041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192</v>
      </c>
      <c r="AT270" s="239" t="s">
        <v>174</v>
      </c>
      <c r="AU270" s="239" t="s">
        <v>84</v>
      </c>
      <c r="AY270" s="18" t="s">
        <v>171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192</v>
      </c>
      <c r="BM270" s="239" t="s">
        <v>2601</v>
      </c>
    </row>
    <row r="271" s="2" customFormat="1" ht="37.8" customHeight="1">
      <c r="A271" s="39"/>
      <c r="B271" s="40"/>
      <c r="C271" s="228" t="s">
        <v>1895</v>
      </c>
      <c r="D271" s="228" t="s">
        <v>174</v>
      </c>
      <c r="E271" s="229" t="s">
        <v>5320</v>
      </c>
      <c r="F271" s="230" t="s">
        <v>5321</v>
      </c>
      <c r="G271" s="231" t="s">
        <v>1936</v>
      </c>
      <c r="H271" s="232">
        <v>11</v>
      </c>
      <c r="I271" s="233"/>
      <c r="J271" s="234">
        <f>ROUND(I271*H271,2)</f>
        <v>0</v>
      </c>
      <c r="K271" s="230" t="s">
        <v>5041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192</v>
      </c>
      <c r="AT271" s="239" t="s">
        <v>174</v>
      </c>
      <c r="AU271" s="239" t="s">
        <v>84</v>
      </c>
      <c r="AY271" s="18" t="s">
        <v>171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192</v>
      </c>
      <c r="BM271" s="239" t="s">
        <v>2609</v>
      </c>
    </row>
    <row r="272" s="2" customFormat="1" ht="37.8" customHeight="1">
      <c r="A272" s="39"/>
      <c r="B272" s="40"/>
      <c r="C272" s="228" t="s">
        <v>1902</v>
      </c>
      <c r="D272" s="228" t="s">
        <v>174</v>
      </c>
      <c r="E272" s="229" t="s">
        <v>5322</v>
      </c>
      <c r="F272" s="230" t="s">
        <v>5323</v>
      </c>
      <c r="G272" s="231" t="s">
        <v>1936</v>
      </c>
      <c r="H272" s="232">
        <v>11</v>
      </c>
      <c r="I272" s="233"/>
      <c r="J272" s="234">
        <f>ROUND(I272*H272,2)</f>
        <v>0</v>
      </c>
      <c r="K272" s="230" t="s">
        <v>5041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192</v>
      </c>
      <c r="AT272" s="239" t="s">
        <v>174</v>
      </c>
      <c r="AU272" s="239" t="s">
        <v>84</v>
      </c>
      <c r="AY272" s="18" t="s">
        <v>171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192</v>
      </c>
      <c r="BM272" s="239" t="s">
        <v>2617</v>
      </c>
    </row>
    <row r="273" s="2" customFormat="1" ht="44.25" customHeight="1">
      <c r="A273" s="39"/>
      <c r="B273" s="40"/>
      <c r="C273" s="228" t="s">
        <v>1907</v>
      </c>
      <c r="D273" s="228" t="s">
        <v>174</v>
      </c>
      <c r="E273" s="229" t="s">
        <v>5324</v>
      </c>
      <c r="F273" s="230" t="s">
        <v>5325</v>
      </c>
      <c r="G273" s="231" t="s">
        <v>1936</v>
      </c>
      <c r="H273" s="232">
        <v>63</v>
      </c>
      <c r="I273" s="233"/>
      <c r="J273" s="234">
        <f>ROUND(I273*H273,2)</f>
        <v>0</v>
      </c>
      <c r="K273" s="230" t="s">
        <v>5041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192</v>
      </c>
      <c r="AT273" s="239" t="s">
        <v>174</v>
      </c>
      <c r="AU273" s="239" t="s">
        <v>84</v>
      </c>
      <c r="AY273" s="18" t="s">
        <v>171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192</v>
      </c>
      <c r="BM273" s="239" t="s">
        <v>2625</v>
      </c>
    </row>
    <row r="274" s="2" customFormat="1" ht="44.25" customHeight="1">
      <c r="A274" s="39"/>
      <c r="B274" s="40"/>
      <c r="C274" s="228" t="s">
        <v>1913</v>
      </c>
      <c r="D274" s="228" t="s">
        <v>174</v>
      </c>
      <c r="E274" s="229" t="s">
        <v>5326</v>
      </c>
      <c r="F274" s="230" t="s">
        <v>5327</v>
      </c>
      <c r="G274" s="231" t="s">
        <v>1936</v>
      </c>
      <c r="H274" s="232">
        <v>23</v>
      </c>
      <c r="I274" s="233"/>
      <c r="J274" s="234">
        <f>ROUND(I274*H274,2)</f>
        <v>0</v>
      </c>
      <c r="K274" s="230" t="s">
        <v>5041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192</v>
      </c>
      <c r="AT274" s="239" t="s">
        <v>174</v>
      </c>
      <c r="AU274" s="239" t="s">
        <v>84</v>
      </c>
      <c r="AY274" s="18" t="s">
        <v>171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192</v>
      </c>
      <c r="BM274" s="239" t="s">
        <v>2633</v>
      </c>
    </row>
    <row r="275" s="2" customFormat="1" ht="44.25" customHeight="1">
      <c r="A275" s="39"/>
      <c r="B275" s="40"/>
      <c r="C275" s="228" t="s">
        <v>1921</v>
      </c>
      <c r="D275" s="228" t="s">
        <v>174</v>
      </c>
      <c r="E275" s="229" t="s">
        <v>5328</v>
      </c>
      <c r="F275" s="230" t="s">
        <v>5329</v>
      </c>
      <c r="G275" s="231" t="s">
        <v>1936</v>
      </c>
      <c r="H275" s="232">
        <v>36</v>
      </c>
      <c r="I275" s="233"/>
      <c r="J275" s="234">
        <f>ROUND(I275*H275,2)</f>
        <v>0</v>
      </c>
      <c r="K275" s="230" t="s">
        <v>5041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192</v>
      </c>
      <c r="AT275" s="239" t="s">
        <v>174</v>
      </c>
      <c r="AU275" s="239" t="s">
        <v>84</v>
      </c>
      <c r="AY275" s="18" t="s">
        <v>171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192</v>
      </c>
      <c r="BM275" s="239" t="s">
        <v>2641</v>
      </c>
    </row>
    <row r="276" s="2" customFormat="1" ht="44.25" customHeight="1">
      <c r="A276" s="39"/>
      <c r="B276" s="40"/>
      <c r="C276" s="228" t="s">
        <v>1925</v>
      </c>
      <c r="D276" s="228" t="s">
        <v>174</v>
      </c>
      <c r="E276" s="229" t="s">
        <v>5330</v>
      </c>
      <c r="F276" s="230" t="s">
        <v>5331</v>
      </c>
      <c r="G276" s="231" t="s">
        <v>1936</v>
      </c>
      <c r="H276" s="232">
        <v>13</v>
      </c>
      <c r="I276" s="233"/>
      <c r="J276" s="234">
        <f>ROUND(I276*H276,2)</f>
        <v>0</v>
      </c>
      <c r="K276" s="230" t="s">
        <v>5041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192</v>
      </c>
      <c r="AT276" s="239" t="s">
        <v>174</v>
      </c>
      <c r="AU276" s="239" t="s">
        <v>84</v>
      </c>
      <c r="AY276" s="18" t="s">
        <v>171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192</v>
      </c>
      <c r="BM276" s="239" t="s">
        <v>2649</v>
      </c>
    </row>
    <row r="277" s="2" customFormat="1" ht="44.25" customHeight="1">
      <c r="A277" s="39"/>
      <c r="B277" s="40"/>
      <c r="C277" s="228" t="s">
        <v>1929</v>
      </c>
      <c r="D277" s="228" t="s">
        <v>174</v>
      </c>
      <c r="E277" s="229" t="s">
        <v>5332</v>
      </c>
      <c r="F277" s="230" t="s">
        <v>5333</v>
      </c>
      <c r="G277" s="231" t="s">
        <v>1936</v>
      </c>
      <c r="H277" s="232">
        <v>4</v>
      </c>
      <c r="I277" s="233"/>
      <c r="J277" s="234">
        <f>ROUND(I277*H277,2)</f>
        <v>0</v>
      </c>
      <c r="K277" s="230" t="s">
        <v>5041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192</v>
      </c>
      <c r="AT277" s="239" t="s">
        <v>174</v>
      </c>
      <c r="AU277" s="239" t="s">
        <v>84</v>
      </c>
      <c r="AY277" s="18" t="s">
        <v>171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192</v>
      </c>
      <c r="BM277" s="239" t="s">
        <v>2657</v>
      </c>
    </row>
    <row r="278" s="2" customFormat="1" ht="44.25" customHeight="1">
      <c r="A278" s="39"/>
      <c r="B278" s="40"/>
      <c r="C278" s="228" t="s">
        <v>1934</v>
      </c>
      <c r="D278" s="228" t="s">
        <v>174</v>
      </c>
      <c r="E278" s="229" t="s">
        <v>5334</v>
      </c>
      <c r="F278" s="230" t="s">
        <v>5335</v>
      </c>
      <c r="G278" s="231" t="s">
        <v>1936</v>
      </c>
      <c r="H278" s="232">
        <v>4</v>
      </c>
      <c r="I278" s="233"/>
      <c r="J278" s="234">
        <f>ROUND(I278*H278,2)</f>
        <v>0</v>
      </c>
      <c r="K278" s="230" t="s">
        <v>5041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192</v>
      </c>
      <c r="AT278" s="239" t="s">
        <v>174</v>
      </c>
      <c r="AU278" s="239" t="s">
        <v>84</v>
      </c>
      <c r="AY278" s="18" t="s">
        <v>171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192</v>
      </c>
      <c r="BM278" s="239" t="s">
        <v>2665</v>
      </c>
    </row>
    <row r="279" s="2" customFormat="1" ht="44.25" customHeight="1">
      <c r="A279" s="39"/>
      <c r="B279" s="40"/>
      <c r="C279" s="228" t="s">
        <v>1938</v>
      </c>
      <c r="D279" s="228" t="s">
        <v>174</v>
      </c>
      <c r="E279" s="229" t="s">
        <v>5336</v>
      </c>
      <c r="F279" s="230" t="s">
        <v>5337</v>
      </c>
      <c r="G279" s="231" t="s">
        <v>1936</v>
      </c>
      <c r="H279" s="232">
        <v>33</v>
      </c>
      <c r="I279" s="233"/>
      <c r="J279" s="234">
        <f>ROUND(I279*H279,2)</f>
        <v>0</v>
      </c>
      <c r="K279" s="230" t="s">
        <v>5041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192</v>
      </c>
      <c r="AT279" s="239" t="s">
        <v>174</v>
      </c>
      <c r="AU279" s="239" t="s">
        <v>84</v>
      </c>
      <c r="AY279" s="18" t="s">
        <v>171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192</v>
      </c>
      <c r="BM279" s="239" t="s">
        <v>2673</v>
      </c>
    </row>
    <row r="280" s="2" customFormat="1" ht="49.05" customHeight="1">
      <c r="A280" s="39"/>
      <c r="B280" s="40"/>
      <c r="C280" s="228" t="s">
        <v>1943</v>
      </c>
      <c r="D280" s="228" t="s">
        <v>174</v>
      </c>
      <c r="E280" s="229" t="s">
        <v>5338</v>
      </c>
      <c r="F280" s="230" t="s">
        <v>5339</v>
      </c>
      <c r="G280" s="231" t="s">
        <v>1936</v>
      </c>
      <c r="H280" s="232">
        <v>17</v>
      </c>
      <c r="I280" s="233"/>
      <c r="J280" s="234">
        <f>ROUND(I280*H280,2)</f>
        <v>0</v>
      </c>
      <c r="K280" s="230" t="s">
        <v>5041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192</v>
      </c>
      <c r="AT280" s="239" t="s">
        <v>174</v>
      </c>
      <c r="AU280" s="239" t="s">
        <v>84</v>
      </c>
      <c r="AY280" s="18" t="s">
        <v>171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192</v>
      </c>
      <c r="BM280" s="239" t="s">
        <v>2681</v>
      </c>
    </row>
    <row r="281" s="2" customFormat="1" ht="49.05" customHeight="1">
      <c r="A281" s="39"/>
      <c r="B281" s="40"/>
      <c r="C281" s="228" t="s">
        <v>1948</v>
      </c>
      <c r="D281" s="228" t="s">
        <v>174</v>
      </c>
      <c r="E281" s="229" t="s">
        <v>5340</v>
      </c>
      <c r="F281" s="230" t="s">
        <v>5341</v>
      </c>
      <c r="G281" s="231" t="s">
        <v>1936</v>
      </c>
      <c r="H281" s="232">
        <v>4</v>
      </c>
      <c r="I281" s="233"/>
      <c r="J281" s="234">
        <f>ROUND(I281*H281,2)</f>
        <v>0</v>
      </c>
      <c r="K281" s="230" t="s">
        <v>5041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192</v>
      </c>
      <c r="AT281" s="239" t="s">
        <v>174</v>
      </c>
      <c r="AU281" s="239" t="s">
        <v>84</v>
      </c>
      <c r="AY281" s="18" t="s">
        <v>171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192</v>
      </c>
      <c r="BM281" s="239" t="s">
        <v>2689</v>
      </c>
    </row>
    <row r="282" s="2" customFormat="1" ht="44.25" customHeight="1">
      <c r="A282" s="39"/>
      <c r="B282" s="40"/>
      <c r="C282" s="228" t="s">
        <v>1953</v>
      </c>
      <c r="D282" s="228" t="s">
        <v>174</v>
      </c>
      <c r="E282" s="229" t="s">
        <v>5342</v>
      </c>
      <c r="F282" s="230" t="s">
        <v>5343</v>
      </c>
      <c r="G282" s="231" t="s">
        <v>1936</v>
      </c>
      <c r="H282" s="232">
        <v>4</v>
      </c>
      <c r="I282" s="233"/>
      <c r="J282" s="234">
        <f>ROUND(I282*H282,2)</f>
        <v>0</v>
      </c>
      <c r="K282" s="230" t="s">
        <v>5041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192</v>
      </c>
      <c r="AT282" s="239" t="s">
        <v>174</v>
      </c>
      <c r="AU282" s="239" t="s">
        <v>84</v>
      </c>
      <c r="AY282" s="18" t="s">
        <v>171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192</v>
      </c>
      <c r="BM282" s="239" t="s">
        <v>2697</v>
      </c>
    </row>
    <row r="283" s="2" customFormat="1" ht="44.25" customHeight="1">
      <c r="A283" s="39"/>
      <c r="B283" s="40"/>
      <c r="C283" s="228" t="s">
        <v>1958</v>
      </c>
      <c r="D283" s="228" t="s">
        <v>174</v>
      </c>
      <c r="E283" s="229" t="s">
        <v>5344</v>
      </c>
      <c r="F283" s="230" t="s">
        <v>5345</v>
      </c>
      <c r="G283" s="231" t="s">
        <v>1936</v>
      </c>
      <c r="H283" s="232">
        <v>11</v>
      </c>
      <c r="I283" s="233"/>
      <c r="J283" s="234">
        <f>ROUND(I283*H283,2)</f>
        <v>0</v>
      </c>
      <c r="K283" s="230" t="s">
        <v>5041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192</v>
      </c>
      <c r="AT283" s="239" t="s">
        <v>174</v>
      </c>
      <c r="AU283" s="239" t="s">
        <v>84</v>
      </c>
      <c r="AY283" s="18" t="s">
        <v>171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192</v>
      </c>
      <c r="BM283" s="239" t="s">
        <v>2705</v>
      </c>
    </row>
    <row r="284" s="2" customFormat="1" ht="37.8" customHeight="1">
      <c r="A284" s="39"/>
      <c r="B284" s="40"/>
      <c r="C284" s="228" t="s">
        <v>1962</v>
      </c>
      <c r="D284" s="228" t="s">
        <v>174</v>
      </c>
      <c r="E284" s="229" t="s">
        <v>5346</v>
      </c>
      <c r="F284" s="230" t="s">
        <v>5347</v>
      </c>
      <c r="G284" s="231" t="s">
        <v>1936</v>
      </c>
      <c r="H284" s="232">
        <v>4</v>
      </c>
      <c r="I284" s="233"/>
      <c r="J284" s="234">
        <f>ROUND(I284*H284,2)</f>
        <v>0</v>
      </c>
      <c r="K284" s="230" t="s">
        <v>5041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192</v>
      </c>
      <c r="AT284" s="239" t="s">
        <v>174</v>
      </c>
      <c r="AU284" s="239" t="s">
        <v>84</v>
      </c>
      <c r="AY284" s="18" t="s">
        <v>171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192</v>
      </c>
      <c r="BM284" s="239" t="s">
        <v>2713</v>
      </c>
    </row>
    <row r="285" s="2" customFormat="1" ht="37.8" customHeight="1">
      <c r="A285" s="39"/>
      <c r="B285" s="40"/>
      <c r="C285" s="228" t="s">
        <v>1966</v>
      </c>
      <c r="D285" s="228" t="s">
        <v>174</v>
      </c>
      <c r="E285" s="229" t="s">
        <v>5348</v>
      </c>
      <c r="F285" s="230" t="s">
        <v>5349</v>
      </c>
      <c r="G285" s="231" t="s">
        <v>1936</v>
      </c>
      <c r="H285" s="232">
        <v>16</v>
      </c>
      <c r="I285" s="233"/>
      <c r="J285" s="234">
        <f>ROUND(I285*H285,2)</f>
        <v>0</v>
      </c>
      <c r="K285" s="230" t="s">
        <v>5041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192</v>
      </c>
      <c r="AT285" s="239" t="s">
        <v>174</v>
      </c>
      <c r="AU285" s="239" t="s">
        <v>84</v>
      </c>
      <c r="AY285" s="18" t="s">
        <v>171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192</v>
      </c>
      <c r="BM285" s="239" t="s">
        <v>2722</v>
      </c>
    </row>
    <row r="286" s="2" customFormat="1" ht="44.25" customHeight="1">
      <c r="A286" s="39"/>
      <c r="B286" s="40"/>
      <c r="C286" s="228" t="s">
        <v>1970</v>
      </c>
      <c r="D286" s="228" t="s">
        <v>174</v>
      </c>
      <c r="E286" s="229" t="s">
        <v>5350</v>
      </c>
      <c r="F286" s="230" t="s">
        <v>5351</v>
      </c>
      <c r="G286" s="231" t="s">
        <v>1936</v>
      </c>
      <c r="H286" s="232">
        <v>12</v>
      </c>
      <c r="I286" s="233"/>
      <c r="J286" s="234">
        <f>ROUND(I286*H286,2)</f>
        <v>0</v>
      </c>
      <c r="K286" s="230" t="s">
        <v>5041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192</v>
      </c>
      <c r="AT286" s="239" t="s">
        <v>174</v>
      </c>
      <c r="AU286" s="239" t="s">
        <v>84</v>
      </c>
      <c r="AY286" s="18" t="s">
        <v>171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192</v>
      </c>
      <c r="BM286" s="239" t="s">
        <v>2730</v>
      </c>
    </row>
    <row r="287" s="2" customFormat="1" ht="24.15" customHeight="1">
      <c r="A287" s="39"/>
      <c r="B287" s="40"/>
      <c r="C287" s="228" t="s">
        <v>1974</v>
      </c>
      <c r="D287" s="228" t="s">
        <v>174</v>
      </c>
      <c r="E287" s="229" t="s">
        <v>5352</v>
      </c>
      <c r="F287" s="230" t="s">
        <v>5353</v>
      </c>
      <c r="G287" s="231" t="s">
        <v>1936</v>
      </c>
      <c r="H287" s="232">
        <v>6</v>
      </c>
      <c r="I287" s="233"/>
      <c r="J287" s="234">
        <f>ROUND(I287*H287,2)</f>
        <v>0</v>
      </c>
      <c r="K287" s="230" t="s">
        <v>5041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192</v>
      </c>
      <c r="AT287" s="239" t="s">
        <v>174</v>
      </c>
      <c r="AU287" s="239" t="s">
        <v>84</v>
      </c>
      <c r="AY287" s="18" t="s">
        <v>171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192</v>
      </c>
      <c r="BM287" s="239" t="s">
        <v>2738</v>
      </c>
    </row>
    <row r="288" s="2" customFormat="1" ht="16.5" customHeight="1">
      <c r="A288" s="39"/>
      <c r="B288" s="40"/>
      <c r="C288" s="228" t="s">
        <v>1979</v>
      </c>
      <c r="D288" s="228" t="s">
        <v>174</v>
      </c>
      <c r="E288" s="229" t="s">
        <v>5354</v>
      </c>
      <c r="F288" s="230" t="s">
        <v>5355</v>
      </c>
      <c r="G288" s="231" t="s">
        <v>419</v>
      </c>
      <c r="H288" s="232">
        <v>11</v>
      </c>
      <c r="I288" s="233"/>
      <c r="J288" s="234">
        <f>ROUND(I288*H288,2)</f>
        <v>0</v>
      </c>
      <c r="K288" s="230" t="s">
        <v>5041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192</v>
      </c>
      <c r="AT288" s="239" t="s">
        <v>174</v>
      </c>
      <c r="AU288" s="239" t="s">
        <v>84</v>
      </c>
      <c r="AY288" s="18" t="s">
        <v>171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192</v>
      </c>
      <c r="BM288" s="239" t="s">
        <v>2746</v>
      </c>
    </row>
    <row r="289" s="2" customFormat="1" ht="16.5" customHeight="1">
      <c r="A289" s="39"/>
      <c r="B289" s="40"/>
      <c r="C289" s="228" t="s">
        <v>1984</v>
      </c>
      <c r="D289" s="228" t="s">
        <v>174</v>
      </c>
      <c r="E289" s="229" t="s">
        <v>5356</v>
      </c>
      <c r="F289" s="230" t="s">
        <v>5357</v>
      </c>
      <c r="G289" s="231" t="s">
        <v>1936</v>
      </c>
      <c r="H289" s="232">
        <v>3</v>
      </c>
      <c r="I289" s="233"/>
      <c r="J289" s="234">
        <f>ROUND(I289*H289,2)</f>
        <v>0</v>
      </c>
      <c r="K289" s="230" t="s">
        <v>5041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192</v>
      </c>
      <c r="AT289" s="239" t="s">
        <v>174</v>
      </c>
      <c r="AU289" s="239" t="s">
        <v>84</v>
      </c>
      <c r="AY289" s="18" t="s">
        <v>171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192</v>
      </c>
      <c r="BM289" s="239" t="s">
        <v>2754</v>
      </c>
    </row>
    <row r="290" s="2" customFormat="1" ht="16.5" customHeight="1">
      <c r="A290" s="39"/>
      <c r="B290" s="40"/>
      <c r="C290" s="228" t="s">
        <v>1986</v>
      </c>
      <c r="D290" s="228" t="s">
        <v>174</v>
      </c>
      <c r="E290" s="229" t="s">
        <v>5358</v>
      </c>
      <c r="F290" s="230" t="s">
        <v>5359</v>
      </c>
      <c r="G290" s="231" t="s">
        <v>1936</v>
      </c>
      <c r="H290" s="232">
        <v>1</v>
      </c>
      <c r="I290" s="233"/>
      <c r="J290" s="234">
        <f>ROUND(I290*H290,2)</f>
        <v>0</v>
      </c>
      <c r="K290" s="230" t="s">
        <v>5041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192</v>
      </c>
      <c r="AT290" s="239" t="s">
        <v>174</v>
      </c>
      <c r="AU290" s="239" t="s">
        <v>84</v>
      </c>
      <c r="AY290" s="18" t="s">
        <v>171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192</v>
      </c>
      <c r="BM290" s="239" t="s">
        <v>2763</v>
      </c>
    </row>
    <row r="291" s="12" customFormat="1" ht="25.92" customHeight="1">
      <c r="A291" s="12"/>
      <c r="B291" s="212"/>
      <c r="C291" s="213"/>
      <c r="D291" s="214" t="s">
        <v>76</v>
      </c>
      <c r="E291" s="215" t="s">
        <v>4528</v>
      </c>
      <c r="F291" s="215" t="s">
        <v>5360</v>
      </c>
      <c r="G291" s="213"/>
      <c r="H291" s="213"/>
      <c r="I291" s="216"/>
      <c r="J291" s="217">
        <f>BK291</f>
        <v>0</v>
      </c>
      <c r="K291" s="213"/>
      <c r="L291" s="218"/>
      <c r="M291" s="219"/>
      <c r="N291" s="220"/>
      <c r="O291" s="220"/>
      <c r="P291" s="221">
        <f>P292</f>
        <v>0</v>
      </c>
      <c r="Q291" s="220"/>
      <c r="R291" s="221">
        <f>R292</f>
        <v>0</v>
      </c>
      <c r="S291" s="220"/>
      <c r="T291" s="222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84</v>
      </c>
      <c r="AT291" s="224" t="s">
        <v>76</v>
      </c>
      <c r="AU291" s="224" t="s">
        <v>77</v>
      </c>
      <c r="AY291" s="223" t="s">
        <v>171</v>
      </c>
      <c r="BK291" s="225">
        <f>BK292</f>
        <v>0</v>
      </c>
    </row>
    <row r="292" s="2" customFormat="1" ht="49.05" customHeight="1">
      <c r="A292" s="39"/>
      <c r="B292" s="40"/>
      <c r="C292" s="228" t="s">
        <v>1988</v>
      </c>
      <c r="D292" s="228" t="s">
        <v>174</v>
      </c>
      <c r="E292" s="229" t="s">
        <v>5361</v>
      </c>
      <c r="F292" s="230" t="s">
        <v>5362</v>
      </c>
      <c r="G292" s="231" t="s">
        <v>1936</v>
      </c>
      <c r="H292" s="232">
        <v>1</v>
      </c>
      <c r="I292" s="233"/>
      <c r="J292" s="234">
        <f>ROUND(I292*H292,2)</f>
        <v>0</v>
      </c>
      <c r="K292" s="230" t="s">
        <v>5041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192</v>
      </c>
      <c r="AT292" s="239" t="s">
        <v>174</v>
      </c>
      <c r="AU292" s="239" t="s">
        <v>84</v>
      </c>
      <c r="AY292" s="18" t="s">
        <v>171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192</v>
      </c>
      <c r="BM292" s="239" t="s">
        <v>2771</v>
      </c>
    </row>
    <row r="293" s="12" customFormat="1" ht="25.92" customHeight="1">
      <c r="A293" s="12"/>
      <c r="B293" s="212"/>
      <c r="C293" s="213"/>
      <c r="D293" s="214" t="s">
        <v>76</v>
      </c>
      <c r="E293" s="215" t="s">
        <v>4538</v>
      </c>
      <c r="F293" s="215" t="s">
        <v>5363</v>
      </c>
      <c r="G293" s="213"/>
      <c r="H293" s="213"/>
      <c r="I293" s="216"/>
      <c r="J293" s="217">
        <f>BK293</f>
        <v>0</v>
      </c>
      <c r="K293" s="213"/>
      <c r="L293" s="218"/>
      <c r="M293" s="219"/>
      <c r="N293" s="220"/>
      <c r="O293" s="220"/>
      <c r="P293" s="221">
        <f>SUM(P294:P301)</f>
        <v>0</v>
      </c>
      <c r="Q293" s="220"/>
      <c r="R293" s="221">
        <f>SUM(R294:R301)</f>
        <v>0</v>
      </c>
      <c r="S293" s="220"/>
      <c r="T293" s="222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77</v>
      </c>
      <c r="AY293" s="223" t="s">
        <v>171</v>
      </c>
      <c r="BK293" s="225">
        <f>SUM(BK294:BK301)</f>
        <v>0</v>
      </c>
    </row>
    <row r="294" s="2" customFormat="1" ht="24.15" customHeight="1">
      <c r="A294" s="39"/>
      <c r="B294" s="40"/>
      <c r="C294" s="228" t="s">
        <v>1991</v>
      </c>
      <c r="D294" s="228" t="s">
        <v>174</v>
      </c>
      <c r="E294" s="229" t="s">
        <v>5364</v>
      </c>
      <c r="F294" s="230" t="s">
        <v>5365</v>
      </c>
      <c r="G294" s="231" t="s">
        <v>1936</v>
      </c>
      <c r="H294" s="232">
        <v>1</v>
      </c>
      <c r="I294" s="233"/>
      <c r="J294" s="234">
        <f>ROUND(I294*H294,2)</f>
        <v>0</v>
      </c>
      <c r="K294" s="230" t="s">
        <v>5041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192</v>
      </c>
      <c r="AT294" s="239" t="s">
        <v>174</v>
      </c>
      <c r="AU294" s="239" t="s">
        <v>84</v>
      </c>
      <c r="AY294" s="18" t="s">
        <v>171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192</v>
      </c>
      <c r="BM294" s="239" t="s">
        <v>2779</v>
      </c>
    </row>
    <row r="295" s="2" customFormat="1" ht="21.75" customHeight="1">
      <c r="A295" s="39"/>
      <c r="B295" s="40"/>
      <c r="C295" s="228" t="s">
        <v>1995</v>
      </c>
      <c r="D295" s="228" t="s">
        <v>174</v>
      </c>
      <c r="E295" s="229" t="s">
        <v>5366</v>
      </c>
      <c r="F295" s="230" t="s">
        <v>5367</v>
      </c>
      <c r="G295" s="231" t="s">
        <v>1936</v>
      </c>
      <c r="H295" s="232">
        <v>4</v>
      </c>
      <c r="I295" s="233"/>
      <c r="J295" s="234">
        <f>ROUND(I295*H295,2)</f>
        <v>0</v>
      </c>
      <c r="K295" s="230" t="s">
        <v>5041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192</v>
      </c>
      <c r="AT295" s="239" t="s">
        <v>174</v>
      </c>
      <c r="AU295" s="239" t="s">
        <v>84</v>
      </c>
      <c r="AY295" s="18" t="s">
        <v>171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192</v>
      </c>
      <c r="BM295" s="239" t="s">
        <v>2787</v>
      </c>
    </row>
    <row r="296" s="2" customFormat="1" ht="16.5" customHeight="1">
      <c r="A296" s="39"/>
      <c r="B296" s="40"/>
      <c r="C296" s="228" t="s">
        <v>1999</v>
      </c>
      <c r="D296" s="228" t="s">
        <v>174</v>
      </c>
      <c r="E296" s="229" t="s">
        <v>5368</v>
      </c>
      <c r="F296" s="230" t="s">
        <v>5369</v>
      </c>
      <c r="G296" s="231" t="s">
        <v>1936</v>
      </c>
      <c r="H296" s="232">
        <v>55</v>
      </c>
      <c r="I296" s="233"/>
      <c r="J296" s="234">
        <f>ROUND(I296*H296,2)</f>
        <v>0</v>
      </c>
      <c r="K296" s="230" t="s">
        <v>5041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192</v>
      </c>
      <c r="AT296" s="239" t="s">
        <v>174</v>
      </c>
      <c r="AU296" s="239" t="s">
        <v>84</v>
      </c>
      <c r="AY296" s="18" t="s">
        <v>171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192</v>
      </c>
      <c r="BM296" s="239" t="s">
        <v>2795</v>
      </c>
    </row>
    <row r="297" s="2" customFormat="1" ht="24.15" customHeight="1">
      <c r="A297" s="39"/>
      <c r="B297" s="40"/>
      <c r="C297" s="228" t="s">
        <v>2025</v>
      </c>
      <c r="D297" s="228" t="s">
        <v>174</v>
      </c>
      <c r="E297" s="229" t="s">
        <v>5370</v>
      </c>
      <c r="F297" s="230" t="s">
        <v>5371</v>
      </c>
      <c r="G297" s="231" t="s">
        <v>206</v>
      </c>
      <c r="H297" s="232">
        <v>2</v>
      </c>
      <c r="I297" s="233"/>
      <c r="J297" s="234">
        <f>ROUND(I297*H297,2)</f>
        <v>0</v>
      </c>
      <c r="K297" s="230" t="s">
        <v>5041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192</v>
      </c>
      <c r="AT297" s="239" t="s">
        <v>174</v>
      </c>
      <c r="AU297" s="239" t="s">
        <v>84</v>
      </c>
      <c r="AY297" s="18" t="s">
        <v>171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192</v>
      </c>
      <c r="BM297" s="239" t="s">
        <v>2803</v>
      </c>
    </row>
    <row r="298" s="2" customFormat="1" ht="16.5" customHeight="1">
      <c r="A298" s="39"/>
      <c r="B298" s="40"/>
      <c r="C298" s="228" t="s">
        <v>2032</v>
      </c>
      <c r="D298" s="228" t="s">
        <v>174</v>
      </c>
      <c r="E298" s="229" t="s">
        <v>5372</v>
      </c>
      <c r="F298" s="230" t="s">
        <v>5373</v>
      </c>
      <c r="G298" s="231" t="s">
        <v>1936</v>
      </c>
      <c r="H298" s="232">
        <v>1</v>
      </c>
      <c r="I298" s="233"/>
      <c r="J298" s="234">
        <f>ROUND(I298*H298,2)</f>
        <v>0</v>
      </c>
      <c r="K298" s="230" t="s">
        <v>5041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192</v>
      </c>
      <c r="AT298" s="239" t="s">
        <v>174</v>
      </c>
      <c r="AU298" s="239" t="s">
        <v>84</v>
      </c>
      <c r="AY298" s="18" t="s">
        <v>171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192</v>
      </c>
      <c r="BM298" s="239" t="s">
        <v>2811</v>
      </c>
    </row>
    <row r="299" s="2" customFormat="1" ht="16.5" customHeight="1">
      <c r="A299" s="39"/>
      <c r="B299" s="40"/>
      <c r="C299" s="228" t="s">
        <v>2039</v>
      </c>
      <c r="D299" s="228" t="s">
        <v>174</v>
      </c>
      <c r="E299" s="229" t="s">
        <v>5374</v>
      </c>
      <c r="F299" s="230" t="s">
        <v>5375</v>
      </c>
      <c r="G299" s="231" t="s">
        <v>4544</v>
      </c>
      <c r="H299" s="232">
        <v>120</v>
      </c>
      <c r="I299" s="233"/>
      <c r="J299" s="234">
        <f>ROUND(I299*H299,2)</f>
        <v>0</v>
      </c>
      <c r="K299" s="230" t="s">
        <v>5041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192</v>
      </c>
      <c r="AT299" s="239" t="s">
        <v>174</v>
      </c>
      <c r="AU299" s="239" t="s">
        <v>84</v>
      </c>
      <c r="AY299" s="18" t="s">
        <v>171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192</v>
      </c>
      <c r="BM299" s="239" t="s">
        <v>2819</v>
      </c>
    </row>
    <row r="300" s="2" customFormat="1" ht="16.5" customHeight="1">
      <c r="A300" s="39"/>
      <c r="B300" s="40"/>
      <c r="C300" s="228" t="s">
        <v>2046</v>
      </c>
      <c r="D300" s="228" t="s">
        <v>174</v>
      </c>
      <c r="E300" s="229" t="s">
        <v>5376</v>
      </c>
      <c r="F300" s="230" t="s">
        <v>5377</v>
      </c>
      <c r="G300" s="231" t="s">
        <v>1936</v>
      </c>
      <c r="H300" s="232">
        <v>1</v>
      </c>
      <c r="I300" s="233"/>
      <c r="J300" s="234">
        <f>ROUND(I300*H300,2)</f>
        <v>0</v>
      </c>
      <c r="K300" s="230" t="s">
        <v>5041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192</v>
      </c>
      <c r="AT300" s="239" t="s">
        <v>174</v>
      </c>
      <c r="AU300" s="239" t="s">
        <v>84</v>
      </c>
      <c r="AY300" s="18" t="s">
        <v>171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192</v>
      </c>
      <c r="BM300" s="239" t="s">
        <v>2827</v>
      </c>
    </row>
    <row r="301" s="2" customFormat="1" ht="16.5" customHeight="1">
      <c r="A301" s="39"/>
      <c r="B301" s="40"/>
      <c r="C301" s="228" t="s">
        <v>2052</v>
      </c>
      <c r="D301" s="228" t="s">
        <v>174</v>
      </c>
      <c r="E301" s="229" t="s">
        <v>5378</v>
      </c>
      <c r="F301" s="230" t="s">
        <v>5379</v>
      </c>
      <c r="G301" s="231" t="s">
        <v>1936</v>
      </c>
      <c r="H301" s="232">
        <v>1</v>
      </c>
      <c r="I301" s="233"/>
      <c r="J301" s="234">
        <f>ROUND(I301*H301,2)</f>
        <v>0</v>
      </c>
      <c r="K301" s="230" t="s">
        <v>5041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192</v>
      </c>
      <c r="AT301" s="239" t="s">
        <v>174</v>
      </c>
      <c r="AU301" s="239" t="s">
        <v>84</v>
      </c>
      <c r="AY301" s="18" t="s">
        <v>171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192</v>
      </c>
      <c r="BM301" s="239" t="s">
        <v>2835</v>
      </c>
    </row>
    <row r="302" s="12" customFormat="1" ht="25.92" customHeight="1">
      <c r="A302" s="12"/>
      <c r="B302" s="212"/>
      <c r="C302" s="213"/>
      <c r="D302" s="214" t="s">
        <v>76</v>
      </c>
      <c r="E302" s="215" t="s">
        <v>4545</v>
      </c>
      <c r="F302" s="215" t="s">
        <v>5380</v>
      </c>
      <c r="G302" s="213"/>
      <c r="H302" s="213"/>
      <c r="I302" s="216"/>
      <c r="J302" s="217">
        <f>BK302</f>
        <v>0</v>
      </c>
      <c r="K302" s="213"/>
      <c r="L302" s="218"/>
      <c r="M302" s="219"/>
      <c r="N302" s="220"/>
      <c r="O302" s="220"/>
      <c r="P302" s="221">
        <f>SUM(P303:P307)</f>
        <v>0</v>
      </c>
      <c r="Q302" s="220"/>
      <c r="R302" s="221">
        <f>SUM(R303:R307)</f>
        <v>0</v>
      </c>
      <c r="S302" s="220"/>
      <c r="T302" s="222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84</v>
      </c>
      <c r="AT302" s="224" t="s">
        <v>76</v>
      </c>
      <c r="AU302" s="224" t="s">
        <v>77</v>
      </c>
      <c r="AY302" s="223" t="s">
        <v>171</v>
      </c>
      <c r="BK302" s="225">
        <f>SUM(BK303:BK307)</f>
        <v>0</v>
      </c>
    </row>
    <row r="303" s="2" customFormat="1" ht="24.15" customHeight="1">
      <c r="A303" s="39"/>
      <c r="B303" s="40"/>
      <c r="C303" s="228" t="s">
        <v>2057</v>
      </c>
      <c r="D303" s="228" t="s">
        <v>174</v>
      </c>
      <c r="E303" s="229" t="s">
        <v>5381</v>
      </c>
      <c r="F303" s="230" t="s">
        <v>5382</v>
      </c>
      <c r="G303" s="231" t="s">
        <v>1936</v>
      </c>
      <c r="H303" s="232">
        <v>40</v>
      </c>
      <c r="I303" s="233"/>
      <c r="J303" s="234">
        <f>ROUND(I303*H303,2)</f>
        <v>0</v>
      </c>
      <c r="K303" s="230" t="s">
        <v>5041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192</v>
      </c>
      <c r="AT303" s="239" t="s">
        <v>174</v>
      </c>
      <c r="AU303" s="239" t="s">
        <v>84</v>
      </c>
      <c r="AY303" s="18" t="s">
        <v>171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192</v>
      </c>
      <c r="BM303" s="239" t="s">
        <v>2843</v>
      </c>
    </row>
    <row r="304" s="2" customFormat="1" ht="24.15" customHeight="1">
      <c r="A304" s="39"/>
      <c r="B304" s="40"/>
      <c r="C304" s="228" t="s">
        <v>2062</v>
      </c>
      <c r="D304" s="228" t="s">
        <v>174</v>
      </c>
      <c r="E304" s="229" t="s">
        <v>5383</v>
      </c>
      <c r="F304" s="230" t="s">
        <v>5384</v>
      </c>
      <c r="G304" s="231" t="s">
        <v>1936</v>
      </c>
      <c r="H304" s="232">
        <v>30</v>
      </c>
      <c r="I304" s="233"/>
      <c r="J304" s="234">
        <f>ROUND(I304*H304,2)</f>
        <v>0</v>
      </c>
      <c r="K304" s="230" t="s">
        <v>5041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192</v>
      </c>
      <c r="AT304" s="239" t="s">
        <v>174</v>
      </c>
      <c r="AU304" s="239" t="s">
        <v>84</v>
      </c>
      <c r="AY304" s="18" t="s">
        <v>171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192</v>
      </c>
      <c r="BM304" s="239" t="s">
        <v>2851</v>
      </c>
    </row>
    <row r="305" s="2" customFormat="1" ht="24.15" customHeight="1">
      <c r="A305" s="39"/>
      <c r="B305" s="40"/>
      <c r="C305" s="228" t="s">
        <v>2067</v>
      </c>
      <c r="D305" s="228" t="s">
        <v>174</v>
      </c>
      <c r="E305" s="229" t="s">
        <v>5385</v>
      </c>
      <c r="F305" s="230" t="s">
        <v>5386</v>
      </c>
      <c r="G305" s="231" t="s">
        <v>1936</v>
      </c>
      <c r="H305" s="232">
        <v>600</v>
      </c>
      <c r="I305" s="233"/>
      <c r="J305" s="234">
        <f>ROUND(I305*H305,2)</f>
        <v>0</v>
      </c>
      <c r="K305" s="230" t="s">
        <v>5041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192</v>
      </c>
      <c r="AT305" s="239" t="s">
        <v>174</v>
      </c>
      <c r="AU305" s="239" t="s">
        <v>84</v>
      </c>
      <c r="AY305" s="18" t="s">
        <v>171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192</v>
      </c>
      <c r="BM305" s="239" t="s">
        <v>2859</v>
      </c>
    </row>
    <row r="306" s="2" customFormat="1" ht="33" customHeight="1">
      <c r="A306" s="39"/>
      <c r="B306" s="40"/>
      <c r="C306" s="228" t="s">
        <v>2074</v>
      </c>
      <c r="D306" s="228" t="s">
        <v>174</v>
      </c>
      <c r="E306" s="229" t="s">
        <v>5387</v>
      </c>
      <c r="F306" s="230" t="s">
        <v>5388</v>
      </c>
      <c r="G306" s="231" t="s">
        <v>419</v>
      </c>
      <c r="H306" s="232">
        <v>500</v>
      </c>
      <c r="I306" s="233"/>
      <c r="J306" s="234">
        <f>ROUND(I306*H306,2)</f>
        <v>0</v>
      </c>
      <c r="K306" s="230" t="s">
        <v>5041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192</v>
      </c>
      <c r="AT306" s="239" t="s">
        <v>174</v>
      </c>
      <c r="AU306" s="239" t="s">
        <v>84</v>
      </c>
      <c r="AY306" s="18" t="s">
        <v>171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192</v>
      </c>
      <c r="BM306" s="239" t="s">
        <v>2867</v>
      </c>
    </row>
    <row r="307" s="2" customFormat="1" ht="33" customHeight="1">
      <c r="A307" s="39"/>
      <c r="B307" s="40"/>
      <c r="C307" s="228" t="s">
        <v>2079</v>
      </c>
      <c r="D307" s="228" t="s">
        <v>174</v>
      </c>
      <c r="E307" s="229" t="s">
        <v>5389</v>
      </c>
      <c r="F307" s="230" t="s">
        <v>5390</v>
      </c>
      <c r="G307" s="231" t="s">
        <v>419</v>
      </c>
      <c r="H307" s="232">
        <v>400</v>
      </c>
      <c r="I307" s="233"/>
      <c r="J307" s="234">
        <f>ROUND(I307*H307,2)</f>
        <v>0</v>
      </c>
      <c r="K307" s="230" t="s">
        <v>5041</v>
      </c>
      <c r="L307" s="45"/>
      <c r="M307" s="309" t="s">
        <v>1</v>
      </c>
      <c r="N307" s="310" t="s">
        <v>42</v>
      </c>
      <c r="O307" s="248"/>
      <c r="P307" s="311">
        <f>O307*H307</f>
        <v>0</v>
      </c>
      <c r="Q307" s="311">
        <v>0</v>
      </c>
      <c r="R307" s="311">
        <f>Q307*H307</f>
        <v>0</v>
      </c>
      <c r="S307" s="311">
        <v>0</v>
      </c>
      <c r="T307" s="31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192</v>
      </c>
      <c r="AT307" s="239" t="s">
        <v>174</v>
      </c>
      <c r="AU307" s="239" t="s">
        <v>84</v>
      </c>
      <c r="AY307" s="18" t="s">
        <v>171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192</v>
      </c>
      <c r="BM307" s="239" t="s">
        <v>2875</v>
      </c>
    </row>
    <row r="308" s="2" customFormat="1" ht="6.96" customHeight="1">
      <c r="A308" s="39"/>
      <c r="B308" s="67"/>
      <c r="C308" s="68"/>
      <c r="D308" s="68"/>
      <c r="E308" s="68"/>
      <c r="F308" s="68"/>
      <c r="G308" s="68"/>
      <c r="H308" s="68"/>
      <c r="I308" s="68"/>
      <c r="J308" s="68"/>
      <c r="K308" s="68"/>
      <c r="L308" s="45"/>
      <c r="M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</sheetData>
  <sheetProtection sheet="1" autoFilter="0" formatColumns="0" formatRows="0" objects="1" scenarios="1" spinCount="100000" saltValue="h1wremKXrDLCyVNsuLzP5EXoqKsZHItPBSkMC0i6YIZozdw6YHMCzch16SvK/6JUbntgg4ZQUplUzxHszp3Ggg==" hashValue="zkPEH1UjHj3zSB2UOjJ900U64FeU8zhWJ143RQFvTy+4+zPKKuSt9J4WEfXwU5ZFqf7lNO3i1TfBeFeivHV4vg==" algorithmName="SHA-512" password="CC35"/>
  <autoFilter ref="C127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ROUND((SUM(BE129:BE213)),  2)</f>
        <v>0</v>
      </c>
      <c r="G35" s="39"/>
      <c r="H35" s="39"/>
      <c r="I35" s="166">
        <v>0.20999999999999999</v>
      </c>
      <c r="J35" s="165">
        <f>ROUND(((SUM(BE129:BE213))*I35),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ROUND((SUM(BF129:BF213)),  2)</f>
        <v>0</v>
      </c>
      <c r="G36" s="39"/>
      <c r="H36" s="39"/>
      <c r="I36" s="166">
        <v>0.14999999999999999</v>
      </c>
      <c r="J36" s="165">
        <f>ROUND(((SUM(BF129:BF213))*I36),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ROUND((SUM(BG129:BG213)),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ROUND((SUM(BH129:BH213)),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ROUND((SUM(BI129:BI213)),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01-008 - Slaboproudé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5030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5392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5393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5394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5395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5396</v>
      </c>
      <c r="E104" s="193"/>
      <c r="F104" s="193"/>
      <c r="G104" s="193"/>
      <c r="H104" s="193"/>
      <c r="I104" s="193"/>
      <c r="J104" s="194">
        <f>J184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5397</v>
      </c>
      <c r="E105" s="193"/>
      <c r="F105" s="193"/>
      <c r="G105" s="193"/>
      <c r="H105" s="193"/>
      <c r="I105" s="193"/>
      <c r="J105" s="194">
        <f>J193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5398</v>
      </c>
      <c r="E106" s="193"/>
      <c r="F106" s="193"/>
      <c r="G106" s="193"/>
      <c r="H106" s="193"/>
      <c r="I106" s="193"/>
      <c r="J106" s="194">
        <f>J201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5399</v>
      </c>
      <c r="E107" s="193"/>
      <c r="F107" s="193"/>
      <c r="G107" s="193"/>
      <c r="H107" s="193"/>
      <c r="I107" s="193"/>
      <c r="J107" s="194">
        <f>J207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155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Centrum odborného vzdělávání Volanovská, Trutnov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142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143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144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01-008 - Slaboproudé rozvody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23. 3. 2022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Královehradecký kraj, Hrade Králové</v>
      </c>
      <c r="G125" s="41"/>
      <c r="H125" s="41"/>
      <c r="I125" s="33" t="s">
        <v>30</v>
      </c>
      <c r="J125" s="37" t="str">
        <f>E23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156</v>
      </c>
      <c r="D128" s="204" t="s">
        <v>62</v>
      </c>
      <c r="E128" s="204" t="s">
        <v>58</v>
      </c>
      <c r="F128" s="204" t="s">
        <v>59</v>
      </c>
      <c r="G128" s="204" t="s">
        <v>157</v>
      </c>
      <c r="H128" s="204" t="s">
        <v>158</v>
      </c>
      <c r="I128" s="204" t="s">
        <v>159</v>
      </c>
      <c r="J128" s="204" t="s">
        <v>148</v>
      </c>
      <c r="K128" s="205" t="s">
        <v>160</v>
      </c>
      <c r="L128" s="206"/>
      <c r="M128" s="101" t="s">
        <v>1</v>
      </c>
      <c r="N128" s="102" t="s">
        <v>41</v>
      </c>
      <c r="O128" s="102" t="s">
        <v>161</v>
      </c>
      <c r="P128" s="102" t="s">
        <v>162</v>
      </c>
      <c r="Q128" s="102" t="s">
        <v>163</v>
      </c>
      <c r="R128" s="102" t="s">
        <v>164</v>
      </c>
      <c r="S128" s="102" t="s">
        <v>165</v>
      </c>
      <c r="T128" s="103" t="s">
        <v>166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167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P130+P136+P141+P146+P156+P184+P193+P201+P207</f>
        <v>0</v>
      </c>
      <c r="Q129" s="105"/>
      <c r="R129" s="209">
        <f>R130+R136+R141+R146+R156+R184+R193+R201+R207</f>
        <v>0</v>
      </c>
      <c r="S129" s="105"/>
      <c r="T129" s="210">
        <f>T130+T136+T141+T146+T156+T184+T193+T201+T207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150</v>
      </c>
      <c r="BK129" s="211">
        <f>BK130+BK136+BK141+BK146+BK156+BK184+BK193+BK201+BK207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3660</v>
      </c>
      <c r="F130" s="215" t="s">
        <v>5038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SUM(P131:P135)</f>
        <v>0</v>
      </c>
      <c r="Q130" s="220"/>
      <c r="R130" s="221">
        <f>SUM(R131:R135)</f>
        <v>0</v>
      </c>
      <c r="S130" s="220"/>
      <c r="T130" s="222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171</v>
      </c>
      <c r="BK130" s="225">
        <f>SUM(BK131:BK135)</f>
        <v>0</v>
      </c>
    </row>
    <row r="131" s="2" customFormat="1" ht="24.15" customHeight="1">
      <c r="A131" s="39"/>
      <c r="B131" s="40"/>
      <c r="C131" s="228" t="s">
        <v>84</v>
      </c>
      <c r="D131" s="228" t="s">
        <v>174</v>
      </c>
      <c r="E131" s="229" t="s">
        <v>5039</v>
      </c>
      <c r="F131" s="230" t="s">
        <v>5400</v>
      </c>
      <c r="G131" s="231" t="s">
        <v>1936</v>
      </c>
      <c r="H131" s="232">
        <v>62</v>
      </c>
      <c r="I131" s="233"/>
      <c r="J131" s="234">
        <f>ROUND(I131*H131,2)</f>
        <v>0</v>
      </c>
      <c r="K131" s="230" t="s">
        <v>5041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192</v>
      </c>
      <c r="AT131" s="239" t="s">
        <v>174</v>
      </c>
      <c r="AU131" s="239" t="s">
        <v>84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192</v>
      </c>
      <c r="BM131" s="239" t="s">
        <v>86</v>
      </c>
    </row>
    <row r="132" s="2" customFormat="1" ht="24.15" customHeight="1">
      <c r="A132" s="39"/>
      <c r="B132" s="40"/>
      <c r="C132" s="228" t="s">
        <v>86</v>
      </c>
      <c r="D132" s="228" t="s">
        <v>174</v>
      </c>
      <c r="E132" s="229" t="s">
        <v>5401</v>
      </c>
      <c r="F132" s="230" t="s">
        <v>5402</v>
      </c>
      <c r="G132" s="231" t="s">
        <v>1936</v>
      </c>
      <c r="H132" s="232">
        <v>1</v>
      </c>
      <c r="I132" s="233"/>
      <c r="J132" s="234">
        <f>ROUND(I132*H132,2)</f>
        <v>0</v>
      </c>
      <c r="K132" s="230" t="s">
        <v>5041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192</v>
      </c>
      <c r="AT132" s="239" t="s">
        <v>174</v>
      </c>
      <c r="AU132" s="239" t="s">
        <v>84</v>
      </c>
      <c r="AY132" s="18" t="s">
        <v>171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192</v>
      </c>
      <c r="BM132" s="239" t="s">
        <v>192</v>
      </c>
    </row>
    <row r="133" s="2" customFormat="1" ht="24.15" customHeight="1">
      <c r="A133" s="39"/>
      <c r="B133" s="40"/>
      <c r="C133" s="228" t="s">
        <v>106</v>
      </c>
      <c r="D133" s="228" t="s">
        <v>174</v>
      </c>
      <c r="E133" s="229" t="s">
        <v>5403</v>
      </c>
      <c r="F133" s="230" t="s">
        <v>5404</v>
      </c>
      <c r="G133" s="231" t="s">
        <v>1936</v>
      </c>
      <c r="H133" s="232">
        <v>20</v>
      </c>
      <c r="I133" s="233"/>
      <c r="J133" s="234">
        <f>ROUND(I133*H133,2)</f>
        <v>0</v>
      </c>
      <c r="K133" s="230" t="s">
        <v>5041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84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317</v>
      </c>
    </row>
    <row r="134" s="2" customFormat="1" ht="24.15" customHeight="1">
      <c r="A134" s="39"/>
      <c r="B134" s="40"/>
      <c r="C134" s="228" t="s">
        <v>192</v>
      </c>
      <c r="D134" s="228" t="s">
        <v>174</v>
      </c>
      <c r="E134" s="229" t="s">
        <v>5405</v>
      </c>
      <c r="F134" s="230" t="s">
        <v>5406</v>
      </c>
      <c r="G134" s="231" t="s">
        <v>1936</v>
      </c>
      <c r="H134" s="232">
        <v>3</v>
      </c>
      <c r="I134" s="233"/>
      <c r="J134" s="234">
        <f>ROUND(I134*H134,2)</f>
        <v>0</v>
      </c>
      <c r="K134" s="230" t="s">
        <v>5041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84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329</v>
      </c>
    </row>
    <row r="135" s="2" customFormat="1" ht="37.8" customHeight="1">
      <c r="A135" s="39"/>
      <c r="B135" s="40"/>
      <c r="C135" s="228" t="s">
        <v>170</v>
      </c>
      <c r="D135" s="228" t="s">
        <v>174</v>
      </c>
      <c r="E135" s="229" t="s">
        <v>5407</v>
      </c>
      <c r="F135" s="230" t="s">
        <v>5408</v>
      </c>
      <c r="G135" s="231" t="s">
        <v>1936</v>
      </c>
      <c r="H135" s="232">
        <v>3</v>
      </c>
      <c r="I135" s="233"/>
      <c r="J135" s="234">
        <f>ROUND(I135*H135,2)</f>
        <v>0</v>
      </c>
      <c r="K135" s="230" t="s">
        <v>5041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84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371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3744</v>
      </c>
      <c r="F136" s="215" t="s">
        <v>5409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SUM(P137:P140)</f>
        <v>0</v>
      </c>
      <c r="Q136" s="220"/>
      <c r="R136" s="221">
        <f>SUM(R137:R140)</f>
        <v>0</v>
      </c>
      <c r="S136" s="220"/>
      <c r="T136" s="222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171</v>
      </c>
      <c r="BK136" s="225">
        <f>SUM(BK137:BK140)</f>
        <v>0</v>
      </c>
    </row>
    <row r="137" s="2" customFormat="1" ht="37.8" customHeight="1">
      <c r="A137" s="39"/>
      <c r="B137" s="40"/>
      <c r="C137" s="228" t="s">
        <v>317</v>
      </c>
      <c r="D137" s="228" t="s">
        <v>174</v>
      </c>
      <c r="E137" s="229" t="s">
        <v>5410</v>
      </c>
      <c r="F137" s="230" t="s">
        <v>5411</v>
      </c>
      <c r="G137" s="231" t="s">
        <v>419</v>
      </c>
      <c r="H137" s="232">
        <v>100</v>
      </c>
      <c r="I137" s="233"/>
      <c r="J137" s="234">
        <f>ROUND(I137*H137,2)</f>
        <v>0</v>
      </c>
      <c r="K137" s="230" t="s">
        <v>5041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84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403</v>
      </c>
    </row>
    <row r="138" s="2" customFormat="1" ht="37.8" customHeight="1">
      <c r="A138" s="39"/>
      <c r="B138" s="40"/>
      <c r="C138" s="228" t="s">
        <v>324</v>
      </c>
      <c r="D138" s="228" t="s">
        <v>174</v>
      </c>
      <c r="E138" s="229" t="s">
        <v>5412</v>
      </c>
      <c r="F138" s="230" t="s">
        <v>5413</v>
      </c>
      <c r="G138" s="231" t="s">
        <v>419</v>
      </c>
      <c r="H138" s="232">
        <v>400</v>
      </c>
      <c r="I138" s="233"/>
      <c r="J138" s="234">
        <f>ROUND(I138*H138,2)</f>
        <v>0</v>
      </c>
      <c r="K138" s="230" t="s">
        <v>5041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84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416</v>
      </c>
    </row>
    <row r="139" s="2" customFormat="1" ht="37.8" customHeight="1">
      <c r="A139" s="39"/>
      <c r="B139" s="40"/>
      <c r="C139" s="228" t="s">
        <v>329</v>
      </c>
      <c r="D139" s="228" t="s">
        <v>174</v>
      </c>
      <c r="E139" s="229" t="s">
        <v>5414</v>
      </c>
      <c r="F139" s="230" t="s">
        <v>5415</v>
      </c>
      <c r="G139" s="231" t="s">
        <v>419</v>
      </c>
      <c r="H139" s="232">
        <v>550</v>
      </c>
      <c r="I139" s="233"/>
      <c r="J139" s="234">
        <f>ROUND(I139*H139,2)</f>
        <v>0</v>
      </c>
      <c r="K139" s="230" t="s">
        <v>5041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84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440</v>
      </c>
    </row>
    <row r="140" s="2" customFormat="1" ht="37.8" customHeight="1">
      <c r="A140" s="39"/>
      <c r="B140" s="40"/>
      <c r="C140" s="228" t="s">
        <v>322</v>
      </c>
      <c r="D140" s="228" t="s">
        <v>174</v>
      </c>
      <c r="E140" s="229" t="s">
        <v>5056</v>
      </c>
      <c r="F140" s="230" t="s">
        <v>5416</v>
      </c>
      <c r="G140" s="231" t="s">
        <v>419</v>
      </c>
      <c r="H140" s="232">
        <v>30</v>
      </c>
      <c r="I140" s="233"/>
      <c r="J140" s="234">
        <f>ROUND(I140*H140,2)</f>
        <v>0</v>
      </c>
      <c r="K140" s="230" t="s">
        <v>5041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192</v>
      </c>
      <c r="AT140" s="239" t="s">
        <v>174</v>
      </c>
      <c r="AU140" s="239" t="s">
        <v>84</v>
      </c>
      <c r="AY140" s="18" t="s">
        <v>171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192</v>
      </c>
      <c r="BM140" s="239" t="s">
        <v>456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3760</v>
      </c>
      <c r="F141" s="215" t="s">
        <v>5417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SUM(P142:P145)</f>
        <v>0</v>
      </c>
      <c r="Q141" s="220"/>
      <c r="R141" s="221">
        <f>SUM(R142:R145)</f>
        <v>0</v>
      </c>
      <c r="S141" s="220"/>
      <c r="T141" s="22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171</v>
      </c>
      <c r="BK141" s="225">
        <f>SUM(BK142:BK145)</f>
        <v>0</v>
      </c>
    </row>
    <row r="142" s="2" customFormat="1" ht="49.05" customHeight="1">
      <c r="A142" s="39"/>
      <c r="B142" s="40"/>
      <c r="C142" s="228" t="s">
        <v>371</v>
      </c>
      <c r="D142" s="228" t="s">
        <v>174</v>
      </c>
      <c r="E142" s="229" t="s">
        <v>5418</v>
      </c>
      <c r="F142" s="230" t="s">
        <v>5419</v>
      </c>
      <c r="G142" s="231" t="s">
        <v>419</v>
      </c>
      <c r="H142" s="232">
        <v>9</v>
      </c>
      <c r="I142" s="233"/>
      <c r="J142" s="234">
        <f>ROUND(I142*H142,2)</f>
        <v>0</v>
      </c>
      <c r="K142" s="230" t="s">
        <v>5041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471</v>
      </c>
    </row>
    <row r="143" s="2" customFormat="1" ht="49.05" customHeight="1">
      <c r="A143" s="39"/>
      <c r="B143" s="40"/>
      <c r="C143" s="228" t="s">
        <v>398</v>
      </c>
      <c r="D143" s="228" t="s">
        <v>174</v>
      </c>
      <c r="E143" s="229" t="s">
        <v>5420</v>
      </c>
      <c r="F143" s="230" t="s">
        <v>5421</v>
      </c>
      <c r="G143" s="231" t="s">
        <v>419</v>
      </c>
      <c r="H143" s="232">
        <v>18</v>
      </c>
      <c r="I143" s="233"/>
      <c r="J143" s="234">
        <f>ROUND(I143*H143,2)</f>
        <v>0</v>
      </c>
      <c r="K143" s="230" t="s">
        <v>5041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192</v>
      </c>
      <c r="AT143" s="239" t="s">
        <v>174</v>
      </c>
      <c r="AU143" s="239" t="s">
        <v>84</v>
      </c>
      <c r="AY143" s="18" t="s">
        <v>171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192</v>
      </c>
      <c r="BM143" s="239" t="s">
        <v>487</v>
      </c>
    </row>
    <row r="144" s="2" customFormat="1" ht="49.05" customHeight="1">
      <c r="A144" s="39"/>
      <c r="B144" s="40"/>
      <c r="C144" s="228" t="s">
        <v>403</v>
      </c>
      <c r="D144" s="228" t="s">
        <v>174</v>
      </c>
      <c r="E144" s="229" t="s">
        <v>5422</v>
      </c>
      <c r="F144" s="230" t="s">
        <v>5423</v>
      </c>
      <c r="G144" s="231" t="s">
        <v>419</v>
      </c>
      <c r="H144" s="232">
        <v>9</v>
      </c>
      <c r="I144" s="233"/>
      <c r="J144" s="234">
        <f>ROUND(I144*H144,2)</f>
        <v>0</v>
      </c>
      <c r="K144" s="230" t="s">
        <v>5041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84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498</v>
      </c>
    </row>
    <row r="145" s="2" customFormat="1" ht="37.8" customHeight="1">
      <c r="A145" s="39"/>
      <c r="B145" s="40"/>
      <c r="C145" s="228" t="s">
        <v>410</v>
      </c>
      <c r="D145" s="228" t="s">
        <v>174</v>
      </c>
      <c r="E145" s="229" t="s">
        <v>5424</v>
      </c>
      <c r="F145" s="230" t="s">
        <v>5425</v>
      </c>
      <c r="G145" s="231" t="s">
        <v>419</v>
      </c>
      <c r="H145" s="232">
        <v>6</v>
      </c>
      <c r="I145" s="233"/>
      <c r="J145" s="234">
        <f>ROUND(I145*H145,2)</f>
        <v>0</v>
      </c>
      <c r="K145" s="230" t="s">
        <v>5041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84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515</v>
      </c>
    </row>
    <row r="146" s="12" customFormat="1" ht="25.92" customHeight="1">
      <c r="A146" s="12"/>
      <c r="B146" s="212"/>
      <c r="C146" s="213"/>
      <c r="D146" s="214" t="s">
        <v>76</v>
      </c>
      <c r="E146" s="215" t="s">
        <v>3762</v>
      </c>
      <c r="F146" s="215" t="s">
        <v>5060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SUM(P147:P155)</f>
        <v>0</v>
      </c>
      <c r="Q146" s="220"/>
      <c r="R146" s="221">
        <f>SUM(R147:R155)</f>
        <v>0</v>
      </c>
      <c r="S146" s="220"/>
      <c r="T146" s="222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76</v>
      </c>
      <c r="AU146" s="224" t="s">
        <v>77</v>
      </c>
      <c r="AY146" s="223" t="s">
        <v>171</v>
      </c>
      <c r="BK146" s="225">
        <f>SUM(BK147:BK155)</f>
        <v>0</v>
      </c>
    </row>
    <row r="147" s="2" customFormat="1" ht="16.5" customHeight="1">
      <c r="A147" s="39"/>
      <c r="B147" s="40"/>
      <c r="C147" s="228" t="s">
        <v>416</v>
      </c>
      <c r="D147" s="228" t="s">
        <v>174</v>
      </c>
      <c r="E147" s="229" t="s">
        <v>5061</v>
      </c>
      <c r="F147" s="230" t="s">
        <v>5062</v>
      </c>
      <c r="G147" s="231" t="s">
        <v>419</v>
      </c>
      <c r="H147" s="232">
        <v>200</v>
      </c>
      <c r="I147" s="233"/>
      <c r="J147" s="234">
        <f>ROUND(I147*H147,2)</f>
        <v>0</v>
      </c>
      <c r="K147" s="230" t="s">
        <v>5041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84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537</v>
      </c>
    </row>
    <row r="148" s="2" customFormat="1" ht="16.5" customHeight="1">
      <c r="A148" s="39"/>
      <c r="B148" s="40"/>
      <c r="C148" s="228" t="s">
        <v>8</v>
      </c>
      <c r="D148" s="228" t="s">
        <v>174</v>
      </c>
      <c r="E148" s="229" t="s">
        <v>5426</v>
      </c>
      <c r="F148" s="230" t="s">
        <v>5427</v>
      </c>
      <c r="G148" s="231" t="s">
        <v>419</v>
      </c>
      <c r="H148" s="232">
        <v>5480</v>
      </c>
      <c r="I148" s="233"/>
      <c r="J148" s="234">
        <f>ROUND(I148*H148,2)</f>
        <v>0</v>
      </c>
      <c r="K148" s="230" t="s">
        <v>5041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84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570</v>
      </c>
    </row>
    <row r="149" s="2" customFormat="1" ht="16.5" customHeight="1">
      <c r="A149" s="39"/>
      <c r="B149" s="40"/>
      <c r="C149" s="228" t="s">
        <v>440</v>
      </c>
      <c r="D149" s="228" t="s">
        <v>174</v>
      </c>
      <c r="E149" s="229" t="s">
        <v>5428</v>
      </c>
      <c r="F149" s="230" t="s">
        <v>5429</v>
      </c>
      <c r="G149" s="231" t="s">
        <v>419</v>
      </c>
      <c r="H149" s="232">
        <v>70</v>
      </c>
      <c r="I149" s="233"/>
      <c r="J149" s="234">
        <f>ROUND(I149*H149,2)</f>
        <v>0</v>
      </c>
      <c r="K149" s="230" t="s">
        <v>5041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84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355</v>
      </c>
    </row>
    <row r="150" s="2" customFormat="1" ht="24.15" customHeight="1">
      <c r="A150" s="39"/>
      <c r="B150" s="40"/>
      <c r="C150" s="228" t="s">
        <v>451</v>
      </c>
      <c r="D150" s="228" t="s">
        <v>174</v>
      </c>
      <c r="E150" s="229" t="s">
        <v>5430</v>
      </c>
      <c r="F150" s="230" t="s">
        <v>5431</v>
      </c>
      <c r="G150" s="231" t="s">
        <v>419</v>
      </c>
      <c r="H150" s="232">
        <v>650</v>
      </c>
      <c r="I150" s="233"/>
      <c r="J150" s="234">
        <f>ROUND(I150*H150,2)</f>
        <v>0</v>
      </c>
      <c r="K150" s="230" t="s">
        <v>5041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84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646</v>
      </c>
    </row>
    <row r="151" s="2" customFormat="1" ht="24.15" customHeight="1">
      <c r="A151" s="39"/>
      <c r="B151" s="40"/>
      <c r="C151" s="228" t="s">
        <v>456</v>
      </c>
      <c r="D151" s="228" t="s">
        <v>174</v>
      </c>
      <c r="E151" s="229" t="s">
        <v>5432</v>
      </c>
      <c r="F151" s="230" t="s">
        <v>5433</v>
      </c>
      <c r="G151" s="231" t="s">
        <v>419</v>
      </c>
      <c r="H151" s="232">
        <v>80</v>
      </c>
      <c r="I151" s="233"/>
      <c r="J151" s="234">
        <f>ROUND(I151*H151,2)</f>
        <v>0</v>
      </c>
      <c r="K151" s="230" t="s">
        <v>5041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192</v>
      </c>
      <c r="AT151" s="239" t="s">
        <v>174</v>
      </c>
      <c r="AU151" s="239" t="s">
        <v>84</v>
      </c>
      <c r="AY151" s="18" t="s">
        <v>171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192</v>
      </c>
      <c r="BM151" s="239" t="s">
        <v>657</v>
      </c>
    </row>
    <row r="152" s="2" customFormat="1" ht="24.15" customHeight="1">
      <c r="A152" s="39"/>
      <c r="B152" s="40"/>
      <c r="C152" s="228" t="s">
        <v>465</v>
      </c>
      <c r="D152" s="228" t="s">
        <v>174</v>
      </c>
      <c r="E152" s="229" t="s">
        <v>5434</v>
      </c>
      <c r="F152" s="230" t="s">
        <v>5435</v>
      </c>
      <c r="G152" s="231" t="s">
        <v>419</v>
      </c>
      <c r="H152" s="232">
        <v>20</v>
      </c>
      <c r="I152" s="233"/>
      <c r="J152" s="234">
        <f>ROUND(I152*H152,2)</f>
        <v>0</v>
      </c>
      <c r="K152" s="230" t="s">
        <v>5041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84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665</v>
      </c>
    </row>
    <row r="153" s="2" customFormat="1" ht="24.15" customHeight="1">
      <c r="A153" s="39"/>
      <c r="B153" s="40"/>
      <c r="C153" s="228" t="s">
        <v>471</v>
      </c>
      <c r="D153" s="228" t="s">
        <v>174</v>
      </c>
      <c r="E153" s="229" t="s">
        <v>5436</v>
      </c>
      <c r="F153" s="230" t="s">
        <v>5437</v>
      </c>
      <c r="G153" s="231" t="s">
        <v>419</v>
      </c>
      <c r="H153" s="232">
        <v>8</v>
      </c>
      <c r="I153" s="233"/>
      <c r="J153" s="234">
        <f>ROUND(I153*H153,2)</f>
        <v>0</v>
      </c>
      <c r="K153" s="230" t="s">
        <v>5041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192</v>
      </c>
      <c r="AT153" s="239" t="s">
        <v>174</v>
      </c>
      <c r="AU153" s="239" t="s">
        <v>84</v>
      </c>
      <c r="AY153" s="18" t="s">
        <v>171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192</v>
      </c>
      <c r="BM153" s="239" t="s">
        <v>678</v>
      </c>
    </row>
    <row r="154" s="2" customFormat="1" ht="24.15" customHeight="1">
      <c r="A154" s="39"/>
      <c r="B154" s="40"/>
      <c r="C154" s="228" t="s">
        <v>7</v>
      </c>
      <c r="D154" s="228" t="s">
        <v>174</v>
      </c>
      <c r="E154" s="229" t="s">
        <v>5127</v>
      </c>
      <c r="F154" s="230" t="s">
        <v>5128</v>
      </c>
      <c r="G154" s="231" t="s">
        <v>1936</v>
      </c>
      <c r="H154" s="232">
        <v>5</v>
      </c>
      <c r="I154" s="233"/>
      <c r="J154" s="234">
        <f>ROUND(I154*H154,2)</f>
        <v>0</v>
      </c>
      <c r="K154" s="230" t="s">
        <v>5041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84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698</v>
      </c>
    </row>
    <row r="155" s="2" customFormat="1" ht="24.15" customHeight="1">
      <c r="A155" s="39"/>
      <c r="B155" s="40"/>
      <c r="C155" s="228" t="s">
        <v>487</v>
      </c>
      <c r="D155" s="228" t="s">
        <v>174</v>
      </c>
      <c r="E155" s="229" t="s">
        <v>5129</v>
      </c>
      <c r="F155" s="230" t="s">
        <v>5130</v>
      </c>
      <c r="G155" s="231" t="s">
        <v>1936</v>
      </c>
      <c r="H155" s="232">
        <v>10</v>
      </c>
      <c r="I155" s="233"/>
      <c r="J155" s="234">
        <f>ROUND(I155*H155,2)</f>
        <v>0</v>
      </c>
      <c r="K155" s="230" t="s">
        <v>5041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84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708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4462</v>
      </c>
      <c r="F156" s="215" t="s">
        <v>5438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SUM(P157:P183)</f>
        <v>0</v>
      </c>
      <c r="Q156" s="220"/>
      <c r="R156" s="221">
        <f>SUM(R157:R183)</f>
        <v>0</v>
      </c>
      <c r="S156" s="220"/>
      <c r="T156" s="222">
        <f>SUM(T157:T183)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77</v>
      </c>
      <c r="AY156" s="223" t="s">
        <v>171</v>
      </c>
      <c r="BK156" s="225">
        <f>SUM(BK157:BK183)</f>
        <v>0</v>
      </c>
    </row>
    <row r="157" s="2" customFormat="1" ht="24.15" customHeight="1">
      <c r="A157" s="39"/>
      <c r="B157" s="40"/>
      <c r="C157" s="228" t="s">
        <v>492</v>
      </c>
      <c r="D157" s="228" t="s">
        <v>174</v>
      </c>
      <c r="E157" s="229" t="s">
        <v>5439</v>
      </c>
      <c r="F157" s="230" t="s">
        <v>5440</v>
      </c>
      <c r="G157" s="231" t="s">
        <v>1936</v>
      </c>
      <c r="H157" s="232">
        <v>1</v>
      </c>
      <c r="I157" s="233"/>
      <c r="J157" s="234">
        <f>ROUND(I157*H157,2)</f>
        <v>0</v>
      </c>
      <c r="K157" s="230" t="s">
        <v>5041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192</v>
      </c>
      <c r="AT157" s="239" t="s">
        <v>174</v>
      </c>
      <c r="AU157" s="239" t="s">
        <v>84</v>
      </c>
      <c r="AY157" s="18" t="s">
        <v>171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192</v>
      </c>
      <c r="BM157" s="239" t="s">
        <v>716</v>
      </c>
    </row>
    <row r="158" s="2" customFormat="1" ht="24.15" customHeight="1">
      <c r="A158" s="39"/>
      <c r="B158" s="40"/>
      <c r="C158" s="228" t="s">
        <v>498</v>
      </c>
      <c r="D158" s="228" t="s">
        <v>174</v>
      </c>
      <c r="E158" s="229" t="s">
        <v>5441</v>
      </c>
      <c r="F158" s="230" t="s">
        <v>5442</v>
      </c>
      <c r="G158" s="231" t="s">
        <v>1936</v>
      </c>
      <c r="H158" s="232">
        <v>1</v>
      </c>
      <c r="I158" s="233"/>
      <c r="J158" s="234">
        <f>ROUND(I158*H158,2)</f>
        <v>0</v>
      </c>
      <c r="K158" s="230" t="s">
        <v>5041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84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725</v>
      </c>
    </row>
    <row r="159" s="2" customFormat="1" ht="24.15" customHeight="1">
      <c r="A159" s="39"/>
      <c r="B159" s="40"/>
      <c r="C159" s="228" t="s">
        <v>505</v>
      </c>
      <c r="D159" s="228" t="s">
        <v>174</v>
      </c>
      <c r="E159" s="229" t="s">
        <v>5443</v>
      </c>
      <c r="F159" s="230" t="s">
        <v>5444</v>
      </c>
      <c r="G159" s="231" t="s">
        <v>1936</v>
      </c>
      <c r="H159" s="232">
        <v>1</v>
      </c>
      <c r="I159" s="233"/>
      <c r="J159" s="234">
        <f>ROUND(I159*H159,2)</f>
        <v>0</v>
      </c>
      <c r="K159" s="230" t="s">
        <v>5041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84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736</v>
      </c>
    </row>
    <row r="160" s="2" customFormat="1" ht="24.15" customHeight="1">
      <c r="A160" s="39"/>
      <c r="B160" s="40"/>
      <c r="C160" s="228" t="s">
        <v>515</v>
      </c>
      <c r="D160" s="228" t="s">
        <v>174</v>
      </c>
      <c r="E160" s="229" t="s">
        <v>5445</v>
      </c>
      <c r="F160" s="230" t="s">
        <v>5446</v>
      </c>
      <c r="G160" s="231" t="s">
        <v>1936</v>
      </c>
      <c r="H160" s="232">
        <v>11</v>
      </c>
      <c r="I160" s="233"/>
      <c r="J160" s="234">
        <f>ROUND(I160*H160,2)</f>
        <v>0</v>
      </c>
      <c r="K160" s="230" t="s">
        <v>5041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84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750</v>
      </c>
    </row>
    <row r="161" s="2" customFormat="1" ht="24.15" customHeight="1">
      <c r="A161" s="39"/>
      <c r="B161" s="40"/>
      <c r="C161" s="228" t="s">
        <v>525</v>
      </c>
      <c r="D161" s="228" t="s">
        <v>174</v>
      </c>
      <c r="E161" s="229" t="s">
        <v>5447</v>
      </c>
      <c r="F161" s="230" t="s">
        <v>5448</v>
      </c>
      <c r="G161" s="231" t="s">
        <v>1936</v>
      </c>
      <c r="H161" s="232">
        <v>1</v>
      </c>
      <c r="I161" s="233"/>
      <c r="J161" s="234">
        <f>ROUND(I161*H161,2)</f>
        <v>0</v>
      </c>
      <c r="K161" s="230" t="s">
        <v>5041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84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769</v>
      </c>
    </row>
    <row r="162" s="2" customFormat="1" ht="24.15" customHeight="1">
      <c r="A162" s="39"/>
      <c r="B162" s="40"/>
      <c r="C162" s="228" t="s">
        <v>537</v>
      </c>
      <c r="D162" s="228" t="s">
        <v>174</v>
      </c>
      <c r="E162" s="229" t="s">
        <v>5449</v>
      </c>
      <c r="F162" s="230" t="s">
        <v>5450</v>
      </c>
      <c r="G162" s="231" t="s">
        <v>1936</v>
      </c>
      <c r="H162" s="232">
        <v>7</v>
      </c>
      <c r="I162" s="233"/>
      <c r="J162" s="234">
        <f>ROUND(I162*H162,2)</f>
        <v>0</v>
      </c>
      <c r="K162" s="230" t="s">
        <v>5041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84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781</v>
      </c>
    </row>
    <row r="163" s="2" customFormat="1" ht="16.5" customHeight="1">
      <c r="A163" s="39"/>
      <c r="B163" s="40"/>
      <c r="C163" s="228" t="s">
        <v>543</v>
      </c>
      <c r="D163" s="228" t="s">
        <v>174</v>
      </c>
      <c r="E163" s="229" t="s">
        <v>5451</v>
      </c>
      <c r="F163" s="230" t="s">
        <v>5452</v>
      </c>
      <c r="G163" s="231" t="s">
        <v>1936</v>
      </c>
      <c r="H163" s="232">
        <v>1</v>
      </c>
      <c r="I163" s="233"/>
      <c r="J163" s="234">
        <f>ROUND(I163*H163,2)</f>
        <v>0</v>
      </c>
      <c r="K163" s="230" t="s">
        <v>5041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84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794</v>
      </c>
    </row>
    <row r="164" s="2" customFormat="1" ht="24.15" customHeight="1">
      <c r="A164" s="39"/>
      <c r="B164" s="40"/>
      <c r="C164" s="228" t="s">
        <v>570</v>
      </c>
      <c r="D164" s="228" t="s">
        <v>174</v>
      </c>
      <c r="E164" s="229" t="s">
        <v>5453</v>
      </c>
      <c r="F164" s="230" t="s">
        <v>5454</v>
      </c>
      <c r="G164" s="231" t="s">
        <v>1936</v>
      </c>
      <c r="H164" s="232">
        <v>1</v>
      </c>
      <c r="I164" s="233"/>
      <c r="J164" s="234">
        <f>ROUND(I164*H164,2)</f>
        <v>0</v>
      </c>
      <c r="K164" s="230" t="s">
        <v>5041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84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805</v>
      </c>
    </row>
    <row r="165" s="2" customFormat="1" ht="33" customHeight="1">
      <c r="A165" s="39"/>
      <c r="B165" s="40"/>
      <c r="C165" s="228" t="s">
        <v>575</v>
      </c>
      <c r="D165" s="228" t="s">
        <v>174</v>
      </c>
      <c r="E165" s="229" t="s">
        <v>5455</v>
      </c>
      <c r="F165" s="230" t="s">
        <v>5456</v>
      </c>
      <c r="G165" s="231" t="s">
        <v>1936</v>
      </c>
      <c r="H165" s="232">
        <v>61</v>
      </c>
      <c r="I165" s="233"/>
      <c r="J165" s="234">
        <f>ROUND(I165*H165,2)</f>
        <v>0</v>
      </c>
      <c r="K165" s="230" t="s">
        <v>5041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84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817</v>
      </c>
    </row>
    <row r="166" s="2" customFormat="1" ht="16.5" customHeight="1">
      <c r="A166" s="39"/>
      <c r="B166" s="40"/>
      <c r="C166" s="228" t="s">
        <v>355</v>
      </c>
      <c r="D166" s="228" t="s">
        <v>174</v>
      </c>
      <c r="E166" s="229" t="s">
        <v>5457</v>
      </c>
      <c r="F166" s="230" t="s">
        <v>5458</v>
      </c>
      <c r="G166" s="231" t="s">
        <v>1936</v>
      </c>
      <c r="H166" s="232">
        <v>16</v>
      </c>
      <c r="I166" s="233"/>
      <c r="J166" s="234">
        <f>ROUND(I166*H166,2)</f>
        <v>0</v>
      </c>
      <c r="K166" s="230" t="s">
        <v>5041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84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831</v>
      </c>
    </row>
    <row r="167" s="2" customFormat="1" ht="16.5" customHeight="1">
      <c r="A167" s="39"/>
      <c r="B167" s="40"/>
      <c r="C167" s="228" t="s">
        <v>625</v>
      </c>
      <c r="D167" s="228" t="s">
        <v>174</v>
      </c>
      <c r="E167" s="229" t="s">
        <v>5459</v>
      </c>
      <c r="F167" s="230" t="s">
        <v>5460</v>
      </c>
      <c r="G167" s="231" t="s">
        <v>1936</v>
      </c>
      <c r="H167" s="232">
        <v>45</v>
      </c>
      <c r="I167" s="233"/>
      <c r="J167" s="234">
        <f>ROUND(I167*H167,2)</f>
        <v>0</v>
      </c>
      <c r="K167" s="230" t="s">
        <v>5041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84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1454</v>
      </c>
    </row>
    <row r="168" s="2" customFormat="1" ht="24.15" customHeight="1">
      <c r="A168" s="39"/>
      <c r="B168" s="40"/>
      <c r="C168" s="228" t="s">
        <v>646</v>
      </c>
      <c r="D168" s="228" t="s">
        <v>174</v>
      </c>
      <c r="E168" s="229" t="s">
        <v>5461</v>
      </c>
      <c r="F168" s="230" t="s">
        <v>5462</v>
      </c>
      <c r="G168" s="231" t="s">
        <v>1936</v>
      </c>
      <c r="H168" s="232">
        <v>121</v>
      </c>
      <c r="I168" s="233"/>
      <c r="J168" s="234">
        <f>ROUND(I168*H168,2)</f>
        <v>0</v>
      </c>
      <c r="K168" s="230" t="s">
        <v>5041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84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1463</v>
      </c>
    </row>
    <row r="169" s="2" customFormat="1" ht="33" customHeight="1">
      <c r="A169" s="39"/>
      <c r="B169" s="40"/>
      <c r="C169" s="228" t="s">
        <v>650</v>
      </c>
      <c r="D169" s="228" t="s">
        <v>174</v>
      </c>
      <c r="E169" s="229" t="s">
        <v>5463</v>
      </c>
      <c r="F169" s="230" t="s">
        <v>5464</v>
      </c>
      <c r="G169" s="231" t="s">
        <v>1936</v>
      </c>
      <c r="H169" s="232">
        <v>8</v>
      </c>
      <c r="I169" s="233"/>
      <c r="J169" s="234">
        <f>ROUND(I169*H169,2)</f>
        <v>0</v>
      </c>
      <c r="K169" s="230" t="s">
        <v>5041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84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1489</v>
      </c>
    </row>
    <row r="170" s="2" customFormat="1" ht="21.75" customHeight="1">
      <c r="A170" s="39"/>
      <c r="B170" s="40"/>
      <c r="C170" s="228" t="s">
        <v>657</v>
      </c>
      <c r="D170" s="228" t="s">
        <v>174</v>
      </c>
      <c r="E170" s="229" t="s">
        <v>5465</v>
      </c>
      <c r="F170" s="230" t="s">
        <v>5466</v>
      </c>
      <c r="G170" s="231" t="s">
        <v>1936</v>
      </c>
      <c r="H170" s="232">
        <v>16</v>
      </c>
      <c r="I170" s="233"/>
      <c r="J170" s="234">
        <f>ROUND(I170*H170,2)</f>
        <v>0</v>
      </c>
      <c r="K170" s="230" t="s">
        <v>5041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84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1509</v>
      </c>
    </row>
    <row r="171" s="2" customFormat="1" ht="16.5" customHeight="1">
      <c r="A171" s="39"/>
      <c r="B171" s="40"/>
      <c r="C171" s="228" t="s">
        <v>661</v>
      </c>
      <c r="D171" s="228" t="s">
        <v>174</v>
      </c>
      <c r="E171" s="229" t="s">
        <v>5467</v>
      </c>
      <c r="F171" s="230" t="s">
        <v>5468</v>
      </c>
      <c r="G171" s="231" t="s">
        <v>1936</v>
      </c>
      <c r="H171" s="232">
        <v>121</v>
      </c>
      <c r="I171" s="233"/>
      <c r="J171" s="234">
        <f>ROUND(I171*H171,2)</f>
        <v>0</v>
      </c>
      <c r="K171" s="230" t="s">
        <v>5041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84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1517</v>
      </c>
    </row>
    <row r="172" s="2" customFormat="1" ht="16.5" customHeight="1">
      <c r="A172" s="39"/>
      <c r="B172" s="40"/>
      <c r="C172" s="228" t="s">
        <v>665</v>
      </c>
      <c r="D172" s="228" t="s">
        <v>174</v>
      </c>
      <c r="E172" s="229" t="s">
        <v>5469</v>
      </c>
      <c r="F172" s="230" t="s">
        <v>5470</v>
      </c>
      <c r="G172" s="231" t="s">
        <v>1936</v>
      </c>
      <c r="H172" s="232">
        <v>121</v>
      </c>
      <c r="I172" s="233"/>
      <c r="J172" s="234">
        <f>ROUND(I172*H172,2)</f>
        <v>0</v>
      </c>
      <c r="K172" s="230" t="s">
        <v>5041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84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1533</v>
      </c>
    </row>
    <row r="173" s="2" customFormat="1" ht="24.15" customHeight="1">
      <c r="A173" s="39"/>
      <c r="B173" s="40"/>
      <c r="C173" s="228" t="s">
        <v>589</v>
      </c>
      <c r="D173" s="228" t="s">
        <v>174</v>
      </c>
      <c r="E173" s="229" t="s">
        <v>5471</v>
      </c>
      <c r="F173" s="230" t="s">
        <v>5472</v>
      </c>
      <c r="G173" s="231" t="s">
        <v>1936</v>
      </c>
      <c r="H173" s="232">
        <v>90</v>
      </c>
      <c r="I173" s="233"/>
      <c r="J173" s="234">
        <f>ROUND(I173*H173,2)</f>
        <v>0</v>
      </c>
      <c r="K173" s="230" t="s">
        <v>5147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84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1543</v>
      </c>
    </row>
    <row r="174" s="2" customFormat="1" ht="24.15" customHeight="1">
      <c r="A174" s="39"/>
      <c r="B174" s="40"/>
      <c r="C174" s="228" t="s">
        <v>678</v>
      </c>
      <c r="D174" s="228" t="s">
        <v>174</v>
      </c>
      <c r="E174" s="229" t="s">
        <v>5473</v>
      </c>
      <c r="F174" s="230" t="s">
        <v>5474</v>
      </c>
      <c r="G174" s="231" t="s">
        <v>1936</v>
      </c>
      <c r="H174" s="232">
        <v>120</v>
      </c>
      <c r="I174" s="233"/>
      <c r="J174" s="234">
        <f>ROUND(I174*H174,2)</f>
        <v>0</v>
      </c>
      <c r="K174" s="230" t="s">
        <v>5147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84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1271</v>
      </c>
    </row>
    <row r="175" s="2" customFormat="1" ht="24.15" customHeight="1">
      <c r="A175" s="39"/>
      <c r="B175" s="40"/>
      <c r="C175" s="228" t="s">
        <v>686</v>
      </c>
      <c r="D175" s="228" t="s">
        <v>174</v>
      </c>
      <c r="E175" s="229" t="s">
        <v>5475</v>
      </c>
      <c r="F175" s="230" t="s">
        <v>5476</v>
      </c>
      <c r="G175" s="231" t="s">
        <v>1936</v>
      </c>
      <c r="H175" s="232">
        <v>12</v>
      </c>
      <c r="I175" s="233"/>
      <c r="J175" s="234">
        <f>ROUND(I175*H175,2)</f>
        <v>0</v>
      </c>
      <c r="K175" s="230" t="s">
        <v>5235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84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1570</v>
      </c>
    </row>
    <row r="176" s="2" customFormat="1" ht="24.15" customHeight="1">
      <c r="A176" s="39"/>
      <c r="B176" s="40"/>
      <c r="C176" s="228" t="s">
        <v>698</v>
      </c>
      <c r="D176" s="228" t="s">
        <v>174</v>
      </c>
      <c r="E176" s="229" t="s">
        <v>5477</v>
      </c>
      <c r="F176" s="230" t="s">
        <v>5478</v>
      </c>
      <c r="G176" s="231" t="s">
        <v>1936</v>
      </c>
      <c r="H176" s="232">
        <v>48</v>
      </c>
      <c r="I176" s="233"/>
      <c r="J176" s="234">
        <f>ROUND(I176*H176,2)</f>
        <v>0</v>
      </c>
      <c r="K176" s="230" t="s">
        <v>5235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84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1580</v>
      </c>
    </row>
    <row r="177" s="2" customFormat="1" ht="24.15" customHeight="1">
      <c r="A177" s="39"/>
      <c r="B177" s="40"/>
      <c r="C177" s="228" t="s">
        <v>702</v>
      </c>
      <c r="D177" s="228" t="s">
        <v>174</v>
      </c>
      <c r="E177" s="229" t="s">
        <v>5479</v>
      </c>
      <c r="F177" s="230" t="s">
        <v>5480</v>
      </c>
      <c r="G177" s="231" t="s">
        <v>1936</v>
      </c>
      <c r="H177" s="232">
        <v>1</v>
      </c>
      <c r="I177" s="233"/>
      <c r="J177" s="234">
        <f>ROUND(I177*H177,2)</f>
        <v>0</v>
      </c>
      <c r="K177" s="230" t="s">
        <v>5235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84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1591</v>
      </c>
    </row>
    <row r="178" s="2" customFormat="1" ht="24.15" customHeight="1">
      <c r="A178" s="39"/>
      <c r="B178" s="40"/>
      <c r="C178" s="228" t="s">
        <v>708</v>
      </c>
      <c r="D178" s="228" t="s">
        <v>174</v>
      </c>
      <c r="E178" s="229" t="s">
        <v>5481</v>
      </c>
      <c r="F178" s="230" t="s">
        <v>5482</v>
      </c>
      <c r="G178" s="231" t="s">
        <v>1936</v>
      </c>
      <c r="H178" s="232">
        <v>1</v>
      </c>
      <c r="I178" s="233"/>
      <c r="J178" s="234">
        <f>ROUND(I178*H178,2)</f>
        <v>0</v>
      </c>
      <c r="K178" s="230" t="s">
        <v>5235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84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1603</v>
      </c>
    </row>
    <row r="179" s="2" customFormat="1" ht="21.75" customHeight="1">
      <c r="A179" s="39"/>
      <c r="B179" s="40"/>
      <c r="C179" s="228" t="s">
        <v>712</v>
      </c>
      <c r="D179" s="228" t="s">
        <v>174</v>
      </c>
      <c r="E179" s="229" t="s">
        <v>5483</v>
      </c>
      <c r="F179" s="230" t="s">
        <v>5484</v>
      </c>
      <c r="G179" s="231" t="s">
        <v>1936</v>
      </c>
      <c r="H179" s="232">
        <v>121</v>
      </c>
      <c r="I179" s="233"/>
      <c r="J179" s="234">
        <f>ROUND(I179*H179,2)</f>
        <v>0</v>
      </c>
      <c r="K179" s="230" t="s">
        <v>5041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192</v>
      </c>
      <c r="AT179" s="239" t="s">
        <v>174</v>
      </c>
      <c r="AU179" s="239" t="s">
        <v>84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192</v>
      </c>
      <c r="BM179" s="239" t="s">
        <v>1614</v>
      </c>
    </row>
    <row r="180" s="2" customFormat="1" ht="16.5" customHeight="1">
      <c r="A180" s="39"/>
      <c r="B180" s="40"/>
      <c r="C180" s="228" t="s">
        <v>716</v>
      </c>
      <c r="D180" s="228" t="s">
        <v>174</v>
      </c>
      <c r="E180" s="229" t="s">
        <v>5485</v>
      </c>
      <c r="F180" s="230" t="s">
        <v>5486</v>
      </c>
      <c r="G180" s="231" t="s">
        <v>1936</v>
      </c>
      <c r="H180" s="232">
        <v>1</v>
      </c>
      <c r="I180" s="233"/>
      <c r="J180" s="234">
        <f>ROUND(I180*H180,2)</f>
        <v>0</v>
      </c>
      <c r="K180" s="230" t="s">
        <v>5041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84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1623</v>
      </c>
    </row>
    <row r="181" s="2" customFormat="1" ht="24.15" customHeight="1">
      <c r="A181" s="39"/>
      <c r="B181" s="40"/>
      <c r="C181" s="228" t="s">
        <v>721</v>
      </c>
      <c r="D181" s="228" t="s">
        <v>174</v>
      </c>
      <c r="E181" s="229" t="s">
        <v>5487</v>
      </c>
      <c r="F181" s="230" t="s">
        <v>5488</v>
      </c>
      <c r="G181" s="231" t="s">
        <v>1936</v>
      </c>
      <c r="H181" s="232">
        <v>2</v>
      </c>
      <c r="I181" s="233"/>
      <c r="J181" s="234">
        <f>ROUND(I181*H181,2)</f>
        <v>0</v>
      </c>
      <c r="K181" s="230" t="s">
        <v>5041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192</v>
      </c>
      <c r="AT181" s="239" t="s">
        <v>174</v>
      </c>
      <c r="AU181" s="239" t="s">
        <v>84</v>
      </c>
      <c r="AY181" s="18" t="s">
        <v>171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192</v>
      </c>
      <c r="BM181" s="239" t="s">
        <v>1633</v>
      </c>
    </row>
    <row r="182" s="2" customFormat="1" ht="24.15" customHeight="1">
      <c r="A182" s="39"/>
      <c r="B182" s="40"/>
      <c r="C182" s="228" t="s">
        <v>725</v>
      </c>
      <c r="D182" s="228" t="s">
        <v>174</v>
      </c>
      <c r="E182" s="229" t="s">
        <v>5489</v>
      </c>
      <c r="F182" s="230" t="s">
        <v>5490</v>
      </c>
      <c r="G182" s="231" t="s">
        <v>1936</v>
      </c>
      <c r="H182" s="232">
        <v>4</v>
      </c>
      <c r="I182" s="233"/>
      <c r="J182" s="234">
        <f>ROUND(I182*H182,2)</f>
        <v>0</v>
      </c>
      <c r="K182" s="230" t="s">
        <v>5041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192</v>
      </c>
      <c r="AT182" s="239" t="s">
        <v>174</v>
      </c>
      <c r="AU182" s="239" t="s">
        <v>84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192</v>
      </c>
      <c r="BM182" s="239" t="s">
        <v>1644</v>
      </c>
    </row>
    <row r="183" s="2" customFormat="1" ht="44.25" customHeight="1">
      <c r="A183" s="39"/>
      <c r="B183" s="40"/>
      <c r="C183" s="228" t="s">
        <v>730</v>
      </c>
      <c r="D183" s="228" t="s">
        <v>174</v>
      </c>
      <c r="E183" s="229" t="s">
        <v>5491</v>
      </c>
      <c r="F183" s="230" t="s">
        <v>5492</v>
      </c>
      <c r="G183" s="231" t="s">
        <v>1936</v>
      </c>
      <c r="H183" s="232">
        <v>1</v>
      </c>
      <c r="I183" s="233"/>
      <c r="J183" s="234">
        <f>ROUND(I183*H183,2)</f>
        <v>0</v>
      </c>
      <c r="K183" s="230" t="s">
        <v>5041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192</v>
      </c>
      <c r="AT183" s="239" t="s">
        <v>174</v>
      </c>
      <c r="AU183" s="239" t="s">
        <v>84</v>
      </c>
      <c r="AY183" s="18" t="s">
        <v>171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192</v>
      </c>
      <c r="BM183" s="239" t="s">
        <v>1655</v>
      </c>
    </row>
    <row r="184" s="12" customFormat="1" ht="25.92" customHeight="1">
      <c r="A184" s="12"/>
      <c r="B184" s="212"/>
      <c r="C184" s="213"/>
      <c r="D184" s="214" t="s">
        <v>76</v>
      </c>
      <c r="E184" s="215" t="s">
        <v>4528</v>
      </c>
      <c r="F184" s="215" t="s">
        <v>5493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SUM(P185:P192)</f>
        <v>0</v>
      </c>
      <c r="Q184" s="220"/>
      <c r="R184" s="221">
        <f>SUM(R185:R192)</f>
        <v>0</v>
      </c>
      <c r="S184" s="220"/>
      <c r="T184" s="222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77</v>
      </c>
      <c r="AY184" s="223" t="s">
        <v>171</v>
      </c>
      <c r="BK184" s="225">
        <f>SUM(BK185:BK192)</f>
        <v>0</v>
      </c>
    </row>
    <row r="185" s="2" customFormat="1" ht="33" customHeight="1">
      <c r="A185" s="39"/>
      <c r="B185" s="40"/>
      <c r="C185" s="228" t="s">
        <v>736</v>
      </c>
      <c r="D185" s="228" t="s">
        <v>174</v>
      </c>
      <c r="E185" s="229" t="s">
        <v>5494</v>
      </c>
      <c r="F185" s="230" t="s">
        <v>5495</v>
      </c>
      <c r="G185" s="231" t="s">
        <v>1936</v>
      </c>
      <c r="H185" s="232">
        <v>1</v>
      </c>
      <c r="I185" s="233"/>
      <c r="J185" s="234">
        <f>ROUND(I185*H185,2)</f>
        <v>0</v>
      </c>
      <c r="K185" s="230" t="s">
        <v>5041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192</v>
      </c>
      <c r="AT185" s="239" t="s">
        <v>174</v>
      </c>
      <c r="AU185" s="239" t="s">
        <v>84</v>
      </c>
      <c r="AY185" s="18" t="s">
        <v>171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192</v>
      </c>
      <c r="BM185" s="239" t="s">
        <v>1664</v>
      </c>
    </row>
    <row r="186" s="2" customFormat="1" ht="33" customHeight="1">
      <c r="A186" s="39"/>
      <c r="B186" s="40"/>
      <c r="C186" s="228" t="s">
        <v>743</v>
      </c>
      <c r="D186" s="228" t="s">
        <v>174</v>
      </c>
      <c r="E186" s="229" t="s">
        <v>5496</v>
      </c>
      <c r="F186" s="230" t="s">
        <v>5497</v>
      </c>
      <c r="G186" s="231" t="s">
        <v>1936</v>
      </c>
      <c r="H186" s="232">
        <v>2</v>
      </c>
      <c r="I186" s="233"/>
      <c r="J186" s="234">
        <f>ROUND(I186*H186,2)</f>
        <v>0</v>
      </c>
      <c r="K186" s="230" t="s">
        <v>5041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192</v>
      </c>
      <c r="AT186" s="239" t="s">
        <v>174</v>
      </c>
      <c r="AU186" s="239" t="s">
        <v>84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192</v>
      </c>
      <c r="BM186" s="239" t="s">
        <v>1682</v>
      </c>
    </row>
    <row r="187" s="2" customFormat="1" ht="33" customHeight="1">
      <c r="A187" s="39"/>
      <c r="B187" s="40"/>
      <c r="C187" s="228" t="s">
        <v>750</v>
      </c>
      <c r="D187" s="228" t="s">
        <v>174</v>
      </c>
      <c r="E187" s="229" t="s">
        <v>5498</v>
      </c>
      <c r="F187" s="230" t="s">
        <v>5499</v>
      </c>
      <c r="G187" s="231" t="s">
        <v>1936</v>
      </c>
      <c r="H187" s="232">
        <v>2</v>
      </c>
      <c r="I187" s="233"/>
      <c r="J187" s="234">
        <f>ROUND(I187*H187,2)</f>
        <v>0</v>
      </c>
      <c r="K187" s="230" t="s">
        <v>5041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192</v>
      </c>
      <c r="AT187" s="239" t="s">
        <v>174</v>
      </c>
      <c r="AU187" s="239" t="s">
        <v>84</v>
      </c>
      <c r="AY187" s="18" t="s">
        <v>171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192</v>
      </c>
      <c r="BM187" s="239" t="s">
        <v>1693</v>
      </c>
    </row>
    <row r="188" s="2" customFormat="1" ht="33" customHeight="1">
      <c r="A188" s="39"/>
      <c r="B188" s="40"/>
      <c r="C188" s="228" t="s">
        <v>764</v>
      </c>
      <c r="D188" s="228" t="s">
        <v>174</v>
      </c>
      <c r="E188" s="229" t="s">
        <v>5500</v>
      </c>
      <c r="F188" s="230" t="s">
        <v>5501</v>
      </c>
      <c r="G188" s="231" t="s">
        <v>1936</v>
      </c>
      <c r="H188" s="232">
        <v>1</v>
      </c>
      <c r="I188" s="233"/>
      <c r="J188" s="234">
        <f>ROUND(I188*H188,2)</f>
        <v>0</v>
      </c>
      <c r="K188" s="230" t="s">
        <v>5041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84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1703</v>
      </c>
    </row>
    <row r="189" s="2" customFormat="1" ht="16.5" customHeight="1">
      <c r="A189" s="39"/>
      <c r="B189" s="40"/>
      <c r="C189" s="228" t="s">
        <v>769</v>
      </c>
      <c r="D189" s="228" t="s">
        <v>174</v>
      </c>
      <c r="E189" s="229" t="s">
        <v>5502</v>
      </c>
      <c r="F189" s="230" t="s">
        <v>5503</v>
      </c>
      <c r="G189" s="231" t="s">
        <v>1936</v>
      </c>
      <c r="H189" s="232">
        <v>1</v>
      </c>
      <c r="I189" s="233"/>
      <c r="J189" s="234">
        <f>ROUND(I189*H189,2)</f>
        <v>0</v>
      </c>
      <c r="K189" s="230" t="s">
        <v>5041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192</v>
      </c>
      <c r="AT189" s="239" t="s">
        <v>174</v>
      </c>
      <c r="AU189" s="239" t="s">
        <v>84</v>
      </c>
      <c r="AY189" s="18" t="s">
        <v>171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192</v>
      </c>
      <c r="BM189" s="239" t="s">
        <v>1714</v>
      </c>
    </row>
    <row r="190" s="2" customFormat="1" ht="16.5" customHeight="1">
      <c r="A190" s="39"/>
      <c r="B190" s="40"/>
      <c r="C190" s="228" t="s">
        <v>774</v>
      </c>
      <c r="D190" s="228" t="s">
        <v>174</v>
      </c>
      <c r="E190" s="229" t="s">
        <v>5504</v>
      </c>
      <c r="F190" s="230" t="s">
        <v>5505</v>
      </c>
      <c r="G190" s="231" t="s">
        <v>1936</v>
      </c>
      <c r="H190" s="232">
        <v>1</v>
      </c>
      <c r="I190" s="233"/>
      <c r="J190" s="234">
        <f>ROUND(I190*H190,2)</f>
        <v>0</v>
      </c>
      <c r="K190" s="230" t="s">
        <v>5041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192</v>
      </c>
      <c r="AT190" s="239" t="s">
        <v>174</v>
      </c>
      <c r="AU190" s="239" t="s">
        <v>84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192</v>
      </c>
      <c r="BM190" s="239" t="s">
        <v>1733</v>
      </c>
    </row>
    <row r="191" s="2" customFormat="1" ht="16.5" customHeight="1">
      <c r="A191" s="39"/>
      <c r="B191" s="40"/>
      <c r="C191" s="228" t="s">
        <v>781</v>
      </c>
      <c r="D191" s="228" t="s">
        <v>174</v>
      </c>
      <c r="E191" s="229" t="s">
        <v>5506</v>
      </c>
      <c r="F191" s="230" t="s">
        <v>5507</v>
      </c>
      <c r="G191" s="231" t="s">
        <v>1936</v>
      </c>
      <c r="H191" s="232">
        <v>10</v>
      </c>
      <c r="I191" s="233"/>
      <c r="J191" s="234">
        <f>ROUND(I191*H191,2)</f>
        <v>0</v>
      </c>
      <c r="K191" s="230" t="s">
        <v>5041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192</v>
      </c>
      <c r="AT191" s="239" t="s">
        <v>174</v>
      </c>
      <c r="AU191" s="239" t="s">
        <v>84</v>
      </c>
      <c r="AY191" s="18" t="s">
        <v>171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192</v>
      </c>
      <c r="BM191" s="239" t="s">
        <v>1742</v>
      </c>
    </row>
    <row r="192" s="2" customFormat="1" ht="37.8" customHeight="1">
      <c r="A192" s="39"/>
      <c r="B192" s="40"/>
      <c r="C192" s="228" t="s">
        <v>786</v>
      </c>
      <c r="D192" s="228" t="s">
        <v>174</v>
      </c>
      <c r="E192" s="229" t="s">
        <v>5508</v>
      </c>
      <c r="F192" s="230" t="s">
        <v>5509</v>
      </c>
      <c r="G192" s="231" t="s">
        <v>1936</v>
      </c>
      <c r="H192" s="232">
        <v>1</v>
      </c>
      <c r="I192" s="233"/>
      <c r="J192" s="234">
        <f>ROUND(I192*H192,2)</f>
        <v>0</v>
      </c>
      <c r="K192" s="230" t="s">
        <v>5041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192</v>
      </c>
      <c r="AT192" s="239" t="s">
        <v>174</v>
      </c>
      <c r="AU192" s="239" t="s">
        <v>84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192</v>
      </c>
      <c r="BM192" s="239" t="s">
        <v>1751</v>
      </c>
    </row>
    <row r="193" s="12" customFormat="1" ht="25.92" customHeight="1">
      <c r="A193" s="12"/>
      <c r="B193" s="212"/>
      <c r="C193" s="213"/>
      <c r="D193" s="214" t="s">
        <v>76</v>
      </c>
      <c r="E193" s="215" t="s">
        <v>4538</v>
      </c>
      <c r="F193" s="215" t="s">
        <v>5510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SUM(P194:P200)</f>
        <v>0</v>
      </c>
      <c r="Q193" s="220"/>
      <c r="R193" s="221">
        <f>SUM(R194:R200)</f>
        <v>0</v>
      </c>
      <c r="S193" s="220"/>
      <c r="T193" s="222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77</v>
      </c>
      <c r="AY193" s="223" t="s">
        <v>171</v>
      </c>
      <c r="BK193" s="225">
        <f>SUM(BK194:BK200)</f>
        <v>0</v>
      </c>
    </row>
    <row r="194" s="2" customFormat="1" ht="37.8" customHeight="1">
      <c r="A194" s="39"/>
      <c r="B194" s="40"/>
      <c r="C194" s="228" t="s">
        <v>794</v>
      </c>
      <c r="D194" s="228" t="s">
        <v>174</v>
      </c>
      <c r="E194" s="229" t="s">
        <v>5511</v>
      </c>
      <c r="F194" s="230" t="s">
        <v>5512</v>
      </c>
      <c r="G194" s="231" t="s">
        <v>1936</v>
      </c>
      <c r="H194" s="232">
        <v>1</v>
      </c>
      <c r="I194" s="233"/>
      <c r="J194" s="234">
        <f>ROUND(I194*H194,2)</f>
        <v>0</v>
      </c>
      <c r="K194" s="230" t="s">
        <v>5041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84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1769</v>
      </c>
    </row>
    <row r="195" s="2" customFormat="1" ht="37.8" customHeight="1">
      <c r="A195" s="39"/>
      <c r="B195" s="40"/>
      <c r="C195" s="228" t="s">
        <v>798</v>
      </c>
      <c r="D195" s="228" t="s">
        <v>174</v>
      </c>
      <c r="E195" s="229" t="s">
        <v>5513</v>
      </c>
      <c r="F195" s="230" t="s">
        <v>5514</v>
      </c>
      <c r="G195" s="231" t="s">
        <v>1936</v>
      </c>
      <c r="H195" s="232">
        <v>1</v>
      </c>
      <c r="I195" s="233"/>
      <c r="J195" s="234">
        <f>ROUND(I195*H195,2)</f>
        <v>0</v>
      </c>
      <c r="K195" s="230" t="s">
        <v>5041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192</v>
      </c>
      <c r="AT195" s="239" t="s">
        <v>174</v>
      </c>
      <c r="AU195" s="239" t="s">
        <v>84</v>
      </c>
      <c r="AY195" s="18" t="s">
        <v>171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192</v>
      </c>
      <c r="BM195" s="239" t="s">
        <v>1796</v>
      </c>
    </row>
    <row r="196" s="2" customFormat="1" ht="24.15" customHeight="1">
      <c r="A196" s="39"/>
      <c r="B196" s="40"/>
      <c r="C196" s="228" t="s">
        <v>805</v>
      </c>
      <c r="D196" s="228" t="s">
        <v>174</v>
      </c>
      <c r="E196" s="229" t="s">
        <v>5515</v>
      </c>
      <c r="F196" s="230" t="s">
        <v>5516</v>
      </c>
      <c r="G196" s="231" t="s">
        <v>1936</v>
      </c>
      <c r="H196" s="232">
        <v>1</v>
      </c>
      <c r="I196" s="233"/>
      <c r="J196" s="234">
        <f>ROUND(I196*H196,2)</f>
        <v>0</v>
      </c>
      <c r="K196" s="230" t="s">
        <v>5041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192</v>
      </c>
      <c r="AT196" s="239" t="s">
        <v>174</v>
      </c>
      <c r="AU196" s="239" t="s">
        <v>84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192</v>
      </c>
      <c r="BM196" s="239" t="s">
        <v>1804</v>
      </c>
    </row>
    <row r="197" s="2" customFormat="1" ht="24.15" customHeight="1">
      <c r="A197" s="39"/>
      <c r="B197" s="40"/>
      <c r="C197" s="228" t="s">
        <v>811</v>
      </c>
      <c r="D197" s="228" t="s">
        <v>174</v>
      </c>
      <c r="E197" s="229" t="s">
        <v>5517</v>
      </c>
      <c r="F197" s="230" t="s">
        <v>5518</v>
      </c>
      <c r="G197" s="231" t="s">
        <v>1936</v>
      </c>
      <c r="H197" s="232">
        <v>45</v>
      </c>
      <c r="I197" s="233"/>
      <c r="J197" s="234">
        <f>ROUND(I197*H197,2)</f>
        <v>0</v>
      </c>
      <c r="K197" s="230" t="s">
        <v>5041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192</v>
      </c>
      <c r="AT197" s="239" t="s">
        <v>174</v>
      </c>
      <c r="AU197" s="239" t="s">
        <v>84</v>
      </c>
      <c r="AY197" s="18" t="s">
        <v>171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192</v>
      </c>
      <c r="BM197" s="239" t="s">
        <v>1821</v>
      </c>
    </row>
    <row r="198" s="2" customFormat="1" ht="24.15" customHeight="1">
      <c r="A198" s="39"/>
      <c r="B198" s="40"/>
      <c r="C198" s="228" t="s">
        <v>817</v>
      </c>
      <c r="D198" s="228" t="s">
        <v>174</v>
      </c>
      <c r="E198" s="229" t="s">
        <v>5519</v>
      </c>
      <c r="F198" s="230" t="s">
        <v>5520</v>
      </c>
      <c r="G198" s="231" t="s">
        <v>1936</v>
      </c>
      <c r="H198" s="232">
        <v>5</v>
      </c>
      <c r="I198" s="233"/>
      <c r="J198" s="234">
        <f>ROUND(I198*H198,2)</f>
        <v>0</v>
      </c>
      <c r="K198" s="230" t="s">
        <v>5041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84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1833</v>
      </c>
    </row>
    <row r="199" s="2" customFormat="1" ht="24.15" customHeight="1">
      <c r="A199" s="39"/>
      <c r="B199" s="40"/>
      <c r="C199" s="228" t="s">
        <v>823</v>
      </c>
      <c r="D199" s="228" t="s">
        <v>174</v>
      </c>
      <c r="E199" s="229" t="s">
        <v>5521</v>
      </c>
      <c r="F199" s="230" t="s">
        <v>5522</v>
      </c>
      <c r="G199" s="231" t="s">
        <v>1936</v>
      </c>
      <c r="H199" s="232">
        <v>45</v>
      </c>
      <c r="I199" s="233"/>
      <c r="J199" s="234">
        <f>ROUND(I199*H199,2)</f>
        <v>0</v>
      </c>
      <c r="K199" s="230" t="s">
        <v>5041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192</v>
      </c>
      <c r="AT199" s="239" t="s">
        <v>174</v>
      </c>
      <c r="AU199" s="239" t="s">
        <v>84</v>
      </c>
      <c r="AY199" s="18" t="s">
        <v>171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192</v>
      </c>
      <c r="BM199" s="239" t="s">
        <v>1842</v>
      </c>
    </row>
    <row r="200" s="2" customFormat="1" ht="21.75" customHeight="1">
      <c r="A200" s="39"/>
      <c r="B200" s="40"/>
      <c r="C200" s="228" t="s">
        <v>831</v>
      </c>
      <c r="D200" s="228" t="s">
        <v>174</v>
      </c>
      <c r="E200" s="229" t="s">
        <v>5523</v>
      </c>
      <c r="F200" s="230" t="s">
        <v>5524</v>
      </c>
      <c r="G200" s="231" t="s">
        <v>1936</v>
      </c>
      <c r="H200" s="232">
        <v>10</v>
      </c>
      <c r="I200" s="233"/>
      <c r="J200" s="234">
        <f>ROUND(I200*H200,2)</f>
        <v>0</v>
      </c>
      <c r="K200" s="230" t="s">
        <v>5041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192</v>
      </c>
      <c r="AT200" s="239" t="s">
        <v>174</v>
      </c>
      <c r="AU200" s="239" t="s">
        <v>84</v>
      </c>
      <c r="AY200" s="18" t="s">
        <v>171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192</v>
      </c>
      <c r="BM200" s="239" t="s">
        <v>1851</v>
      </c>
    </row>
    <row r="201" s="12" customFormat="1" ht="25.92" customHeight="1">
      <c r="A201" s="12"/>
      <c r="B201" s="212"/>
      <c r="C201" s="213"/>
      <c r="D201" s="214" t="s">
        <v>76</v>
      </c>
      <c r="E201" s="215" t="s">
        <v>4545</v>
      </c>
      <c r="F201" s="215" t="s">
        <v>5363</v>
      </c>
      <c r="G201" s="213"/>
      <c r="H201" s="213"/>
      <c r="I201" s="216"/>
      <c r="J201" s="217">
        <f>BK201</f>
        <v>0</v>
      </c>
      <c r="K201" s="213"/>
      <c r="L201" s="218"/>
      <c r="M201" s="219"/>
      <c r="N201" s="220"/>
      <c r="O201" s="220"/>
      <c r="P201" s="221">
        <f>SUM(P202:P206)</f>
        <v>0</v>
      </c>
      <c r="Q201" s="220"/>
      <c r="R201" s="221">
        <f>SUM(R202:R206)</f>
        <v>0</v>
      </c>
      <c r="S201" s="220"/>
      <c r="T201" s="222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84</v>
      </c>
      <c r="AT201" s="224" t="s">
        <v>76</v>
      </c>
      <c r="AU201" s="224" t="s">
        <v>77</v>
      </c>
      <c r="AY201" s="223" t="s">
        <v>171</v>
      </c>
      <c r="BK201" s="225">
        <f>SUM(BK202:BK206)</f>
        <v>0</v>
      </c>
    </row>
    <row r="202" s="2" customFormat="1" ht="16.5" customHeight="1">
      <c r="A202" s="39"/>
      <c r="B202" s="40"/>
      <c r="C202" s="228" t="s">
        <v>836</v>
      </c>
      <c r="D202" s="228" t="s">
        <v>174</v>
      </c>
      <c r="E202" s="229" t="s">
        <v>5525</v>
      </c>
      <c r="F202" s="230" t="s">
        <v>5526</v>
      </c>
      <c r="G202" s="231" t="s">
        <v>1936</v>
      </c>
      <c r="H202" s="232">
        <v>1</v>
      </c>
      <c r="I202" s="233"/>
      <c r="J202" s="234">
        <f>ROUND(I202*H202,2)</f>
        <v>0</v>
      </c>
      <c r="K202" s="230" t="s">
        <v>5041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192</v>
      </c>
      <c r="AT202" s="239" t="s">
        <v>174</v>
      </c>
      <c r="AU202" s="239" t="s">
        <v>84</v>
      </c>
      <c r="AY202" s="18" t="s">
        <v>171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192</v>
      </c>
      <c r="BM202" s="239" t="s">
        <v>1859</v>
      </c>
    </row>
    <row r="203" s="2" customFormat="1" ht="37.8" customHeight="1">
      <c r="A203" s="39"/>
      <c r="B203" s="40"/>
      <c r="C203" s="228" t="s">
        <v>1454</v>
      </c>
      <c r="D203" s="228" t="s">
        <v>174</v>
      </c>
      <c r="E203" s="229" t="s">
        <v>5527</v>
      </c>
      <c r="F203" s="230" t="s">
        <v>5528</v>
      </c>
      <c r="G203" s="231" t="s">
        <v>4544</v>
      </c>
      <c r="H203" s="232">
        <v>80</v>
      </c>
      <c r="I203" s="233"/>
      <c r="J203" s="234">
        <f>ROUND(I203*H203,2)</f>
        <v>0</v>
      </c>
      <c r="K203" s="230" t="s">
        <v>5041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192</v>
      </c>
      <c r="AT203" s="239" t="s">
        <v>174</v>
      </c>
      <c r="AU203" s="239" t="s">
        <v>84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192</v>
      </c>
      <c r="BM203" s="239" t="s">
        <v>1867</v>
      </c>
    </row>
    <row r="204" s="2" customFormat="1" ht="24.15" customHeight="1">
      <c r="A204" s="39"/>
      <c r="B204" s="40"/>
      <c r="C204" s="228" t="s">
        <v>1458</v>
      </c>
      <c r="D204" s="228" t="s">
        <v>174</v>
      </c>
      <c r="E204" s="229" t="s">
        <v>5364</v>
      </c>
      <c r="F204" s="230" t="s">
        <v>5365</v>
      </c>
      <c r="G204" s="231" t="s">
        <v>1936</v>
      </c>
      <c r="H204" s="232">
        <v>1</v>
      </c>
      <c r="I204" s="233"/>
      <c r="J204" s="234">
        <f>ROUND(I204*H204,2)</f>
        <v>0</v>
      </c>
      <c r="K204" s="230" t="s">
        <v>5041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192</v>
      </c>
      <c r="AT204" s="239" t="s">
        <v>174</v>
      </c>
      <c r="AU204" s="239" t="s">
        <v>84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192</v>
      </c>
      <c r="BM204" s="239" t="s">
        <v>1877</v>
      </c>
    </row>
    <row r="205" s="2" customFormat="1" ht="24.15" customHeight="1">
      <c r="A205" s="39"/>
      <c r="B205" s="40"/>
      <c r="C205" s="228" t="s">
        <v>1463</v>
      </c>
      <c r="D205" s="228" t="s">
        <v>174</v>
      </c>
      <c r="E205" s="229" t="s">
        <v>5370</v>
      </c>
      <c r="F205" s="230" t="s">
        <v>5371</v>
      </c>
      <c r="G205" s="231" t="s">
        <v>206</v>
      </c>
      <c r="H205" s="232">
        <v>0.5</v>
      </c>
      <c r="I205" s="233"/>
      <c r="J205" s="234">
        <f>ROUND(I205*H205,2)</f>
        <v>0</v>
      </c>
      <c r="K205" s="230" t="s">
        <v>5041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192</v>
      </c>
      <c r="AT205" s="239" t="s">
        <v>174</v>
      </c>
      <c r="AU205" s="239" t="s">
        <v>84</v>
      </c>
      <c r="AY205" s="18" t="s">
        <v>171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192</v>
      </c>
      <c r="BM205" s="239" t="s">
        <v>1885</v>
      </c>
    </row>
    <row r="206" s="2" customFormat="1" ht="16.5" customHeight="1">
      <c r="A206" s="39"/>
      <c r="B206" s="40"/>
      <c r="C206" s="228" t="s">
        <v>1468</v>
      </c>
      <c r="D206" s="228" t="s">
        <v>174</v>
      </c>
      <c r="E206" s="229" t="s">
        <v>5529</v>
      </c>
      <c r="F206" s="230" t="s">
        <v>5379</v>
      </c>
      <c r="G206" s="231" t="s">
        <v>1936</v>
      </c>
      <c r="H206" s="232">
        <v>1</v>
      </c>
      <c r="I206" s="233"/>
      <c r="J206" s="234">
        <f>ROUND(I206*H206,2)</f>
        <v>0</v>
      </c>
      <c r="K206" s="230" t="s">
        <v>5041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192</v>
      </c>
      <c r="AT206" s="239" t="s">
        <v>174</v>
      </c>
      <c r="AU206" s="239" t="s">
        <v>84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192</v>
      </c>
      <c r="BM206" s="239" t="s">
        <v>1895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4554</v>
      </c>
      <c r="F207" s="215" t="s">
        <v>5380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SUM(P208:P213)</f>
        <v>0</v>
      </c>
      <c r="Q207" s="220"/>
      <c r="R207" s="221">
        <f>SUM(R208:R213)</f>
        <v>0</v>
      </c>
      <c r="S207" s="220"/>
      <c r="T207" s="222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171</v>
      </c>
      <c r="BK207" s="225">
        <f>SUM(BK208:BK213)</f>
        <v>0</v>
      </c>
    </row>
    <row r="208" s="2" customFormat="1" ht="24.15" customHeight="1">
      <c r="A208" s="39"/>
      <c r="B208" s="40"/>
      <c r="C208" s="228" t="s">
        <v>1489</v>
      </c>
      <c r="D208" s="228" t="s">
        <v>174</v>
      </c>
      <c r="E208" s="229" t="s">
        <v>5381</v>
      </c>
      <c r="F208" s="230" t="s">
        <v>5382</v>
      </c>
      <c r="G208" s="231" t="s">
        <v>1936</v>
      </c>
      <c r="H208" s="232">
        <v>30</v>
      </c>
      <c r="I208" s="233"/>
      <c r="J208" s="234">
        <f>ROUND(I208*H208,2)</f>
        <v>0</v>
      </c>
      <c r="K208" s="230" t="s">
        <v>5041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84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1907</v>
      </c>
    </row>
    <row r="209" s="2" customFormat="1" ht="24.15" customHeight="1">
      <c r="A209" s="39"/>
      <c r="B209" s="40"/>
      <c r="C209" s="228" t="s">
        <v>1505</v>
      </c>
      <c r="D209" s="228" t="s">
        <v>174</v>
      </c>
      <c r="E209" s="229" t="s">
        <v>5383</v>
      </c>
      <c r="F209" s="230" t="s">
        <v>5384</v>
      </c>
      <c r="G209" s="231" t="s">
        <v>1936</v>
      </c>
      <c r="H209" s="232">
        <v>5</v>
      </c>
      <c r="I209" s="233"/>
      <c r="J209" s="234">
        <f>ROUND(I209*H209,2)</f>
        <v>0</v>
      </c>
      <c r="K209" s="230" t="s">
        <v>5041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192</v>
      </c>
      <c r="AT209" s="239" t="s">
        <v>174</v>
      </c>
      <c r="AU209" s="239" t="s">
        <v>84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192</v>
      </c>
      <c r="BM209" s="239" t="s">
        <v>1921</v>
      </c>
    </row>
    <row r="210" s="2" customFormat="1" ht="24.15" customHeight="1">
      <c r="A210" s="39"/>
      <c r="B210" s="40"/>
      <c r="C210" s="228" t="s">
        <v>1509</v>
      </c>
      <c r="D210" s="228" t="s">
        <v>174</v>
      </c>
      <c r="E210" s="229" t="s">
        <v>5385</v>
      </c>
      <c r="F210" s="230" t="s">
        <v>5386</v>
      </c>
      <c r="G210" s="231" t="s">
        <v>1936</v>
      </c>
      <c r="H210" s="232">
        <v>90</v>
      </c>
      <c r="I210" s="233"/>
      <c r="J210" s="234">
        <f>ROUND(I210*H210,2)</f>
        <v>0</v>
      </c>
      <c r="K210" s="230" t="s">
        <v>5041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192</v>
      </c>
      <c r="AT210" s="239" t="s">
        <v>174</v>
      </c>
      <c r="AU210" s="239" t="s">
        <v>84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192</v>
      </c>
      <c r="BM210" s="239" t="s">
        <v>1929</v>
      </c>
    </row>
    <row r="211" s="2" customFormat="1" ht="33" customHeight="1">
      <c r="A211" s="39"/>
      <c r="B211" s="40"/>
      <c r="C211" s="228" t="s">
        <v>1513</v>
      </c>
      <c r="D211" s="228" t="s">
        <v>174</v>
      </c>
      <c r="E211" s="229" t="s">
        <v>5387</v>
      </c>
      <c r="F211" s="230" t="s">
        <v>5388</v>
      </c>
      <c r="G211" s="231" t="s">
        <v>419</v>
      </c>
      <c r="H211" s="232">
        <v>100</v>
      </c>
      <c r="I211" s="233"/>
      <c r="J211" s="234">
        <f>ROUND(I211*H211,2)</f>
        <v>0</v>
      </c>
      <c r="K211" s="230" t="s">
        <v>5041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192</v>
      </c>
      <c r="AT211" s="239" t="s">
        <v>174</v>
      </c>
      <c r="AU211" s="239" t="s">
        <v>84</v>
      </c>
      <c r="AY211" s="18" t="s">
        <v>171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192</v>
      </c>
      <c r="BM211" s="239" t="s">
        <v>1938</v>
      </c>
    </row>
    <row r="212" s="2" customFormat="1" ht="33" customHeight="1">
      <c r="A212" s="39"/>
      <c r="B212" s="40"/>
      <c r="C212" s="228" t="s">
        <v>1517</v>
      </c>
      <c r="D212" s="228" t="s">
        <v>174</v>
      </c>
      <c r="E212" s="229" t="s">
        <v>5389</v>
      </c>
      <c r="F212" s="230" t="s">
        <v>5390</v>
      </c>
      <c r="G212" s="231" t="s">
        <v>419</v>
      </c>
      <c r="H212" s="232">
        <v>400</v>
      </c>
      <c r="I212" s="233"/>
      <c r="J212" s="234">
        <f>ROUND(I212*H212,2)</f>
        <v>0</v>
      </c>
      <c r="K212" s="230" t="s">
        <v>5041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192</v>
      </c>
      <c r="AT212" s="239" t="s">
        <v>174</v>
      </c>
      <c r="AU212" s="239" t="s">
        <v>84</v>
      </c>
      <c r="AY212" s="18" t="s">
        <v>171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192</v>
      </c>
      <c r="BM212" s="239" t="s">
        <v>1948</v>
      </c>
    </row>
    <row r="213" s="2" customFormat="1" ht="33" customHeight="1">
      <c r="A213" s="39"/>
      <c r="B213" s="40"/>
      <c r="C213" s="228" t="s">
        <v>1528</v>
      </c>
      <c r="D213" s="228" t="s">
        <v>174</v>
      </c>
      <c r="E213" s="229" t="s">
        <v>5530</v>
      </c>
      <c r="F213" s="230" t="s">
        <v>5531</v>
      </c>
      <c r="G213" s="231" t="s">
        <v>419</v>
      </c>
      <c r="H213" s="232">
        <v>30</v>
      </c>
      <c r="I213" s="233"/>
      <c r="J213" s="234">
        <f>ROUND(I213*H213,2)</f>
        <v>0</v>
      </c>
      <c r="K213" s="230" t="s">
        <v>5041</v>
      </c>
      <c r="L213" s="45"/>
      <c r="M213" s="309" t="s">
        <v>1</v>
      </c>
      <c r="N213" s="310" t="s">
        <v>42</v>
      </c>
      <c r="O213" s="248"/>
      <c r="P213" s="311">
        <f>O213*H213</f>
        <v>0</v>
      </c>
      <c r="Q213" s="311">
        <v>0</v>
      </c>
      <c r="R213" s="311">
        <f>Q213*H213</f>
        <v>0</v>
      </c>
      <c r="S213" s="311">
        <v>0</v>
      </c>
      <c r="T213" s="31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192</v>
      </c>
      <c r="AT213" s="239" t="s">
        <v>174</v>
      </c>
      <c r="AU213" s="239" t="s">
        <v>84</v>
      </c>
      <c r="AY213" s="18" t="s">
        <v>171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192</v>
      </c>
      <c r="BM213" s="239" t="s">
        <v>1958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jW/dusLr7QvyJTKuwFoLkPW2afYKJk0yxhRnvDjt4zywMY3qglJm8qtOl0m4JqxM5tfsjunbpdpUE0MZ/ci4tQ==" hashValue="XNu0f1xfzwtG3JuuZoKGHxK2HCvxJzWHh7qvOzmXn4INTB6gygv5s0aTCRetur15tI7v7WK/HU9dX9GkDv+4KA==" algorithmName="SHA-512" password="CC35"/>
  <autoFilter ref="C128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ROUND((SUM(BE127:BE181)),  2)</f>
        <v>0</v>
      </c>
      <c r="G35" s="39"/>
      <c r="H35" s="39"/>
      <c r="I35" s="166">
        <v>0.20999999999999999</v>
      </c>
      <c r="J35" s="165">
        <f>ROUND(((SUM(BE127:BE181))*I35),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ROUND((SUM(BF127:BF181)),  2)</f>
        <v>0</v>
      </c>
      <c r="G36" s="39"/>
      <c r="H36" s="39"/>
      <c r="I36" s="166">
        <v>0.14999999999999999</v>
      </c>
      <c r="J36" s="165">
        <f>ROUND(((SUM(BF127:BF181))*I36),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ROUND((SUM(BG127:BG181)),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ROUND((SUM(BH127:BH181)),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ROUND((SUM(BI127:BI181)),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01-009 -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5533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5534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5535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5536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5537</v>
      </c>
      <c r="E103" s="193"/>
      <c r="F103" s="193"/>
      <c r="G103" s="193"/>
      <c r="H103" s="193"/>
      <c r="I103" s="193"/>
      <c r="J103" s="194">
        <f>J157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5538</v>
      </c>
      <c r="E104" s="193"/>
      <c r="F104" s="193"/>
      <c r="G104" s="193"/>
      <c r="H104" s="193"/>
      <c r="I104" s="193"/>
      <c r="J104" s="194">
        <f>J160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5539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01-009 - Měření a regulace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23. 3. 2022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156</v>
      </c>
      <c r="D126" s="204" t="s">
        <v>62</v>
      </c>
      <c r="E126" s="204" t="s">
        <v>58</v>
      </c>
      <c r="F126" s="204" t="s">
        <v>59</v>
      </c>
      <c r="G126" s="204" t="s">
        <v>157</v>
      </c>
      <c r="H126" s="204" t="s">
        <v>158</v>
      </c>
      <c r="I126" s="204" t="s">
        <v>159</v>
      </c>
      <c r="J126" s="204" t="s">
        <v>148</v>
      </c>
      <c r="K126" s="205" t="s">
        <v>160</v>
      </c>
      <c r="L126" s="206"/>
      <c r="M126" s="101" t="s">
        <v>1</v>
      </c>
      <c r="N126" s="102" t="s">
        <v>41</v>
      </c>
      <c r="O126" s="102" t="s">
        <v>161</v>
      </c>
      <c r="P126" s="102" t="s">
        <v>162</v>
      </c>
      <c r="Q126" s="102" t="s">
        <v>163</v>
      </c>
      <c r="R126" s="102" t="s">
        <v>164</v>
      </c>
      <c r="S126" s="102" t="s">
        <v>165</v>
      </c>
      <c r="T126" s="103" t="s">
        <v>166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167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P128+P130+P141+P151+P157+P160+P163</f>
        <v>0</v>
      </c>
      <c r="Q127" s="105"/>
      <c r="R127" s="209">
        <f>R128+R130+R141+R151+R157+R160+R163</f>
        <v>0</v>
      </c>
      <c r="S127" s="105"/>
      <c r="T127" s="210">
        <f>T128+T130+T141+T151+T157+T160+T163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150</v>
      </c>
      <c r="BK127" s="211">
        <f>BK128+BK130+BK141+BK151+BK157+BK160+BK163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3660</v>
      </c>
      <c r="F128" s="215" t="s">
        <v>5540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171</v>
      </c>
      <c r="BK128" s="225">
        <f>BK129</f>
        <v>0</v>
      </c>
    </row>
    <row r="129" s="2" customFormat="1" ht="24.15" customHeight="1">
      <c r="A129" s="39"/>
      <c r="B129" s="40"/>
      <c r="C129" s="228" t="s">
        <v>84</v>
      </c>
      <c r="D129" s="228" t="s">
        <v>174</v>
      </c>
      <c r="E129" s="229" t="s">
        <v>5541</v>
      </c>
      <c r="F129" s="230" t="s">
        <v>5542</v>
      </c>
      <c r="G129" s="231" t="s">
        <v>177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192</v>
      </c>
      <c r="AT129" s="239" t="s">
        <v>174</v>
      </c>
      <c r="AU129" s="239" t="s">
        <v>84</v>
      </c>
      <c r="AY129" s="18" t="s">
        <v>171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192</v>
      </c>
      <c r="BM129" s="239" t="s">
        <v>86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3744</v>
      </c>
      <c r="F130" s="215" t="s">
        <v>5543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SUM(P131:P140)</f>
        <v>0</v>
      </c>
      <c r="Q130" s="220"/>
      <c r="R130" s="221">
        <f>SUM(R131:R140)</f>
        <v>0</v>
      </c>
      <c r="S130" s="220"/>
      <c r="T130" s="22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171</v>
      </c>
      <c r="BK130" s="225">
        <f>SUM(BK131:BK140)</f>
        <v>0</v>
      </c>
    </row>
    <row r="131" s="2" customFormat="1" ht="24.15" customHeight="1">
      <c r="A131" s="39"/>
      <c r="B131" s="40"/>
      <c r="C131" s="228" t="s">
        <v>86</v>
      </c>
      <c r="D131" s="228" t="s">
        <v>174</v>
      </c>
      <c r="E131" s="229" t="s">
        <v>5544</v>
      </c>
      <c r="F131" s="230" t="s">
        <v>5545</v>
      </c>
      <c r="G131" s="231" t="s">
        <v>177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192</v>
      </c>
      <c r="AT131" s="239" t="s">
        <v>174</v>
      </c>
      <c r="AU131" s="239" t="s">
        <v>84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192</v>
      </c>
      <c r="BM131" s="239" t="s">
        <v>192</v>
      </c>
    </row>
    <row r="132" s="2" customFormat="1" ht="21.75" customHeight="1">
      <c r="A132" s="39"/>
      <c r="B132" s="40"/>
      <c r="C132" s="228" t="s">
        <v>106</v>
      </c>
      <c r="D132" s="228" t="s">
        <v>174</v>
      </c>
      <c r="E132" s="229" t="s">
        <v>5546</v>
      </c>
      <c r="F132" s="230" t="s">
        <v>5547</v>
      </c>
      <c r="G132" s="231" t="s">
        <v>1936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192</v>
      </c>
      <c r="AT132" s="239" t="s">
        <v>174</v>
      </c>
      <c r="AU132" s="239" t="s">
        <v>84</v>
      </c>
      <c r="AY132" s="18" t="s">
        <v>171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192</v>
      </c>
      <c r="BM132" s="239" t="s">
        <v>317</v>
      </c>
    </row>
    <row r="133" s="2" customFormat="1" ht="24.15" customHeight="1">
      <c r="A133" s="39"/>
      <c r="B133" s="40"/>
      <c r="C133" s="228" t="s">
        <v>192</v>
      </c>
      <c r="D133" s="228" t="s">
        <v>174</v>
      </c>
      <c r="E133" s="229" t="s">
        <v>5548</v>
      </c>
      <c r="F133" s="230" t="s">
        <v>5549</v>
      </c>
      <c r="G133" s="231" t="s">
        <v>1936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84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329</v>
      </c>
    </row>
    <row r="134" s="2" customFormat="1" ht="24.15" customHeight="1">
      <c r="A134" s="39"/>
      <c r="B134" s="40"/>
      <c r="C134" s="228" t="s">
        <v>170</v>
      </c>
      <c r="D134" s="228" t="s">
        <v>174</v>
      </c>
      <c r="E134" s="229" t="s">
        <v>5550</v>
      </c>
      <c r="F134" s="230" t="s">
        <v>5551</v>
      </c>
      <c r="G134" s="231" t="s">
        <v>1936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84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371</v>
      </c>
    </row>
    <row r="135" s="2" customFormat="1" ht="24.15" customHeight="1">
      <c r="A135" s="39"/>
      <c r="B135" s="40"/>
      <c r="C135" s="228" t="s">
        <v>317</v>
      </c>
      <c r="D135" s="228" t="s">
        <v>174</v>
      </c>
      <c r="E135" s="229" t="s">
        <v>5552</v>
      </c>
      <c r="F135" s="230" t="s">
        <v>5553</v>
      </c>
      <c r="G135" s="231" t="s">
        <v>1936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84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403</v>
      </c>
    </row>
    <row r="136" s="2" customFormat="1" ht="24.15" customHeight="1">
      <c r="A136" s="39"/>
      <c r="B136" s="40"/>
      <c r="C136" s="228" t="s">
        <v>324</v>
      </c>
      <c r="D136" s="228" t="s">
        <v>174</v>
      </c>
      <c r="E136" s="229" t="s">
        <v>5554</v>
      </c>
      <c r="F136" s="230" t="s">
        <v>5555</v>
      </c>
      <c r="G136" s="231" t="s">
        <v>1936</v>
      </c>
      <c r="H136" s="232">
        <v>3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84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416</v>
      </c>
    </row>
    <row r="137" s="2" customFormat="1" ht="24.15" customHeight="1">
      <c r="A137" s="39"/>
      <c r="B137" s="40"/>
      <c r="C137" s="228" t="s">
        <v>329</v>
      </c>
      <c r="D137" s="228" t="s">
        <v>174</v>
      </c>
      <c r="E137" s="229" t="s">
        <v>5556</v>
      </c>
      <c r="F137" s="230" t="s">
        <v>5557</v>
      </c>
      <c r="G137" s="231" t="s">
        <v>1936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84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440</v>
      </c>
    </row>
    <row r="138" s="2" customFormat="1" ht="24.15" customHeight="1">
      <c r="A138" s="39"/>
      <c r="B138" s="40"/>
      <c r="C138" s="228" t="s">
        <v>322</v>
      </c>
      <c r="D138" s="228" t="s">
        <v>174</v>
      </c>
      <c r="E138" s="229" t="s">
        <v>5558</v>
      </c>
      <c r="F138" s="230" t="s">
        <v>5559</v>
      </c>
      <c r="G138" s="231" t="s">
        <v>1936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84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456</v>
      </c>
    </row>
    <row r="139" s="2" customFormat="1" ht="24.15" customHeight="1">
      <c r="A139" s="39"/>
      <c r="B139" s="40"/>
      <c r="C139" s="228" t="s">
        <v>371</v>
      </c>
      <c r="D139" s="228" t="s">
        <v>174</v>
      </c>
      <c r="E139" s="229" t="s">
        <v>5560</v>
      </c>
      <c r="F139" s="230" t="s">
        <v>5561</v>
      </c>
      <c r="G139" s="231" t="s">
        <v>1936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84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471</v>
      </c>
    </row>
    <row r="140" s="2" customFormat="1" ht="21.75" customHeight="1">
      <c r="A140" s="39"/>
      <c r="B140" s="40"/>
      <c r="C140" s="228" t="s">
        <v>398</v>
      </c>
      <c r="D140" s="228" t="s">
        <v>174</v>
      </c>
      <c r="E140" s="229" t="s">
        <v>5562</v>
      </c>
      <c r="F140" s="230" t="s">
        <v>5563</v>
      </c>
      <c r="G140" s="231" t="s">
        <v>1936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192</v>
      </c>
      <c r="AT140" s="239" t="s">
        <v>174</v>
      </c>
      <c r="AU140" s="239" t="s">
        <v>84</v>
      </c>
      <c r="AY140" s="18" t="s">
        <v>171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192</v>
      </c>
      <c r="BM140" s="239" t="s">
        <v>487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3760</v>
      </c>
      <c r="F141" s="215" t="s">
        <v>5564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171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403</v>
      </c>
      <c r="D142" s="228" t="s">
        <v>174</v>
      </c>
      <c r="E142" s="229" t="s">
        <v>5565</v>
      </c>
      <c r="F142" s="230" t="s">
        <v>5566</v>
      </c>
      <c r="G142" s="231" t="s">
        <v>1936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498</v>
      </c>
    </row>
    <row r="143" s="2" customFormat="1" ht="24.15" customHeight="1">
      <c r="A143" s="39"/>
      <c r="B143" s="40"/>
      <c r="C143" s="228" t="s">
        <v>410</v>
      </c>
      <c r="D143" s="228" t="s">
        <v>174</v>
      </c>
      <c r="E143" s="229" t="s">
        <v>5567</v>
      </c>
      <c r="F143" s="230" t="s">
        <v>5568</v>
      </c>
      <c r="G143" s="231" t="s">
        <v>1936</v>
      </c>
      <c r="H143" s="232">
        <v>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192</v>
      </c>
      <c r="AT143" s="239" t="s">
        <v>174</v>
      </c>
      <c r="AU143" s="239" t="s">
        <v>84</v>
      </c>
      <c r="AY143" s="18" t="s">
        <v>171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192</v>
      </c>
      <c r="BM143" s="239" t="s">
        <v>515</v>
      </c>
    </row>
    <row r="144" s="2" customFormat="1" ht="24.15" customHeight="1">
      <c r="A144" s="39"/>
      <c r="B144" s="40"/>
      <c r="C144" s="228" t="s">
        <v>416</v>
      </c>
      <c r="D144" s="228" t="s">
        <v>174</v>
      </c>
      <c r="E144" s="229" t="s">
        <v>5569</v>
      </c>
      <c r="F144" s="230" t="s">
        <v>5570</v>
      </c>
      <c r="G144" s="231" t="s">
        <v>1936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84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537</v>
      </c>
    </row>
    <row r="145" s="2" customFormat="1" ht="24.15" customHeight="1">
      <c r="A145" s="39"/>
      <c r="B145" s="40"/>
      <c r="C145" s="228" t="s">
        <v>8</v>
      </c>
      <c r="D145" s="228" t="s">
        <v>174</v>
      </c>
      <c r="E145" s="229" t="s">
        <v>5571</v>
      </c>
      <c r="F145" s="230" t="s">
        <v>5572</v>
      </c>
      <c r="G145" s="231" t="s">
        <v>1936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84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570</v>
      </c>
    </row>
    <row r="146" s="2" customFormat="1" ht="24.15" customHeight="1">
      <c r="A146" s="39"/>
      <c r="B146" s="40"/>
      <c r="C146" s="228" t="s">
        <v>440</v>
      </c>
      <c r="D146" s="228" t="s">
        <v>174</v>
      </c>
      <c r="E146" s="229" t="s">
        <v>5573</v>
      </c>
      <c r="F146" s="230" t="s">
        <v>5574</v>
      </c>
      <c r="G146" s="231" t="s">
        <v>1936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84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355</v>
      </c>
    </row>
    <row r="147" s="2" customFormat="1" ht="24.15" customHeight="1">
      <c r="A147" s="39"/>
      <c r="B147" s="40"/>
      <c r="C147" s="228" t="s">
        <v>451</v>
      </c>
      <c r="D147" s="228" t="s">
        <v>174</v>
      </c>
      <c r="E147" s="229" t="s">
        <v>5575</v>
      </c>
      <c r="F147" s="230" t="s">
        <v>5576</v>
      </c>
      <c r="G147" s="231" t="s">
        <v>1936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84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646</v>
      </c>
    </row>
    <row r="148" s="2" customFormat="1" ht="21.75" customHeight="1">
      <c r="A148" s="39"/>
      <c r="B148" s="40"/>
      <c r="C148" s="228" t="s">
        <v>456</v>
      </c>
      <c r="D148" s="228" t="s">
        <v>174</v>
      </c>
      <c r="E148" s="229" t="s">
        <v>5577</v>
      </c>
      <c r="F148" s="230" t="s">
        <v>5578</v>
      </c>
      <c r="G148" s="231" t="s">
        <v>1936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84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657</v>
      </c>
    </row>
    <row r="149" s="2" customFormat="1" ht="24.15" customHeight="1">
      <c r="A149" s="39"/>
      <c r="B149" s="40"/>
      <c r="C149" s="228" t="s">
        <v>465</v>
      </c>
      <c r="D149" s="228" t="s">
        <v>174</v>
      </c>
      <c r="E149" s="229" t="s">
        <v>5579</v>
      </c>
      <c r="F149" s="230" t="s">
        <v>5580</v>
      </c>
      <c r="G149" s="231" t="s">
        <v>1936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84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665</v>
      </c>
    </row>
    <row r="150" s="2" customFormat="1" ht="24.15" customHeight="1">
      <c r="A150" s="39"/>
      <c r="B150" s="40"/>
      <c r="C150" s="228" t="s">
        <v>471</v>
      </c>
      <c r="D150" s="228" t="s">
        <v>174</v>
      </c>
      <c r="E150" s="229" t="s">
        <v>5581</v>
      </c>
      <c r="F150" s="230" t="s">
        <v>5582</v>
      </c>
      <c r="G150" s="231" t="s">
        <v>1936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84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678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3762</v>
      </c>
      <c r="F151" s="215" t="s">
        <v>5583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SUM(P152:P156)</f>
        <v>0</v>
      </c>
      <c r="Q151" s="220"/>
      <c r="R151" s="221">
        <f>SUM(R152:R156)</f>
        <v>0</v>
      </c>
      <c r="S151" s="220"/>
      <c r="T151" s="222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77</v>
      </c>
      <c r="AY151" s="223" t="s">
        <v>171</v>
      </c>
      <c r="BK151" s="225">
        <f>SUM(BK152:BK156)</f>
        <v>0</v>
      </c>
    </row>
    <row r="152" s="2" customFormat="1" ht="16.5" customHeight="1">
      <c r="A152" s="39"/>
      <c r="B152" s="40"/>
      <c r="C152" s="228" t="s">
        <v>7</v>
      </c>
      <c r="D152" s="228" t="s">
        <v>174</v>
      </c>
      <c r="E152" s="229" t="s">
        <v>5584</v>
      </c>
      <c r="F152" s="230" t="s">
        <v>5585</v>
      </c>
      <c r="G152" s="231" t="s">
        <v>1936</v>
      </c>
      <c r="H152" s="232">
        <v>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84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698</v>
      </c>
    </row>
    <row r="153" s="2" customFormat="1" ht="16.5" customHeight="1">
      <c r="A153" s="39"/>
      <c r="B153" s="40"/>
      <c r="C153" s="228" t="s">
        <v>487</v>
      </c>
      <c r="D153" s="228" t="s">
        <v>174</v>
      </c>
      <c r="E153" s="229" t="s">
        <v>5586</v>
      </c>
      <c r="F153" s="230" t="s">
        <v>5587</v>
      </c>
      <c r="G153" s="231" t="s">
        <v>1936</v>
      </c>
      <c r="H153" s="232">
        <v>10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192</v>
      </c>
      <c r="AT153" s="239" t="s">
        <v>174</v>
      </c>
      <c r="AU153" s="239" t="s">
        <v>84</v>
      </c>
      <c r="AY153" s="18" t="s">
        <v>171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192</v>
      </c>
      <c r="BM153" s="239" t="s">
        <v>708</v>
      </c>
    </row>
    <row r="154" s="2" customFormat="1" ht="16.5" customHeight="1">
      <c r="A154" s="39"/>
      <c r="B154" s="40"/>
      <c r="C154" s="228" t="s">
        <v>492</v>
      </c>
      <c r="D154" s="228" t="s">
        <v>174</v>
      </c>
      <c r="E154" s="229" t="s">
        <v>5588</v>
      </c>
      <c r="F154" s="230" t="s">
        <v>5589</v>
      </c>
      <c r="G154" s="231" t="s">
        <v>1936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84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716</v>
      </c>
    </row>
    <row r="155" s="2" customFormat="1" ht="16.5" customHeight="1">
      <c r="A155" s="39"/>
      <c r="B155" s="40"/>
      <c r="C155" s="228" t="s">
        <v>498</v>
      </c>
      <c r="D155" s="228" t="s">
        <v>174</v>
      </c>
      <c r="E155" s="229" t="s">
        <v>5590</v>
      </c>
      <c r="F155" s="230" t="s">
        <v>5591</v>
      </c>
      <c r="G155" s="231" t="s">
        <v>1936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84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725</v>
      </c>
    </row>
    <row r="156" s="2" customFormat="1" ht="16.5" customHeight="1">
      <c r="A156" s="39"/>
      <c r="B156" s="40"/>
      <c r="C156" s="228" t="s">
        <v>505</v>
      </c>
      <c r="D156" s="228" t="s">
        <v>174</v>
      </c>
      <c r="E156" s="229" t="s">
        <v>5592</v>
      </c>
      <c r="F156" s="230" t="s">
        <v>5593</v>
      </c>
      <c r="G156" s="231" t="s">
        <v>1936</v>
      </c>
      <c r="H156" s="232">
        <v>10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84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736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4462</v>
      </c>
      <c r="F157" s="215" t="s">
        <v>5594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171</v>
      </c>
      <c r="BK157" s="225">
        <f>SUM(BK158:BK159)</f>
        <v>0</v>
      </c>
    </row>
    <row r="158" s="2" customFormat="1" ht="21.75" customHeight="1">
      <c r="A158" s="39"/>
      <c r="B158" s="40"/>
      <c r="C158" s="228" t="s">
        <v>515</v>
      </c>
      <c r="D158" s="228" t="s">
        <v>174</v>
      </c>
      <c r="E158" s="229" t="s">
        <v>5595</v>
      </c>
      <c r="F158" s="230" t="s">
        <v>5596</v>
      </c>
      <c r="G158" s="231" t="s">
        <v>1936</v>
      </c>
      <c r="H158" s="232">
        <v>48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84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750</v>
      </c>
    </row>
    <row r="159" s="2" customFormat="1" ht="24.15" customHeight="1">
      <c r="A159" s="39"/>
      <c r="B159" s="40"/>
      <c r="C159" s="228" t="s">
        <v>525</v>
      </c>
      <c r="D159" s="228" t="s">
        <v>174</v>
      </c>
      <c r="E159" s="229" t="s">
        <v>5597</v>
      </c>
      <c r="F159" s="230" t="s">
        <v>5598</v>
      </c>
      <c r="G159" s="231" t="s">
        <v>1936</v>
      </c>
      <c r="H159" s="232">
        <v>62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84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769</v>
      </c>
    </row>
    <row r="160" s="12" customFormat="1" ht="25.92" customHeight="1">
      <c r="A160" s="12"/>
      <c r="B160" s="212"/>
      <c r="C160" s="213"/>
      <c r="D160" s="214" t="s">
        <v>76</v>
      </c>
      <c r="E160" s="215" t="s">
        <v>4528</v>
      </c>
      <c r="F160" s="215" t="s">
        <v>5599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77</v>
      </c>
      <c r="AY160" s="223" t="s">
        <v>171</v>
      </c>
      <c r="BK160" s="225">
        <f>SUM(BK161:BK162)</f>
        <v>0</v>
      </c>
    </row>
    <row r="161" s="2" customFormat="1" ht="21.75" customHeight="1">
      <c r="A161" s="39"/>
      <c r="B161" s="40"/>
      <c r="C161" s="228" t="s">
        <v>537</v>
      </c>
      <c r="D161" s="228" t="s">
        <v>174</v>
      </c>
      <c r="E161" s="229" t="s">
        <v>5600</v>
      </c>
      <c r="F161" s="230" t="s">
        <v>5601</v>
      </c>
      <c r="G161" s="231" t="s">
        <v>419</v>
      </c>
      <c r="H161" s="232">
        <v>2000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84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781</v>
      </c>
    </row>
    <row r="162" s="2" customFormat="1" ht="16.5" customHeight="1">
      <c r="A162" s="39"/>
      <c r="B162" s="40"/>
      <c r="C162" s="228" t="s">
        <v>543</v>
      </c>
      <c r="D162" s="228" t="s">
        <v>174</v>
      </c>
      <c r="E162" s="229" t="s">
        <v>5602</v>
      </c>
      <c r="F162" s="230" t="s">
        <v>5603</v>
      </c>
      <c r="G162" s="231" t="s">
        <v>419</v>
      </c>
      <c r="H162" s="232">
        <v>270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84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794</v>
      </c>
    </row>
    <row r="163" s="12" customFormat="1" ht="25.92" customHeight="1">
      <c r="A163" s="12"/>
      <c r="B163" s="212"/>
      <c r="C163" s="213"/>
      <c r="D163" s="214" t="s">
        <v>76</v>
      </c>
      <c r="E163" s="215" t="s">
        <v>4538</v>
      </c>
      <c r="F163" s="215" t="s">
        <v>3638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SUM(P164:P181)</f>
        <v>0</v>
      </c>
      <c r="Q163" s="220"/>
      <c r="R163" s="221">
        <f>SUM(R164:R181)</f>
        <v>0</v>
      </c>
      <c r="S163" s="220"/>
      <c r="T163" s="222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77</v>
      </c>
      <c r="AY163" s="223" t="s">
        <v>171</v>
      </c>
      <c r="BK163" s="225">
        <f>SUM(BK164:BK181)</f>
        <v>0</v>
      </c>
    </row>
    <row r="164" s="2" customFormat="1" ht="16.5" customHeight="1">
      <c r="A164" s="39"/>
      <c r="B164" s="40"/>
      <c r="C164" s="228" t="s">
        <v>570</v>
      </c>
      <c r="D164" s="228" t="s">
        <v>174</v>
      </c>
      <c r="E164" s="229" t="s">
        <v>5604</v>
      </c>
      <c r="F164" s="230" t="s">
        <v>5605</v>
      </c>
      <c r="G164" s="231" t="s">
        <v>177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84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805</v>
      </c>
    </row>
    <row r="165" s="2" customFormat="1" ht="16.5" customHeight="1">
      <c r="A165" s="39"/>
      <c r="B165" s="40"/>
      <c r="C165" s="228" t="s">
        <v>575</v>
      </c>
      <c r="D165" s="228" t="s">
        <v>174</v>
      </c>
      <c r="E165" s="229" t="s">
        <v>5606</v>
      </c>
      <c r="F165" s="230" t="s">
        <v>5607</v>
      </c>
      <c r="G165" s="231" t="s">
        <v>177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84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817</v>
      </c>
    </row>
    <row r="166" s="2" customFormat="1" ht="16.5" customHeight="1">
      <c r="A166" s="39"/>
      <c r="B166" s="40"/>
      <c r="C166" s="228" t="s">
        <v>355</v>
      </c>
      <c r="D166" s="228" t="s">
        <v>174</v>
      </c>
      <c r="E166" s="229" t="s">
        <v>5608</v>
      </c>
      <c r="F166" s="230" t="s">
        <v>5609</v>
      </c>
      <c r="G166" s="231" t="s">
        <v>177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84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831</v>
      </c>
    </row>
    <row r="167" s="2" customFormat="1" ht="16.5" customHeight="1">
      <c r="A167" s="39"/>
      <c r="B167" s="40"/>
      <c r="C167" s="228" t="s">
        <v>625</v>
      </c>
      <c r="D167" s="228" t="s">
        <v>174</v>
      </c>
      <c r="E167" s="229" t="s">
        <v>5610</v>
      </c>
      <c r="F167" s="230" t="s">
        <v>5611</v>
      </c>
      <c r="G167" s="231" t="s">
        <v>177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84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1454</v>
      </c>
    </row>
    <row r="168" s="2" customFormat="1" ht="16.5" customHeight="1">
      <c r="A168" s="39"/>
      <c r="B168" s="40"/>
      <c r="C168" s="228" t="s">
        <v>646</v>
      </c>
      <c r="D168" s="228" t="s">
        <v>174</v>
      </c>
      <c r="E168" s="229" t="s">
        <v>5612</v>
      </c>
      <c r="F168" s="230" t="s">
        <v>5613</v>
      </c>
      <c r="G168" s="231" t="s">
        <v>177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84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1463</v>
      </c>
    </row>
    <row r="169" s="2" customFormat="1" ht="16.5" customHeight="1">
      <c r="A169" s="39"/>
      <c r="B169" s="40"/>
      <c r="C169" s="228" t="s">
        <v>650</v>
      </c>
      <c r="D169" s="228" t="s">
        <v>174</v>
      </c>
      <c r="E169" s="229" t="s">
        <v>5614</v>
      </c>
      <c r="F169" s="230" t="s">
        <v>5615</v>
      </c>
      <c r="G169" s="231" t="s">
        <v>177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84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1489</v>
      </c>
    </row>
    <row r="170" s="2" customFormat="1" ht="16.5" customHeight="1">
      <c r="A170" s="39"/>
      <c r="B170" s="40"/>
      <c r="C170" s="228" t="s">
        <v>657</v>
      </c>
      <c r="D170" s="228" t="s">
        <v>174</v>
      </c>
      <c r="E170" s="229" t="s">
        <v>5616</v>
      </c>
      <c r="F170" s="230" t="s">
        <v>5617</v>
      </c>
      <c r="G170" s="231" t="s">
        <v>177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84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1509</v>
      </c>
    </row>
    <row r="171" s="2" customFormat="1" ht="16.5" customHeight="1">
      <c r="A171" s="39"/>
      <c r="B171" s="40"/>
      <c r="C171" s="228" t="s">
        <v>661</v>
      </c>
      <c r="D171" s="228" t="s">
        <v>174</v>
      </c>
      <c r="E171" s="229" t="s">
        <v>5618</v>
      </c>
      <c r="F171" s="230" t="s">
        <v>5619</v>
      </c>
      <c r="G171" s="231" t="s">
        <v>177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84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1517</v>
      </c>
    </row>
    <row r="172" s="2" customFormat="1" ht="16.5" customHeight="1">
      <c r="A172" s="39"/>
      <c r="B172" s="40"/>
      <c r="C172" s="228" t="s">
        <v>665</v>
      </c>
      <c r="D172" s="228" t="s">
        <v>174</v>
      </c>
      <c r="E172" s="229" t="s">
        <v>5620</v>
      </c>
      <c r="F172" s="230" t="s">
        <v>5621</v>
      </c>
      <c r="G172" s="231" t="s">
        <v>177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84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1533</v>
      </c>
    </row>
    <row r="173" s="2" customFormat="1" ht="16.5" customHeight="1">
      <c r="A173" s="39"/>
      <c r="B173" s="40"/>
      <c r="C173" s="228" t="s">
        <v>589</v>
      </c>
      <c r="D173" s="228" t="s">
        <v>174</v>
      </c>
      <c r="E173" s="229" t="s">
        <v>5622</v>
      </c>
      <c r="F173" s="230" t="s">
        <v>5623</v>
      </c>
      <c r="G173" s="231" t="s">
        <v>177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84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1543</v>
      </c>
    </row>
    <row r="174" s="2" customFormat="1" ht="16.5" customHeight="1">
      <c r="A174" s="39"/>
      <c r="B174" s="40"/>
      <c r="C174" s="228" t="s">
        <v>678</v>
      </c>
      <c r="D174" s="228" t="s">
        <v>174</v>
      </c>
      <c r="E174" s="229" t="s">
        <v>5624</v>
      </c>
      <c r="F174" s="230" t="s">
        <v>5625</v>
      </c>
      <c r="G174" s="231" t="s">
        <v>177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84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1271</v>
      </c>
    </row>
    <row r="175" s="2" customFormat="1" ht="16.5" customHeight="1">
      <c r="A175" s="39"/>
      <c r="B175" s="40"/>
      <c r="C175" s="228" t="s">
        <v>686</v>
      </c>
      <c r="D175" s="228" t="s">
        <v>174</v>
      </c>
      <c r="E175" s="229" t="s">
        <v>5626</v>
      </c>
      <c r="F175" s="230" t="s">
        <v>5627</v>
      </c>
      <c r="G175" s="231" t="s">
        <v>177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84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1570</v>
      </c>
    </row>
    <row r="176" s="2" customFormat="1" ht="24.15" customHeight="1">
      <c r="A176" s="39"/>
      <c r="B176" s="40"/>
      <c r="C176" s="228" t="s">
        <v>698</v>
      </c>
      <c r="D176" s="228" t="s">
        <v>174</v>
      </c>
      <c r="E176" s="229" t="s">
        <v>5628</v>
      </c>
      <c r="F176" s="230" t="s">
        <v>5629</v>
      </c>
      <c r="G176" s="231" t="s">
        <v>177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84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1580</v>
      </c>
    </row>
    <row r="177" s="2" customFormat="1" ht="16.5" customHeight="1">
      <c r="A177" s="39"/>
      <c r="B177" s="40"/>
      <c r="C177" s="228" t="s">
        <v>702</v>
      </c>
      <c r="D177" s="228" t="s">
        <v>174</v>
      </c>
      <c r="E177" s="229" t="s">
        <v>5630</v>
      </c>
      <c r="F177" s="230" t="s">
        <v>5631</v>
      </c>
      <c r="G177" s="231" t="s">
        <v>177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84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1591</v>
      </c>
    </row>
    <row r="178" s="2" customFormat="1" ht="16.5" customHeight="1">
      <c r="A178" s="39"/>
      <c r="B178" s="40"/>
      <c r="C178" s="228" t="s">
        <v>708</v>
      </c>
      <c r="D178" s="228" t="s">
        <v>174</v>
      </c>
      <c r="E178" s="229" t="s">
        <v>5632</v>
      </c>
      <c r="F178" s="230" t="s">
        <v>5633</v>
      </c>
      <c r="G178" s="231" t="s">
        <v>177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84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1603</v>
      </c>
    </row>
    <row r="179" s="2" customFormat="1" ht="16.5" customHeight="1">
      <c r="A179" s="39"/>
      <c r="B179" s="40"/>
      <c r="C179" s="228" t="s">
        <v>712</v>
      </c>
      <c r="D179" s="228" t="s">
        <v>174</v>
      </c>
      <c r="E179" s="229" t="s">
        <v>5634</v>
      </c>
      <c r="F179" s="230" t="s">
        <v>5635</v>
      </c>
      <c r="G179" s="231" t="s">
        <v>177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192</v>
      </c>
      <c r="AT179" s="239" t="s">
        <v>174</v>
      </c>
      <c r="AU179" s="239" t="s">
        <v>84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192</v>
      </c>
      <c r="BM179" s="239" t="s">
        <v>1614</v>
      </c>
    </row>
    <row r="180" s="2" customFormat="1" ht="16.5" customHeight="1">
      <c r="A180" s="39"/>
      <c r="B180" s="40"/>
      <c r="C180" s="228" t="s">
        <v>716</v>
      </c>
      <c r="D180" s="228" t="s">
        <v>174</v>
      </c>
      <c r="E180" s="229" t="s">
        <v>5636</v>
      </c>
      <c r="F180" s="230" t="s">
        <v>5637</v>
      </c>
      <c r="G180" s="231" t="s">
        <v>177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84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1623</v>
      </c>
    </row>
    <row r="181" s="2" customFormat="1" ht="16.5" customHeight="1">
      <c r="A181" s="39"/>
      <c r="B181" s="40"/>
      <c r="C181" s="228" t="s">
        <v>721</v>
      </c>
      <c r="D181" s="228" t="s">
        <v>174</v>
      </c>
      <c r="E181" s="229" t="s">
        <v>5638</v>
      </c>
      <c r="F181" s="230" t="s">
        <v>5639</v>
      </c>
      <c r="G181" s="231" t="s">
        <v>5640</v>
      </c>
      <c r="H181" s="232">
        <v>72</v>
      </c>
      <c r="I181" s="233"/>
      <c r="J181" s="234">
        <f>ROUND(I181*H181,2)</f>
        <v>0</v>
      </c>
      <c r="K181" s="230" t="s">
        <v>1</v>
      </c>
      <c r="L181" s="45"/>
      <c r="M181" s="309" t="s">
        <v>1</v>
      </c>
      <c r="N181" s="310" t="s">
        <v>42</v>
      </c>
      <c r="O181" s="248"/>
      <c r="P181" s="311">
        <f>O181*H181</f>
        <v>0</v>
      </c>
      <c r="Q181" s="311">
        <v>0</v>
      </c>
      <c r="R181" s="311">
        <f>Q181*H181</f>
        <v>0</v>
      </c>
      <c r="S181" s="311">
        <v>0</v>
      </c>
      <c r="T181" s="31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192</v>
      </c>
      <c r="AT181" s="239" t="s">
        <v>174</v>
      </c>
      <c r="AU181" s="239" t="s">
        <v>84</v>
      </c>
      <c r="AY181" s="18" t="s">
        <v>171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192</v>
      </c>
      <c r="BM181" s="239" t="s">
        <v>1633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thubiri9TGICFUVd02lsm30/EhFkC3tZCp8+r8ls38tqTbKckRi/o3C1kPC1auUXZ7arzTK8JtEv17mLSNg7iA==" hashValue="nBwo4mbXl2FJzZ+002MQFiEv3+Tt9RPJsgsDnHzx68t/obP3DDS5k5FItv3FNAQ8npH2vGCQVwbHN6RZevaycg==" algorithmName="SHA-512" password="CC35"/>
  <autoFilter ref="C126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5641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ROUND((SUM(BE122:BE142)),  2)</f>
        <v>0</v>
      </c>
      <c r="G35" s="39"/>
      <c r="H35" s="39"/>
      <c r="I35" s="166">
        <v>0.20999999999999999</v>
      </c>
      <c r="J35" s="165">
        <f>ROUND(((SUM(BE122:BE142))*I35),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ROUND((SUM(BF122:BF142)),  2)</f>
        <v>0</v>
      </c>
      <c r="G36" s="39"/>
      <c r="H36" s="39"/>
      <c r="I36" s="166">
        <v>0.14999999999999999</v>
      </c>
      <c r="J36" s="165">
        <f>ROUND(((SUM(BF122:BF142))*I36),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01-010 -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5642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5643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155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Centrum odborného vzdělávání Volanovská, Trutnov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142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143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01-010 - Plyn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23. 3. 2022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Královehradecký kraj, Hrade Králové</v>
      </c>
      <c r="G118" s="41"/>
      <c r="H118" s="41"/>
      <c r="I118" s="33" t="s">
        <v>30</v>
      </c>
      <c r="J118" s="37" t="str">
        <f>E23</f>
        <v>ATIP a.s. Trutnov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156</v>
      </c>
      <c r="D121" s="204" t="s">
        <v>62</v>
      </c>
      <c r="E121" s="204" t="s">
        <v>58</v>
      </c>
      <c r="F121" s="204" t="s">
        <v>59</v>
      </c>
      <c r="G121" s="204" t="s">
        <v>157</v>
      </c>
      <c r="H121" s="204" t="s">
        <v>158</v>
      </c>
      <c r="I121" s="204" t="s">
        <v>159</v>
      </c>
      <c r="J121" s="204" t="s">
        <v>148</v>
      </c>
      <c r="K121" s="205" t="s">
        <v>160</v>
      </c>
      <c r="L121" s="206"/>
      <c r="M121" s="101" t="s">
        <v>1</v>
      </c>
      <c r="N121" s="102" t="s">
        <v>41</v>
      </c>
      <c r="O121" s="102" t="s">
        <v>161</v>
      </c>
      <c r="P121" s="102" t="s">
        <v>162</v>
      </c>
      <c r="Q121" s="102" t="s">
        <v>163</v>
      </c>
      <c r="R121" s="102" t="s">
        <v>164</v>
      </c>
      <c r="S121" s="102" t="s">
        <v>165</v>
      </c>
      <c r="T121" s="103" t="s">
        <v>166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167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P123+P140</f>
        <v>0</v>
      </c>
      <c r="Q122" s="105"/>
      <c r="R122" s="209">
        <f>R123+R140</f>
        <v>0</v>
      </c>
      <c r="S122" s="105"/>
      <c r="T122" s="210">
        <f>T123+T140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150</v>
      </c>
      <c r="BK122" s="211">
        <f>BK123+BK140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3660</v>
      </c>
      <c r="F123" s="215" t="s">
        <v>5644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SUM(P124:P139)</f>
        <v>0</v>
      </c>
      <c r="Q123" s="220"/>
      <c r="R123" s="221">
        <f>SUM(R124:R139)</f>
        <v>0</v>
      </c>
      <c r="S123" s="220"/>
      <c r="T123" s="222">
        <f>SUM(T124:T139)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84</v>
      </c>
      <c r="AT123" s="224" t="s">
        <v>76</v>
      </c>
      <c r="AU123" s="224" t="s">
        <v>77</v>
      </c>
      <c r="AY123" s="223" t="s">
        <v>171</v>
      </c>
      <c r="BK123" s="225">
        <f>SUM(BK124:BK139)</f>
        <v>0</v>
      </c>
    </row>
    <row r="124" s="2" customFormat="1" ht="24.15" customHeight="1">
      <c r="A124" s="39"/>
      <c r="B124" s="40"/>
      <c r="C124" s="228" t="s">
        <v>84</v>
      </c>
      <c r="D124" s="228" t="s">
        <v>174</v>
      </c>
      <c r="E124" s="229" t="s">
        <v>5645</v>
      </c>
      <c r="F124" s="230" t="s">
        <v>5646</v>
      </c>
      <c r="G124" s="231" t="s">
        <v>419</v>
      </c>
      <c r="H124" s="232">
        <v>6</v>
      </c>
      <c r="I124" s="233"/>
      <c r="J124" s="234">
        <f>ROUND(I124*H124,2)</f>
        <v>0</v>
      </c>
      <c r="K124" s="230" t="s">
        <v>4301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192</v>
      </c>
      <c r="AT124" s="239" t="s">
        <v>174</v>
      </c>
      <c r="AU124" s="239" t="s">
        <v>84</v>
      </c>
      <c r="AY124" s="18" t="s">
        <v>171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84</v>
      </c>
      <c r="BK124" s="240">
        <f>ROUND(I124*H124,2)</f>
        <v>0</v>
      </c>
      <c r="BL124" s="18" t="s">
        <v>192</v>
      </c>
      <c r="BM124" s="239" t="s">
        <v>86</v>
      </c>
    </row>
    <row r="125" s="2" customFormat="1" ht="24.15" customHeight="1">
      <c r="A125" s="39"/>
      <c r="B125" s="40"/>
      <c r="C125" s="228" t="s">
        <v>86</v>
      </c>
      <c r="D125" s="228" t="s">
        <v>174</v>
      </c>
      <c r="E125" s="229" t="s">
        <v>5647</v>
      </c>
      <c r="F125" s="230" t="s">
        <v>5648</v>
      </c>
      <c r="G125" s="231" t="s">
        <v>419</v>
      </c>
      <c r="H125" s="232">
        <v>13</v>
      </c>
      <c r="I125" s="233"/>
      <c r="J125" s="234">
        <f>ROUND(I125*H125,2)</f>
        <v>0</v>
      </c>
      <c r="K125" s="230" t="s">
        <v>4301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192</v>
      </c>
      <c r="AT125" s="239" t="s">
        <v>174</v>
      </c>
      <c r="AU125" s="239" t="s">
        <v>84</v>
      </c>
      <c r="AY125" s="18" t="s">
        <v>171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192</v>
      </c>
      <c r="BM125" s="239" t="s">
        <v>192</v>
      </c>
    </row>
    <row r="126" s="2" customFormat="1" ht="16.5" customHeight="1">
      <c r="A126" s="39"/>
      <c r="B126" s="40"/>
      <c r="C126" s="228" t="s">
        <v>106</v>
      </c>
      <c r="D126" s="228" t="s">
        <v>174</v>
      </c>
      <c r="E126" s="229" t="s">
        <v>5649</v>
      </c>
      <c r="F126" s="230" t="s">
        <v>5650</v>
      </c>
      <c r="G126" s="231" t="s">
        <v>419</v>
      </c>
      <c r="H126" s="232">
        <v>2</v>
      </c>
      <c r="I126" s="233"/>
      <c r="J126" s="234">
        <f>ROUND(I126*H126,2)</f>
        <v>0</v>
      </c>
      <c r="K126" s="230" t="s">
        <v>4301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192</v>
      </c>
      <c r="AT126" s="239" t="s">
        <v>174</v>
      </c>
      <c r="AU126" s="239" t="s">
        <v>84</v>
      </c>
      <c r="AY126" s="18" t="s">
        <v>171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192</v>
      </c>
      <c r="BM126" s="239" t="s">
        <v>317</v>
      </c>
    </row>
    <row r="127" s="2" customFormat="1" ht="16.5" customHeight="1">
      <c r="A127" s="39"/>
      <c r="B127" s="40"/>
      <c r="C127" s="228" t="s">
        <v>192</v>
      </c>
      <c r="D127" s="228" t="s">
        <v>174</v>
      </c>
      <c r="E127" s="229" t="s">
        <v>5651</v>
      </c>
      <c r="F127" s="230" t="s">
        <v>5652</v>
      </c>
      <c r="G127" s="231" t="s">
        <v>419</v>
      </c>
      <c r="H127" s="232">
        <v>2</v>
      </c>
      <c r="I127" s="233"/>
      <c r="J127" s="234">
        <f>ROUND(I127*H127,2)</f>
        <v>0</v>
      </c>
      <c r="K127" s="230" t="s">
        <v>4301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192</v>
      </c>
      <c r="AT127" s="239" t="s">
        <v>174</v>
      </c>
      <c r="AU127" s="239" t="s">
        <v>84</v>
      </c>
      <c r="AY127" s="18" t="s">
        <v>171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192</v>
      </c>
      <c r="BM127" s="239" t="s">
        <v>329</v>
      </c>
    </row>
    <row r="128" s="2" customFormat="1" ht="24.15" customHeight="1">
      <c r="A128" s="39"/>
      <c r="B128" s="40"/>
      <c r="C128" s="228" t="s">
        <v>170</v>
      </c>
      <c r="D128" s="228" t="s">
        <v>174</v>
      </c>
      <c r="E128" s="229" t="s">
        <v>5653</v>
      </c>
      <c r="F128" s="230" t="s">
        <v>5654</v>
      </c>
      <c r="G128" s="231" t="s">
        <v>1936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192</v>
      </c>
      <c r="AT128" s="239" t="s">
        <v>174</v>
      </c>
      <c r="AU128" s="239" t="s">
        <v>84</v>
      </c>
      <c r="AY128" s="18" t="s">
        <v>171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192</v>
      </c>
      <c r="BM128" s="239" t="s">
        <v>371</v>
      </c>
    </row>
    <row r="129" s="2" customFormat="1" ht="24.15" customHeight="1">
      <c r="A129" s="39"/>
      <c r="B129" s="40"/>
      <c r="C129" s="228" t="s">
        <v>317</v>
      </c>
      <c r="D129" s="228" t="s">
        <v>174</v>
      </c>
      <c r="E129" s="229" t="s">
        <v>5655</v>
      </c>
      <c r="F129" s="230" t="s">
        <v>5656</v>
      </c>
      <c r="G129" s="231" t="s">
        <v>1936</v>
      </c>
      <c r="H129" s="232">
        <v>2</v>
      </c>
      <c r="I129" s="233"/>
      <c r="J129" s="234">
        <f>ROUND(I129*H129,2)</f>
        <v>0</v>
      </c>
      <c r="K129" s="230" t="s">
        <v>4301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192</v>
      </c>
      <c r="AT129" s="239" t="s">
        <v>174</v>
      </c>
      <c r="AU129" s="239" t="s">
        <v>84</v>
      </c>
      <c r="AY129" s="18" t="s">
        <v>171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192</v>
      </c>
      <c r="BM129" s="239" t="s">
        <v>403</v>
      </c>
    </row>
    <row r="130" s="2" customFormat="1" ht="24.15" customHeight="1">
      <c r="A130" s="39"/>
      <c r="B130" s="40"/>
      <c r="C130" s="228" t="s">
        <v>324</v>
      </c>
      <c r="D130" s="228" t="s">
        <v>174</v>
      </c>
      <c r="E130" s="229" t="s">
        <v>5657</v>
      </c>
      <c r="F130" s="230" t="s">
        <v>5658</v>
      </c>
      <c r="G130" s="231" t="s">
        <v>1936</v>
      </c>
      <c r="H130" s="232">
        <v>4</v>
      </c>
      <c r="I130" s="233"/>
      <c r="J130" s="234">
        <f>ROUND(I130*H130,2)</f>
        <v>0</v>
      </c>
      <c r="K130" s="230" t="s">
        <v>4301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192</v>
      </c>
      <c r="AT130" s="239" t="s">
        <v>174</v>
      </c>
      <c r="AU130" s="239" t="s">
        <v>84</v>
      </c>
      <c r="AY130" s="18" t="s">
        <v>171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192</v>
      </c>
      <c r="BM130" s="239" t="s">
        <v>416</v>
      </c>
    </row>
    <row r="131" s="2" customFormat="1" ht="55.5" customHeight="1">
      <c r="A131" s="39"/>
      <c r="B131" s="40"/>
      <c r="C131" s="228" t="s">
        <v>329</v>
      </c>
      <c r="D131" s="228" t="s">
        <v>174</v>
      </c>
      <c r="E131" s="229" t="s">
        <v>5659</v>
      </c>
      <c r="F131" s="230" t="s">
        <v>5660</v>
      </c>
      <c r="G131" s="231" t="s">
        <v>1936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192</v>
      </c>
      <c r="AT131" s="239" t="s">
        <v>174</v>
      </c>
      <c r="AU131" s="239" t="s">
        <v>84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192</v>
      </c>
      <c r="BM131" s="239" t="s">
        <v>440</v>
      </c>
    </row>
    <row r="132" s="2" customFormat="1" ht="16.5" customHeight="1">
      <c r="A132" s="39"/>
      <c r="B132" s="40"/>
      <c r="C132" s="228" t="s">
        <v>322</v>
      </c>
      <c r="D132" s="228" t="s">
        <v>174</v>
      </c>
      <c r="E132" s="229" t="s">
        <v>5661</v>
      </c>
      <c r="F132" s="230" t="s">
        <v>5662</v>
      </c>
      <c r="G132" s="231" t="s">
        <v>1936</v>
      </c>
      <c r="H132" s="232">
        <v>1</v>
      </c>
      <c r="I132" s="233"/>
      <c r="J132" s="234">
        <f>ROUND(I132*H132,2)</f>
        <v>0</v>
      </c>
      <c r="K132" s="230" t="s">
        <v>4301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192</v>
      </c>
      <c r="AT132" s="239" t="s">
        <v>174</v>
      </c>
      <c r="AU132" s="239" t="s">
        <v>84</v>
      </c>
      <c r="AY132" s="18" t="s">
        <v>171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192</v>
      </c>
      <c r="BM132" s="239" t="s">
        <v>456</v>
      </c>
    </row>
    <row r="133" s="2" customFormat="1" ht="16.5" customHeight="1">
      <c r="A133" s="39"/>
      <c r="B133" s="40"/>
      <c r="C133" s="228" t="s">
        <v>371</v>
      </c>
      <c r="D133" s="228" t="s">
        <v>174</v>
      </c>
      <c r="E133" s="229" t="s">
        <v>5663</v>
      </c>
      <c r="F133" s="230" t="s">
        <v>5664</v>
      </c>
      <c r="G133" s="231" t="s">
        <v>1936</v>
      </c>
      <c r="H133" s="232">
        <v>1</v>
      </c>
      <c r="I133" s="233"/>
      <c r="J133" s="234">
        <f>ROUND(I133*H133,2)</f>
        <v>0</v>
      </c>
      <c r="K133" s="230" t="s">
        <v>4301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84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471</v>
      </c>
    </row>
    <row r="134" s="2" customFormat="1" ht="24.15" customHeight="1">
      <c r="A134" s="39"/>
      <c r="B134" s="40"/>
      <c r="C134" s="228" t="s">
        <v>398</v>
      </c>
      <c r="D134" s="228" t="s">
        <v>174</v>
      </c>
      <c r="E134" s="229" t="s">
        <v>5665</v>
      </c>
      <c r="F134" s="230" t="s">
        <v>5666</v>
      </c>
      <c r="G134" s="231" t="s">
        <v>1936</v>
      </c>
      <c r="H134" s="232">
        <v>2</v>
      </c>
      <c r="I134" s="233"/>
      <c r="J134" s="234">
        <f>ROUND(I134*H134,2)</f>
        <v>0</v>
      </c>
      <c r="K134" s="230" t="s">
        <v>4301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84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487</v>
      </c>
    </row>
    <row r="135" s="2" customFormat="1" ht="21.75" customHeight="1">
      <c r="A135" s="39"/>
      <c r="B135" s="40"/>
      <c r="C135" s="228" t="s">
        <v>403</v>
      </c>
      <c r="D135" s="228" t="s">
        <v>174</v>
      </c>
      <c r="E135" s="229" t="s">
        <v>5667</v>
      </c>
      <c r="F135" s="230" t="s">
        <v>5668</v>
      </c>
      <c r="G135" s="231" t="s">
        <v>1936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84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498</v>
      </c>
    </row>
    <row r="136" s="2" customFormat="1" ht="16.5" customHeight="1">
      <c r="A136" s="39"/>
      <c r="B136" s="40"/>
      <c r="C136" s="228" t="s">
        <v>410</v>
      </c>
      <c r="D136" s="228" t="s">
        <v>174</v>
      </c>
      <c r="E136" s="229" t="s">
        <v>5669</v>
      </c>
      <c r="F136" s="230" t="s">
        <v>5670</v>
      </c>
      <c r="G136" s="231" t="s">
        <v>1936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84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515</v>
      </c>
    </row>
    <row r="137" s="2" customFormat="1" ht="24.15" customHeight="1">
      <c r="A137" s="39"/>
      <c r="B137" s="40"/>
      <c r="C137" s="228" t="s">
        <v>416</v>
      </c>
      <c r="D137" s="228" t="s">
        <v>174</v>
      </c>
      <c r="E137" s="229" t="s">
        <v>5671</v>
      </c>
      <c r="F137" s="230" t="s">
        <v>5672</v>
      </c>
      <c r="G137" s="231" t="s">
        <v>1936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84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537</v>
      </c>
    </row>
    <row r="138" s="2" customFormat="1" ht="24.15" customHeight="1">
      <c r="A138" s="39"/>
      <c r="B138" s="40"/>
      <c r="C138" s="228" t="s">
        <v>8</v>
      </c>
      <c r="D138" s="228" t="s">
        <v>174</v>
      </c>
      <c r="E138" s="229" t="s">
        <v>5673</v>
      </c>
      <c r="F138" s="230" t="s">
        <v>5674</v>
      </c>
      <c r="G138" s="231" t="s">
        <v>419</v>
      </c>
      <c r="H138" s="232">
        <v>12</v>
      </c>
      <c r="I138" s="233"/>
      <c r="J138" s="234">
        <f>ROUND(I138*H138,2)</f>
        <v>0</v>
      </c>
      <c r="K138" s="230" t="s">
        <v>4301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84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570</v>
      </c>
    </row>
    <row r="139" s="2" customFormat="1" ht="24.15" customHeight="1">
      <c r="A139" s="39"/>
      <c r="B139" s="40"/>
      <c r="C139" s="228" t="s">
        <v>440</v>
      </c>
      <c r="D139" s="228" t="s">
        <v>174</v>
      </c>
      <c r="E139" s="229" t="s">
        <v>5675</v>
      </c>
      <c r="F139" s="230" t="s">
        <v>5676</v>
      </c>
      <c r="G139" s="231" t="s">
        <v>1936</v>
      </c>
      <c r="H139" s="232">
        <v>2</v>
      </c>
      <c r="I139" s="233"/>
      <c r="J139" s="234">
        <f>ROUND(I139*H139,2)</f>
        <v>0</v>
      </c>
      <c r="K139" s="230" t="s">
        <v>4301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84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355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3744</v>
      </c>
      <c r="F140" s="215" t="s">
        <v>4529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171</v>
      </c>
      <c r="BK140" s="225">
        <f>SUM(BK141:BK142)</f>
        <v>0</v>
      </c>
    </row>
    <row r="141" s="2" customFormat="1" ht="24.15" customHeight="1">
      <c r="A141" s="39"/>
      <c r="B141" s="40"/>
      <c r="C141" s="228" t="s">
        <v>451</v>
      </c>
      <c r="D141" s="228" t="s">
        <v>174</v>
      </c>
      <c r="E141" s="229" t="s">
        <v>4530</v>
      </c>
      <c r="F141" s="230" t="s">
        <v>4531</v>
      </c>
      <c r="G141" s="231" t="s">
        <v>419</v>
      </c>
      <c r="H141" s="232">
        <v>19</v>
      </c>
      <c r="I141" s="233"/>
      <c r="J141" s="234">
        <f>ROUND(I141*H141,2)</f>
        <v>0</v>
      </c>
      <c r="K141" s="230" t="s">
        <v>4301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84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646</v>
      </c>
    </row>
    <row r="142" s="2" customFormat="1" ht="24.15" customHeight="1">
      <c r="A142" s="39"/>
      <c r="B142" s="40"/>
      <c r="C142" s="228" t="s">
        <v>456</v>
      </c>
      <c r="D142" s="228" t="s">
        <v>174</v>
      </c>
      <c r="E142" s="229" t="s">
        <v>5677</v>
      </c>
      <c r="F142" s="230" t="s">
        <v>4535</v>
      </c>
      <c r="G142" s="231" t="s">
        <v>419</v>
      </c>
      <c r="H142" s="232">
        <v>19</v>
      </c>
      <c r="I142" s="233"/>
      <c r="J142" s="234">
        <f>ROUND(I142*H142,2)</f>
        <v>0</v>
      </c>
      <c r="K142" s="230" t="s">
        <v>4301</v>
      </c>
      <c r="L142" s="45"/>
      <c r="M142" s="309" t="s">
        <v>1</v>
      </c>
      <c r="N142" s="310" t="s">
        <v>42</v>
      </c>
      <c r="O142" s="248"/>
      <c r="P142" s="311">
        <f>O142*H142</f>
        <v>0</v>
      </c>
      <c r="Q142" s="311">
        <v>0</v>
      </c>
      <c r="R142" s="311">
        <f>Q142*H142</f>
        <v>0</v>
      </c>
      <c r="S142" s="311">
        <v>0</v>
      </c>
      <c r="T142" s="31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84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657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SOuQwlEWOjT8+hZmvJFmBt+u7lWh5Z4FmC9WQ6RoYAd+4WwUuT9kfyob4LMxTgZLqNGcAlCnlsOJd9fXtiUFfQ==" hashValue="w4CIllafr9mSEK1df/OfXq+9EvIn8SpjkQzkJl/tTg1dyPb/+LRIGaFlLfnIqhW3bk5MZsxduZ+EqbMtfvp73Q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  <c r="AZ2" s="250" t="s">
        <v>5678</v>
      </c>
      <c r="BA2" s="250" t="s">
        <v>5679</v>
      </c>
      <c r="BB2" s="250" t="s">
        <v>206</v>
      </c>
      <c r="BC2" s="250" t="s">
        <v>5680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5681</v>
      </c>
      <c r="BA3" s="250" t="s">
        <v>5679</v>
      </c>
      <c r="BB3" s="250" t="s">
        <v>206</v>
      </c>
      <c r="BC3" s="250" t="s">
        <v>5682</v>
      </c>
      <c r="BD3" s="250" t="s">
        <v>106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  <c r="AZ4" s="250" t="s">
        <v>5683</v>
      </c>
      <c r="BA4" s="250" t="s">
        <v>5679</v>
      </c>
      <c r="BB4" s="250" t="s">
        <v>206</v>
      </c>
      <c r="BC4" s="250" t="s">
        <v>913</v>
      </c>
      <c r="BD4" s="250" t="s">
        <v>106</v>
      </c>
    </row>
    <row r="5" s="1" customFormat="1" ht="6.96" customHeight="1">
      <c r="B5" s="21"/>
      <c r="L5" s="21"/>
      <c r="AZ5" s="250" t="s">
        <v>5684</v>
      </c>
      <c r="BA5" s="250" t="s">
        <v>5679</v>
      </c>
      <c r="BB5" s="250" t="s">
        <v>206</v>
      </c>
      <c r="BC5" s="250" t="s">
        <v>5685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5686</v>
      </c>
      <c r="BA6" s="250" t="s">
        <v>5679</v>
      </c>
      <c r="BB6" s="250" t="s">
        <v>206</v>
      </c>
      <c r="BC6" s="250" t="s">
        <v>5687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  <c r="AZ7" s="250" t="s">
        <v>3660</v>
      </c>
      <c r="BA7" s="250" t="s">
        <v>5679</v>
      </c>
      <c r="BB7" s="250" t="s">
        <v>206</v>
      </c>
      <c r="BC7" s="250" t="s">
        <v>5688</v>
      </c>
      <c r="BD7" s="250" t="s">
        <v>106</v>
      </c>
    </row>
    <row r="8" s="1" customFormat="1" ht="12" customHeight="1">
      <c r="B8" s="21"/>
      <c r="D8" s="152" t="s">
        <v>142</v>
      </c>
      <c r="L8" s="21"/>
      <c r="AZ8" s="250" t="s">
        <v>5689</v>
      </c>
      <c r="BA8" s="250" t="s">
        <v>1</v>
      </c>
      <c r="BB8" s="250" t="s">
        <v>1</v>
      </c>
      <c r="BC8" s="250" t="s">
        <v>5690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5691</v>
      </c>
      <c r="BA9" s="250" t="s">
        <v>1</v>
      </c>
      <c r="BB9" s="250" t="s">
        <v>1</v>
      </c>
      <c r="BC9" s="250" t="s">
        <v>5692</v>
      </c>
      <c r="BD9" s="250" t="s">
        <v>86</v>
      </c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5693</v>
      </c>
      <c r="BA10" s="250" t="s">
        <v>1</v>
      </c>
      <c r="BB10" s="250" t="s">
        <v>1</v>
      </c>
      <c r="BC10" s="250" t="s">
        <v>5694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5695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5696</v>
      </c>
      <c r="BA11" s="250" t="s">
        <v>1</v>
      </c>
      <c r="BB11" s="250" t="s">
        <v>1</v>
      </c>
      <c r="BC11" s="250" t="s">
        <v>5697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5698</v>
      </c>
      <c r="BA12" s="250" t="s">
        <v>1</v>
      </c>
      <c r="BB12" s="250" t="s">
        <v>1</v>
      </c>
      <c r="BC12" s="250" t="s">
        <v>5699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ROUND((SUM(BE138:BE440)),  2)</f>
        <v>0</v>
      </c>
      <c r="G35" s="39"/>
      <c r="H35" s="39"/>
      <c r="I35" s="166">
        <v>0.20999999999999999</v>
      </c>
      <c r="J35" s="165">
        <f>ROUND(((SUM(BE138:BE440))*I35),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ROUND((SUM(BF138:BF440)),  2)</f>
        <v>0</v>
      </c>
      <c r="G36" s="39"/>
      <c r="H36" s="39"/>
      <c r="I36" s="166">
        <v>0.14999999999999999</v>
      </c>
      <c r="J36" s="165">
        <f>ROUND(((SUM(BF138:BF440))*I36),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ROUND((SUM(BG138:BG440)),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ROUND((SUM(BH138:BH440)),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ROUND((SUM(BI138:BI440)),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01-011 -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272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273</v>
      </c>
      <c r="E100" s="198"/>
      <c r="F100" s="198"/>
      <c r="G100" s="198"/>
      <c r="H100" s="198"/>
      <c r="I100" s="198"/>
      <c r="J100" s="199">
        <f>J140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934</v>
      </c>
      <c r="E101" s="198"/>
      <c r="F101" s="198"/>
      <c r="G101" s="198"/>
      <c r="H101" s="198"/>
      <c r="I101" s="198"/>
      <c r="J101" s="199">
        <f>J186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935</v>
      </c>
      <c r="E102" s="198"/>
      <c r="F102" s="198"/>
      <c r="G102" s="198"/>
      <c r="H102" s="198"/>
      <c r="I102" s="198"/>
      <c r="J102" s="199">
        <f>J207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936</v>
      </c>
      <c r="E103" s="198"/>
      <c r="F103" s="198"/>
      <c r="G103" s="198"/>
      <c r="H103" s="198"/>
      <c r="I103" s="198"/>
      <c r="J103" s="199">
        <f>J247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5700</v>
      </c>
      <c r="E104" s="198"/>
      <c r="F104" s="198"/>
      <c r="G104" s="198"/>
      <c r="H104" s="198"/>
      <c r="I104" s="198"/>
      <c r="J104" s="199">
        <f>J255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937</v>
      </c>
      <c r="E105" s="198"/>
      <c r="F105" s="198"/>
      <c r="G105" s="198"/>
      <c r="H105" s="198"/>
      <c r="I105" s="198"/>
      <c r="J105" s="199">
        <f>J293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5701</v>
      </c>
      <c r="E106" s="198"/>
      <c r="F106" s="198"/>
      <c r="G106" s="198"/>
      <c r="H106" s="198"/>
      <c r="I106" s="198"/>
      <c r="J106" s="199">
        <f>J299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274</v>
      </c>
      <c r="E107" s="198"/>
      <c r="F107" s="198"/>
      <c r="G107" s="198"/>
      <c r="H107" s="198"/>
      <c r="I107" s="198"/>
      <c r="J107" s="199">
        <f>J314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275</v>
      </c>
      <c r="E108" s="198"/>
      <c r="F108" s="198"/>
      <c r="G108" s="198"/>
      <c r="H108" s="198"/>
      <c r="I108" s="198"/>
      <c r="J108" s="199">
        <f>J363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938</v>
      </c>
      <c r="E109" s="198"/>
      <c r="F109" s="198"/>
      <c r="G109" s="198"/>
      <c r="H109" s="198"/>
      <c r="I109" s="198"/>
      <c r="J109" s="199">
        <f>J369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276</v>
      </c>
      <c r="E110" s="193"/>
      <c r="F110" s="193"/>
      <c r="G110" s="193"/>
      <c r="H110" s="193"/>
      <c r="I110" s="193"/>
      <c r="J110" s="194">
        <f>J371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277</v>
      </c>
      <c r="E111" s="198"/>
      <c r="F111" s="198"/>
      <c r="G111" s="198"/>
      <c r="H111" s="198"/>
      <c r="I111" s="198"/>
      <c r="J111" s="199">
        <f>J372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280</v>
      </c>
      <c r="E112" s="198"/>
      <c r="F112" s="198"/>
      <c r="G112" s="198"/>
      <c r="H112" s="198"/>
      <c r="I112" s="198"/>
      <c r="J112" s="199">
        <f>J380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282</v>
      </c>
      <c r="E113" s="198"/>
      <c r="F113" s="198"/>
      <c r="G113" s="198"/>
      <c r="H113" s="198"/>
      <c r="I113" s="198"/>
      <c r="J113" s="199">
        <f>J386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5702</v>
      </c>
      <c r="E114" s="198"/>
      <c r="F114" s="198"/>
      <c r="G114" s="198"/>
      <c r="H114" s="198"/>
      <c r="I114" s="198"/>
      <c r="J114" s="199">
        <f>J407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940</v>
      </c>
      <c r="E115" s="198"/>
      <c r="F115" s="198"/>
      <c r="G115" s="198"/>
      <c r="H115" s="198"/>
      <c r="I115" s="198"/>
      <c r="J115" s="199">
        <f>J414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945</v>
      </c>
      <c r="E116" s="193"/>
      <c r="F116" s="193"/>
      <c r="G116" s="193"/>
      <c r="H116" s="193"/>
      <c r="I116" s="193"/>
      <c r="J116" s="194">
        <f>J438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155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Centrum odborného vzdělávání Volanovská, Trutnov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142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143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144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01-011 - Venkovní úpravy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Trutnov</v>
      </c>
      <c r="G132" s="41"/>
      <c r="H132" s="41"/>
      <c r="I132" s="33" t="s">
        <v>22</v>
      </c>
      <c r="J132" s="80" t="str">
        <f>IF(J14="","",J14)</f>
        <v>23. 3. 2022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Královehradecký kraj, Hrade Králové</v>
      </c>
      <c r="G134" s="41"/>
      <c r="H134" s="41"/>
      <c r="I134" s="33" t="s">
        <v>30</v>
      </c>
      <c r="J134" s="37" t="str">
        <f>E23</f>
        <v>ATIP a.s. Trutnov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>Ing. Lenka Kasperová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156</v>
      </c>
      <c r="D137" s="204" t="s">
        <v>62</v>
      </c>
      <c r="E137" s="204" t="s">
        <v>58</v>
      </c>
      <c r="F137" s="204" t="s">
        <v>59</v>
      </c>
      <c r="G137" s="204" t="s">
        <v>157</v>
      </c>
      <c r="H137" s="204" t="s">
        <v>158</v>
      </c>
      <c r="I137" s="204" t="s">
        <v>159</v>
      </c>
      <c r="J137" s="204" t="s">
        <v>148</v>
      </c>
      <c r="K137" s="205" t="s">
        <v>160</v>
      </c>
      <c r="L137" s="206"/>
      <c r="M137" s="101" t="s">
        <v>1</v>
      </c>
      <c r="N137" s="102" t="s">
        <v>41</v>
      </c>
      <c r="O137" s="102" t="s">
        <v>161</v>
      </c>
      <c r="P137" s="102" t="s">
        <v>162</v>
      </c>
      <c r="Q137" s="102" t="s">
        <v>163</v>
      </c>
      <c r="R137" s="102" t="s">
        <v>164</v>
      </c>
      <c r="S137" s="102" t="s">
        <v>165</v>
      </c>
      <c r="T137" s="103" t="s">
        <v>166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167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P139+P371+P438</f>
        <v>0</v>
      </c>
      <c r="Q138" s="105"/>
      <c r="R138" s="209">
        <f>R139+R371+R438</f>
        <v>309.53980576000004</v>
      </c>
      <c r="S138" s="105"/>
      <c r="T138" s="210">
        <f>T139+T371+T438</f>
        <v>845.49832500000002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150</v>
      </c>
      <c r="BK138" s="211">
        <f>BK139+BK371+BK438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287</v>
      </c>
      <c r="F139" s="215" t="s">
        <v>288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P140+P186+P207+P247+P255+P293+P299+P314+P363+P369</f>
        <v>0</v>
      </c>
      <c r="Q139" s="220"/>
      <c r="R139" s="221">
        <f>R140+R186+R207+R247+R255+R293+R299+R314+R363+R369</f>
        <v>308.08211102000001</v>
      </c>
      <c r="S139" s="220"/>
      <c r="T139" s="222">
        <f>T140+T186+T207+T247+T255+T293+T299+T314+T363+T369</f>
        <v>845.13832500000001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171</v>
      </c>
      <c r="BK139" s="225">
        <f>BK140+BK186+BK207+BK247+BK255+BK293+BK299+BK314+BK363+BK369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84</v>
      </c>
      <c r="F140" s="226" t="s">
        <v>289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SUM(P141:P185)</f>
        <v>0</v>
      </c>
      <c r="Q140" s="220"/>
      <c r="R140" s="221">
        <f>SUM(R141:R185)</f>
        <v>0.00313</v>
      </c>
      <c r="S140" s="220"/>
      <c r="T140" s="222">
        <f>SUM(T141:T185)</f>
        <v>820.59382500000004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171</v>
      </c>
      <c r="BK140" s="225">
        <f>SUM(BK141:BK185)</f>
        <v>0</v>
      </c>
    </row>
    <row r="141" s="2" customFormat="1" ht="24.15" customHeight="1">
      <c r="A141" s="39"/>
      <c r="B141" s="40"/>
      <c r="C141" s="228" t="s">
        <v>84</v>
      </c>
      <c r="D141" s="228" t="s">
        <v>174</v>
      </c>
      <c r="E141" s="229" t="s">
        <v>5703</v>
      </c>
      <c r="F141" s="230" t="s">
        <v>5704</v>
      </c>
      <c r="G141" s="231" t="s">
        <v>206</v>
      </c>
      <c r="H141" s="232">
        <v>1</v>
      </c>
      <c r="I141" s="233"/>
      <c r="J141" s="234">
        <f>ROUND(I141*H141,2)</f>
        <v>0</v>
      </c>
      <c r="K141" s="230" t="s">
        <v>178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0.255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86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5705</v>
      </c>
    </row>
    <row r="142" s="2" customFormat="1" ht="24.15" customHeight="1">
      <c r="A142" s="39"/>
      <c r="B142" s="40"/>
      <c r="C142" s="228" t="s">
        <v>86</v>
      </c>
      <c r="D142" s="228" t="s">
        <v>174</v>
      </c>
      <c r="E142" s="229" t="s">
        <v>5706</v>
      </c>
      <c r="F142" s="230" t="s">
        <v>5707</v>
      </c>
      <c r="G142" s="231" t="s">
        <v>206</v>
      </c>
      <c r="H142" s="232">
        <v>3.52</v>
      </c>
      <c r="I142" s="233"/>
      <c r="J142" s="234">
        <f>ROUND(I142*H142,2)</f>
        <v>0</v>
      </c>
      <c r="K142" s="230" t="s">
        <v>178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0.26000000000000001</v>
      </c>
      <c r="T142" s="238">
        <f>S142*H142</f>
        <v>0.91520000000000001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86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5708</v>
      </c>
    </row>
    <row r="143" s="15" customFormat="1">
      <c r="A143" s="15"/>
      <c r="B143" s="274"/>
      <c r="C143" s="275"/>
      <c r="D143" s="241" t="s">
        <v>294</v>
      </c>
      <c r="E143" s="276" t="s">
        <v>1</v>
      </c>
      <c r="F143" s="277" t="s">
        <v>5709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294</v>
      </c>
      <c r="AU143" s="283" t="s">
        <v>86</v>
      </c>
      <c r="AV143" s="15" t="s">
        <v>84</v>
      </c>
      <c r="AW143" s="15" t="s">
        <v>32</v>
      </c>
      <c r="AX143" s="15" t="s">
        <v>77</v>
      </c>
      <c r="AY143" s="283" t="s">
        <v>171</v>
      </c>
    </row>
    <row r="144" s="13" customFormat="1">
      <c r="A144" s="13"/>
      <c r="B144" s="252"/>
      <c r="C144" s="253"/>
      <c r="D144" s="241" t="s">
        <v>294</v>
      </c>
      <c r="E144" s="254" t="s">
        <v>1</v>
      </c>
      <c r="F144" s="255" t="s">
        <v>5710</v>
      </c>
      <c r="G144" s="253"/>
      <c r="H144" s="256">
        <v>3.52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294</v>
      </c>
      <c r="AU144" s="262" t="s">
        <v>86</v>
      </c>
      <c r="AV144" s="13" t="s">
        <v>86</v>
      </c>
      <c r="AW144" s="13" t="s">
        <v>32</v>
      </c>
      <c r="AX144" s="13" t="s">
        <v>77</v>
      </c>
      <c r="AY144" s="262" t="s">
        <v>171</v>
      </c>
    </row>
    <row r="145" s="14" customFormat="1">
      <c r="A145" s="14"/>
      <c r="B145" s="263"/>
      <c r="C145" s="264"/>
      <c r="D145" s="241" t="s">
        <v>294</v>
      </c>
      <c r="E145" s="265" t="s">
        <v>5689</v>
      </c>
      <c r="F145" s="266" t="s">
        <v>298</v>
      </c>
      <c r="G145" s="264"/>
      <c r="H145" s="267">
        <v>3.52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294</v>
      </c>
      <c r="AU145" s="273" t="s">
        <v>86</v>
      </c>
      <c r="AV145" s="14" t="s">
        <v>192</v>
      </c>
      <c r="AW145" s="14" t="s">
        <v>32</v>
      </c>
      <c r="AX145" s="14" t="s">
        <v>84</v>
      </c>
      <c r="AY145" s="273" t="s">
        <v>171</v>
      </c>
    </row>
    <row r="146" s="2" customFormat="1" ht="24.15" customHeight="1">
      <c r="A146" s="39"/>
      <c r="B146" s="40"/>
      <c r="C146" s="228" t="s">
        <v>106</v>
      </c>
      <c r="D146" s="228" t="s">
        <v>174</v>
      </c>
      <c r="E146" s="229" t="s">
        <v>5711</v>
      </c>
      <c r="F146" s="230" t="s">
        <v>5712</v>
      </c>
      <c r="G146" s="231" t="s">
        <v>206</v>
      </c>
      <c r="H146" s="232">
        <v>9.1999999999999993</v>
      </c>
      <c r="I146" s="233"/>
      <c r="J146" s="234">
        <f>ROUND(I146*H146,2)</f>
        <v>0</v>
      </c>
      <c r="K146" s="230" t="s">
        <v>178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0.29999999999999999</v>
      </c>
      <c r="T146" s="238">
        <f>S146*H146</f>
        <v>2.7599999999999998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86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5713</v>
      </c>
    </row>
    <row r="147" s="13" customFormat="1">
      <c r="A147" s="13"/>
      <c r="B147" s="252"/>
      <c r="C147" s="253"/>
      <c r="D147" s="241" t="s">
        <v>294</v>
      </c>
      <c r="E147" s="254" t="s">
        <v>1</v>
      </c>
      <c r="F147" s="255" t="s">
        <v>5714</v>
      </c>
      <c r="G147" s="253"/>
      <c r="H147" s="256">
        <v>9.1999999999999993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294</v>
      </c>
      <c r="AU147" s="262" t="s">
        <v>86</v>
      </c>
      <c r="AV147" s="13" t="s">
        <v>86</v>
      </c>
      <c r="AW147" s="13" t="s">
        <v>32</v>
      </c>
      <c r="AX147" s="13" t="s">
        <v>84</v>
      </c>
      <c r="AY147" s="262" t="s">
        <v>171</v>
      </c>
    </row>
    <row r="148" s="2" customFormat="1" ht="24.15" customHeight="1">
      <c r="A148" s="39"/>
      <c r="B148" s="40"/>
      <c r="C148" s="228" t="s">
        <v>192</v>
      </c>
      <c r="D148" s="228" t="s">
        <v>174</v>
      </c>
      <c r="E148" s="229" t="s">
        <v>5715</v>
      </c>
      <c r="F148" s="230" t="s">
        <v>5716</v>
      </c>
      <c r="G148" s="231" t="s">
        <v>206</v>
      </c>
      <c r="H148" s="232">
        <v>1050</v>
      </c>
      <c r="I148" s="233"/>
      <c r="J148" s="234">
        <f>ROUND(I148*H148,2)</f>
        <v>0</v>
      </c>
      <c r="K148" s="230" t="s">
        <v>178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0.44</v>
      </c>
      <c r="T148" s="238">
        <f>S148*H148</f>
        <v>462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86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5717</v>
      </c>
    </row>
    <row r="149" s="2" customFormat="1" ht="24.15" customHeight="1">
      <c r="A149" s="39"/>
      <c r="B149" s="40"/>
      <c r="C149" s="228" t="s">
        <v>170</v>
      </c>
      <c r="D149" s="228" t="s">
        <v>174</v>
      </c>
      <c r="E149" s="229" t="s">
        <v>5718</v>
      </c>
      <c r="F149" s="230" t="s">
        <v>5719</v>
      </c>
      <c r="G149" s="231" t="s">
        <v>206</v>
      </c>
      <c r="H149" s="232">
        <v>1050</v>
      </c>
      <c r="I149" s="233"/>
      <c r="J149" s="234">
        <f>ROUND(I149*H149,2)</f>
        <v>0</v>
      </c>
      <c r="K149" s="230" t="s">
        <v>178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0.316</v>
      </c>
      <c r="T149" s="238">
        <f>S149*H149</f>
        <v>331.80000000000001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86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5720</v>
      </c>
    </row>
    <row r="150" s="2" customFormat="1" ht="24.15" customHeight="1">
      <c r="A150" s="39"/>
      <c r="B150" s="40"/>
      <c r="C150" s="228" t="s">
        <v>317</v>
      </c>
      <c r="D150" s="228" t="s">
        <v>174</v>
      </c>
      <c r="E150" s="229" t="s">
        <v>5721</v>
      </c>
      <c r="F150" s="230" t="s">
        <v>5722</v>
      </c>
      <c r="G150" s="231" t="s">
        <v>206</v>
      </c>
      <c r="H150" s="232">
        <v>50</v>
      </c>
      <c r="I150" s="233"/>
      <c r="J150" s="234">
        <f>ROUND(I150*H150,2)</f>
        <v>0</v>
      </c>
      <c r="K150" s="230" t="s">
        <v>178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0.23999999999999999</v>
      </c>
      <c r="T150" s="238">
        <f>S150*H150</f>
        <v>12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86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5723</v>
      </c>
    </row>
    <row r="151" s="13" customFormat="1">
      <c r="A151" s="13"/>
      <c r="B151" s="252"/>
      <c r="C151" s="253"/>
      <c r="D151" s="241" t="s">
        <v>294</v>
      </c>
      <c r="E151" s="254" t="s">
        <v>1</v>
      </c>
      <c r="F151" s="255" t="s">
        <v>736</v>
      </c>
      <c r="G151" s="253"/>
      <c r="H151" s="256">
        <v>50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2" t="s">
        <v>294</v>
      </c>
      <c r="AU151" s="262" t="s">
        <v>86</v>
      </c>
      <c r="AV151" s="13" t="s">
        <v>86</v>
      </c>
      <c r="AW151" s="13" t="s">
        <v>32</v>
      </c>
      <c r="AX151" s="13" t="s">
        <v>84</v>
      </c>
      <c r="AY151" s="262" t="s">
        <v>171</v>
      </c>
    </row>
    <row r="152" s="2" customFormat="1" ht="16.5" customHeight="1">
      <c r="A152" s="39"/>
      <c r="B152" s="40"/>
      <c r="C152" s="228" t="s">
        <v>324</v>
      </c>
      <c r="D152" s="228" t="s">
        <v>174</v>
      </c>
      <c r="E152" s="229" t="s">
        <v>5724</v>
      </c>
      <c r="F152" s="230" t="s">
        <v>5725</v>
      </c>
      <c r="G152" s="231" t="s">
        <v>206</v>
      </c>
      <c r="H152" s="232">
        <v>10.545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0.32500000000000001</v>
      </c>
      <c r="T152" s="238">
        <f>S152*H152</f>
        <v>3.4271250000000002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86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5726</v>
      </c>
    </row>
    <row r="153" s="13" customFormat="1">
      <c r="A153" s="13"/>
      <c r="B153" s="252"/>
      <c r="C153" s="253"/>
      <c r="D153" s="241" t="s">
        <v>294</v>
      </c>
      <c r="E153" s="254" t="s">
        <v>1</v>
      </c>
      <c r="F153" s="255" t="s">
        <v>5727</v>
      </c>
      <c r="G153" s="253"/>
      <c r="H153" s="256">
        <v>10.545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294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171</v>
      </c>
    </row>
    <row r="154" s="2" customFormat="1" ht="16.5" customHeight="1">
      <c r="A154" s="39"/>
      <c r="B154" s="40"/>
      <c r="C154" s="228" t="s">
        <v>329</v>
      </c>
      <c r="D154" s="228" t="s">
        <v>174</v>
      </c>
      <c r="E154" s="229" t="s">
        <v>5728</v>
      </c>
      <c r="F154" s="230" t="s">
        <v>5729</v>
      </c>
      <c r="G154" s="231" t="s">
        <v>419</v>
      </c>
      <c r="H154" s="232">
        <v>31.300000000000001</v>
      </c>
      <c r="I154" s="233"/>
      <c r="J154" s="234">
        <f>ROUND(I154*H154,2)</f>
        <v>0</v>
      </c>
      <c r="K154" s="230" t="s">
        <v>178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0.20499999999999999</v>
      </c>
      <c r="T154" s="238">
        <f>S154*H154</f>
        <v>6.4165000000000001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86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5730</v>
      </c>
    </row>
    <row r="155" s="2" customFormat="1" ht="16.5" customHeight="1">
      <c r="A155" s="39"/>
      <c r="B155" s="40"/>
      <c r="C155" s="228" t="s">
        <v>322</v>
      </c>
      <c r="D155" s="228" t="s">
        <v>174</v>
      </c>
      <c r="E155" s="229" t="s">
        <v>5731</v>
      </c>
      <c r="F155" s="230" t="s">
        <v>5732</v>
      </c>
      <c r="G155" s="231" t="s">
        <v>419</v>
      </c>
      <c r="H155" s="232">
        <v>25.5</v>
      </c>
      <c r="I155" s="233"/>
      <c r="J155" s="234">
        <f>ROUND(I155*H155,2)</f>
        <v>0</v>
      </c>
      <c r="K155" s="230" t="s">
        <v>178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0.040000000000000001</v>
      </c>
      <c r="T155" s="238">
        <f>S155*H155</f>
        <v>1.02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86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5733</v>
      </c>
    </row>
    <row r="156" s="2" customFormat="1" ht="24.15" customHeight="1">
      <c r="A156" s="39"/>
      <c r="B156" s="40"/>
      <c r="C156" s="228" t="s">
        <v>371</v>
      </c>
      <c r="D156" s="228" t="s">
        <v>174</v>
      </c>
      <c r="E156" s="229" t="s">
        <v>5734</v>
      </c>
      <c r="F156" s="230" t="s">
        <v>5735</v>
      </c>
      <c r="G156" s="231" t="s">
        <v>419</v>
      </c>
      <c r="H156" s="232">
        <v>35.600000000000001</v>
      </c>
      <c r="I156" s="233"/>
      <c r="J156" s="234">
        <f>ROUND(I156*H156,2)</f>
        <v>0</v>
      </c>
      <c r="K156" s="230" t="s">
        <v>178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86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5736</v>
      </c>
    </row>
    <row r="157" s="15" customFormat="1">
      <c r="A157" s="15"/>
      <c r="B157" s="274"/>
      <c r="C157" s="275"/>
      <c r="D157" s="241" t="s">
        <v>294</v>
      </c>
      <c r="E157" s="276" t="s">
        <v>1</v>
      </c>
      <c r="F157" s="277" t="s">
        <v>5737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294</v>
      </c>
      <c r="AU157" s="283" t="s">
        <v>86</v>
      </c>
      <c r="AV157" s="15" t="s">
        <v>84</v>
      </c>
      <c r="AW157" s="15" t="s">
        <v>32</v>
      </c>
      <c r="AX157" s="15" t="s">
        <v>77</v>
      </c>
      <c r="AY157" s="283" t="s">
        <v>171</v>
      </c>
    </row>
    <row r="158" s="13" customFormat="1">
      <c r="A158" s="13"/>
      <c r="B158" s="252"/>
      <c r="C158" s="253"/>
      <c r="D158" s="241" t="s">
        <v>294</v>
      </c>
      <c r="E158" s="254" t="s">
        <v>1</v>
      </c>
      <c r="F158" s="255" t="s">
        <v>5738</v>
      </c>
      <c r="G158" s="253"/>
      <c r="H158" s="256">
        <v>32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294</v>
      </c>
      <c r="AU158" s="262" t="s">
        <v>86</v>
      </c>
      <c r="AV158" s="13" t="s">
        <v>86</v>
      </c>
      <c r="AW158" s="13" t="s">
        <v>32</v>
      </c>
      <c r="AX158" s="13" t="s">
        <v>77</v>
      </c>
      <c r="AY158" s="262" t="s">
        <v>171</v>
      </c>
    </row>
    <row r="159" s="13" customFormat="1">
      <c r="A159" s="13"/>
      <c r="B159" s="252"/>
      <c r="C159" s="253"/>
      <c r="D159" s="241" t="s">
        <v>294</v>
      </c>
      <c r="E159" s="254" t="s">
        <v>1</v>
      </c>
      <c r="F159" s="255" t="s">
        <v>5739</v>
      </c>
      <c r="G159" s="253"/>
      <c r="H159" s="256">
        <v>3.6000000000000001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294</v>
      </c>
      <c r="AU159" s="262" t="s">
        <v>86</v>
      </c>
      <c r="AV159" s="13" t="s">
        <v>86</v>
      </c>
      <c r="AW159" s="13" t="s">
        <v>32</v>
      </c>
      <c r="AX159" s="13" t="s">
        <v>77</v>
      </c>
      <c r="AY159" s="262" t="s">
        <v>171</v>
      </c>
    </row>
    <row r="160" s="14" customFormat="1">
      <c r="A160" s="14"/>
      <c r="B160" s="263"/>
      <c r="C160" s="264"/>
      <c r="D160" s="241" t="s">
        <v>294</v>
      </c>
      <c r="E160" s="265" t="s">
        <v>1</v>
      </c>
      <c r="F160" s="266" t="s">
        <v>298</v>
      </c>
      <c r="G160" s="264"/>
      <c r="H160" s="267">
        <v>35.600000000000001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294</v>
      </c>
      <c r="AU160" s="273" t="s">
        <v>86</v>
      </c>
      <c r="AV160" s="14" t="s">
        <v>192</v>
      </c>
      <c r="AW160" s="14" t="s">
        <v>32</v>
      </c>
      <c r="AX160" s="14" t="s">
        <v>84</v>
      </c>
      <c r="AY160" s="273" t="s">
        <v>171</v>
      </c>
    </row>
    <row r="161" s="2" customFormat="1" ht="33" customHeight="1">
      <c r="A161" s="39"/>
      <c r="B161" s="40"/>
      <c r="C161" s="228" t="s">
        <v>398</v>
      </c>
      <c r="D161" s="228" t="s">
        <v>174</v>
      </c>
      <c r="E161" s="229" t="s">
        <v>5740</v>
      </c>
      <c r="F161" s="230" t="s">
        <v>5741</v>
      </c>
      <c r="G161" s="231" t="s">
        <v>292</v>
      </c>
      <c r="H161" s="232">
        <v>43.317999999999998</v>
      </c>
      <c r="I161" s="233"/>
      <c r="J161" s="234">
        <f>ROUND(I161*H161,2)</f>
        <v>0</v>
      </c>
      <c r="K161" s="230" t="s">
        <v>178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86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5742</v>
      </c>
    </row>
    <row r="162" s="15" customFormat="1">
      <c r="A162" s="15"/>
      <c r="B162" s="274"/>
      <c r="C162" s="275"/>
      <c r="D162" s="241" t="s">
        <v>294</v>
      </c>
      <c r="E162" s="276" t="s">
        <v>1</v>
      </c>
      <c r="F162" s="277" t="s">
        <v>5743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294</v>
      </c>
      <c r="AU162" s="283" t="s">
        <v>86</v>
      </c>
      <c r="AV162" s="15" t="s">
        <v>84</v>
      </c>
      <c r="AW162" s="15" t="s">
        <v>32</v>
      </c>
      <c r="AX162" s="15" t="s">
        <v>77</v>
      </c>
      <c r="AY162" s="283" t="s">
        <v>171</v>
      </c>
    </row>
    <row r="163" s="13" customFormat="1">
      <c r="A163" s="13"/>
      <c r="B163" s="252"/>
      <c r="C163" s="253"/>
      <c r="D163" s="241" t="s">
        <v>294</v>
      </c>
      <c r="E163" s="254" t="s">
        <v>1</v>
      </c>
      <c r="F163" s="255" t="s">
        <v>5744</v>
      </c>
      <c r="G163" s="253"/>
      <c r="H163" s="256">
        <v>37.817999999999998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294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171</v>
      </c>
    </row>
    <row r="164" s="15" customFormat="1">
      <c r="A164" s="15"/>
      <c r="B164" s="274"/>
      <c r="C164" s="275"/>
      <c r="D164" s="241" t="s">
        <v>294</v>
      </c>
      <c r="E164" s="276" t="s">
        <v>1</v>
      </c>
      <c r="F164" s="277" t="s">
        <v>5745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294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171</v>
      </c>
    </row>
    <row r="165" s="13" customFormat="1">
      <c r="A165" s="13"/>
      <c r="B165" s="252"/>
      <c r="C165" s="253"/>
      <c r="D165" s="241" t="s">
        <v>294</v>
      </c>
      <c r="E165" s="254" t="s">
        <v>1</v>
      </c>
      <c r="F165" s="255" t="s">
        <v>5746</v>
      </c>
      <c r="G165" s="253"/>
      <c r="H165" s="256">
        <v>5.5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294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171</v>
      </c>
    </row>
    <row r="166" s="14" customFormat="1">
      <c r="A166" s="14"/>
      <c r="B166" s="263"/>
      <c r="C166" s="264"/>
      <c r="D166" s="241" t="s">
        <v>294</v>
      </c>
      <c r="E166" s="265" t="s">
        <v>5693</v>
      </c>
      <c r="F166" s="266" t="s">
        <v>298</v>
      </c>
      <c r="G166" s="264"/>
      <c r="H166" s="267">
        <v>43.317999999999998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294</v>
      </c>
      <c r="AU166" s="273" t="s">
        <v>86</v>
      </c>
      <c r="AV166" s="14" t="s">
        <v>192</v>
      </c>
      <c r="AW166" s="14" t="s">
        <v>32</v>
      </c>
      <c r="AX166" s="14" t="s">
        <v>84</v>
      </c>
      <c r="AY166" s="273" t="s">
        <v>171</v>
      </c>
    </row>
    <row r="167" s="2" customFormat="1" ht="24.15" customHeight="1">
      <c r="A167" s="39"/>
      <c r="B167" s="40"/>
      <c r="C167" s="228" t="s">
        <v>403</v>
      </c>
      <c r="D167" s="228" t="s">
        <v>174</v>
      </c>
      <c r="E167" s="229" t="s">
        <v>5747</v>
      </c>
      <c r="F167" s="230" t="s">
        <v>5748</v>
      </c>
      <c r="G167" s="231" t="s">
        <v>292</v>
      </c>
      <c r="H167" s="232">
        <v>8.5999999999999996</v>
      </c>
      <c r="I167" s="233"/>
      <c r="J167" s="234">
        <f>ROUND(I167*H167,2)</f>
        <v>0</v>
      </c>
      <c r="K167" s="230" t="s">
        <v>178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86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5749</v>
      </c>
    </row>
    <row r="168" s="15" customFormat="1">
      <c r="A168" s="15"/>
      <c r="B168" s="274"/>
      <c r="C168" s="275"/>
      <c r="D168" s="241" t="s">
        <v>294</v>
      </c>
      <c r="E168" s="276" t="s">
        <v>1</v>
      </c>
      <c r="F168" s="277" t="s">
        <v>5750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294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171</v>
      </c>
    </row>
    <row r="169" s="13" customFormat="1">
      <c r="A169" s="13"/>
      <c r="B169" s="252"/>
      <c r="C169" s="253"/>
      <c r="D169" s="241" t="s">
        <v>294</v>
      </c>
      <c r="E169" s="254" t="s">
        <v>1</v>
      </c>
      <c r="F169" s="255" t="s">
        <v>5751</v>
      </c>
      <c r="G169" s="253"/>
      <c r="H169" s="256">
        <v>8.5999999999999996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294</v>
      </c>
      <c r="AU169" s="262" t="s">
        <v>86</v>
      </c>
      <c r="AV169" s="13" t="s">
        <v>86</v>
      </c>
      <c r="AW169" s="13" t="s">
        <v>32</v>
      </c>
      <c r="AX169" s="13" t="s">
        <v>84</v>
      </c>
      <c r="AY169" s="262" t="s">
        <v>171</v>
      </c>
    </row>
    <row r="170" s="2" customFormat="1" ht="24.15" customHeight="1">
      <c r="A170" s="39"/>
      <c r="B170" s="40"/>
      <c r="C170" s="228" t="s">
        <v>410</v>
      </c>
      <c r="D170" s="228" t="s">
        <v>174</v>
      </c>
      <c r="E170" s="229" t="s">
        <v>1035</v>
      </c>
      <c r="F170" s="230" t="s">
        <v>1036</v>
      </c>
      <c r="G170" s="231" t="s">
        <v>292</v>
      </c>
      <c r="H170" s="232">
        <v>94.611999999999995</v>
      </c>
      <c r="I170" s="233"/>
      <c r="J170" s="234">
        <f>ROUND(I170*H170,2)</f>
        <v>0</v>
      </c>
      <c r="K170" s="230" t="s">
        <v>178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86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5752</v>
      </c>
    </row>
    <row r="171" s="13" customFormat="1">
      <c r="A171" s="13"/>
      <c r="B171" s="252"/>
      <c r="C171" s="253"/>
      <c r="D171" s="241" t="s">
        <v>294</v>
      </c>
      <c r="E171" s="254" t="s">
        <v>1</v>
      </c>
      <c r="F171" s="255" t="s">
        <v>5753</v>
      </c>
      <c r="G171" s="253"/>
      <c r="H171" s="256">
        <v>31.312000000000001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294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171</v>
      </c>
    </row>
    <row r="172" s="13" customFormat="1">
      <c r="A172" s="13"/>
      <c r="B172" s="252"/>
      <c r="C172" s="253"/>
      <c r="D172" s="241" t="s">
        <v>294</v>
      </c>
      <c r="E172" s="254" t="s">
        <v>1</v>
      </c>
      <c r="F172" s="255" t="s">
        <v>5754</v>
      </c>
      <c r="G172" s="253"/>
      <c r="H172" s="256">
        <v>58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294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171</v>
      </c>
    </row>
    <row r="173" s="13" customFormat="1">
      <c r="A173" s="13"/>
      <c r="B173" s="252"/>
      <c r="C173" s="253"/>
      <c r="D173" s="241" t="s">
        <v>294</v>
      </c>
      <c r="E173" s="254" t="s">
        <v>1</v>
      </c>
      <c r="F173" s="255" t="s">
        <v>5755</v>
      </c>
      <c r="G173" s="253"/>
      <c r="H173" s="256">
        <v>5.2999999999999998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294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171</v>
      </c>
    </row>
    <row r="174" s="14" customFormat="1">
      <c r="A174" s="14"/>
      <c r="B174" s="263"/>
      <c r="C174" s="264"/>
      <c r="D174" s="241" t="s">
        <v>294</v>
      </c>
      <c r="E174" s="265" t="s">
        <v>932</v>
      </c>
      <c r="F174" s="266" t="s">
        <v>298</v>
      </c>
      <c r="G174" s="264"/>
      <c r="H174" s="267">
        <v>94.611999999999995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294</v>
      </c>
      <c r="AU174" s="273" t="s">
        <v>86</v>
      </c>
      <c r="AV174" s="14" t="s">
        <v>192</v>
      </c>
      <c r="AW174" s="14" t="s">
        <v>32</v>
      </c>
      <c r="AX174" s="14" t="s">
        <v>84</v>
      </c>
      <c r="AY174" s="273" t="s">
        <v>171</v>
      </c>
    </row>
    <row r="175" s="2" customFormat="1" ht="37.8" customHeight="1">
      <c r="A175" s="39"/>
      <c r="B175" s="40"/>
      <c r="C175" s="228" t="s">
        <v>416</v>
      </c>
      <c r="D175" s="228" t="s">
        <v>174</v>
      </c>
      <c r="E175" s="229" t="s">
        <v>5756</v>
      </c>
      <c r="F175" s="230" t="s">
        <v>5757</v>
      </c>
      <c r="G175" s="231" t="s">
        <v>206</v>
      </c>
      <c r="H175" s="232">
        <v>89.430000000000007</v>
      </c>
      <c r="I175" s="233"/>
      <c r="J175" s="234">
        <f>ROUND(I175*H175,2)</f>
        <v>0</v>
      </c>
      <c r="K175" s="230" t="s">
        <v>178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86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5758</v>
      </c>
    </row>
    <row r="176" s="13" customFormat="1">
      <c r="A176" s="13"/>
      <c r="B176" s="252"/>
      <c r="C176" s="253"/>
      <c r="D176" s="241" t="s">
        <v>294</v>
      </c>
      <c r="E176" s="254" t="s">
        <v>1</v>
      </c>
      <c r="F176" s="255" t="s">
        <v>5698</v>
      </c>
      <c r="G176" s="253"/>
      <c r="H176" s="256">
        <v>89.430000000000007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294</v>
      </c>
      <c r="AU176" s="262" t="s">
        <v>86</v>
      </c>
      <c r="AV176" s="13" t="s">
        <v>86</v>
      </c>
      <c r="AW176" s="13" t="s">
        <v>32</v>
      </c>
      <c r="AX176" s="13" t="s">
        <v>84</v>
      </c>
      <c r="AY176" s="262" t="s">
        <v>171</v>
      </c>
    </row>
    <row r="177" s="2" customFormat="1" ht="24.15" customHeight="1">
      <c r="A177" s="39"/>
      <c r="B177" s="40"/>
      <c r="C177" s="228" t="s">
        <v>8</v>
      </c>
      <c r="D177" s="228" t="s">
        <v>174</v>
      </c>
      <c r="E177" s="229" t="s">
        <v>5759</v>
      </c>
      <c r="F177" s="230" t="s">
        <v>5760</v>
      </c>
      <c r="G177" s="231" t="s">
        <v>206</v>
      </c>
      <c r="H177" s="232">
        <v>89.430000000000007</v>
      </c>
      <c r="I177" s="233"/>
      <c r="J177" s="234">
        <f>ROUND(I177*H177,2)</f>
        <v>0</v>
      </c>
      <c r="K177" s="230" t="s">
        <v>178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86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5761</v>
      </c>
    </row>
    <row r="178" s="13" customFormat="1">
      <c r="A178" s="13"/>
      <c r="B178" s="252"/>
      <c r="C178" s="253"/>
      <c r="D178" s="241" t="s">
        <v>294</v>
      </c>
      <c r="E178" s="254" t="s">
        <v>1</v>
      </c>
      <c r="F178" s="255" t="s">
        <v>5762</v>
      </c>
      <c r="G178" s="253"/>
      <c r="H178" s="256">
        <v>89.430000000000007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294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171</v>
      </c>
    </row>
    <row r="179" s="14" customFormat="1">
      <c r="A179" s="14"/>
      <c r="B179" s="263"/>
      <c r="C179" s="264"/>
      <c r="D179" s="241" t="s">
        <v>294</v>
      </c>
      <c r="E179" s="265" t="s">
        <v>5698</v>
      </c>
      <c r="F179" s="266" t="s">
        <v>298</v>
      </c>
      <c r="G179" s="264"/>
      <c r="H179" s="267">
        <v>89.430000000000007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294</v>
      </c>
      <c r="AU179" s="273" t="s">
        <v>86</v>
      </c>
      <c r="AV179" s="14" t="s">
        <v>192</v>
      </c>
      <c r="AW179" s="14" t="s">
        <v>32</v>
      </c>
      <c r="AX179" s="14" t="s">
        <v>84</v>
      </c>
      <c r="AY179" s="273" t="s">
        <v>171</v>
      </c>
    </row>
    <row r="180" s="2" customFormat="1" ht="24.15" customHeight="1">
      <c r="A180" s="39"/>
      <c r="B180" s="40"/>
      <c r="C180" s="228" t="s">
        <v>440</v>
      </c>
      <c r="D180" s="228" t="s">
        <v>174</v>
      </c>
      <c r="E180" s="229" t="s">
        <v>5763</v>
      </c>
      <c r="F180" s="230" t="s">
        <v>5764</v>
      </c>
      <c r="G180" s="231" t="s">
        <v>206</v>
      </c>
      <c r="H180" s="232">
        <v>89.430000000000007</v>
      </c>
      <c r="I180" s="233"/>
      <c r="J180" s="234">
        <f>ROUND(I180*H180,2)</f>
        <v>0</v>
      </c>
      <c r="K180" s="230" t="s">
        <v>178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86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5765</v>
      </c>
    </row>
    <row r="181" s="13" customFormat="1">
      <c r="A181" s="13"/>
      <c r="B181" s="252"/>
      <c r="C181" s="253"/>
      <c r="D181" s="241" t="s">
        <v>294</v>
      </c>
      <c r="E181" s="254" t="s">
        <v>1</v>
      </c>
      <c r="F181" s="255" t="s">
        <v>5698</v>
      </c>
      <c r="G181" s="253"/>
      <c r="H181" s="256">
        <v>89.430000000000007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294</v>
      </c>
      <c r="AU181" s="262" t="s">
        <v>86</v>
      </c>
      <c r="AV181" s="13" t="s">
        <v>86</v>
      </c>
      <c r="AW181" s="13" t="s">
        <v>32</v>
      </c>
      <c r="AX181" s="13" t="s">
        <v>84</v>
      </c>
      <c r="AY181" s="262" t="s">
        <v>171</v>
      </c>
    </row>
    <row r="182" s="2" customFormat="1" ht="16.5" customHeight="1">
      <c r="A182" s="39"/>
      <c r="B182" s="40"/>
      <c r="C182" s="298" t="s">
        <v>451</v>
      </c>
      <c r="D182" s="298" t="s">
        <v>1309</v>
      </c>
      <c r="E182" s="299" t="s">
        <v>5766</v>
      </c>
      <c r="F182" s="300" t="s">
        <v>5767</v>
      </c>
      <c r="G182" s="301" t="s">
        <v>1564</v>
      </c>
      <c r="H182" s="302">
        <v>3.1299999999999999</v>
      </c>
      <c r="I182" s="303"/>
      <c r="J182" s="304">
        <f>ROUND(I182*H182,2)</f>
        <v>0</v>
      </c>
      <c r="K182" s="300" t="s">
        <v>178</v>
      </c>
      <c r="L182" s="305"/>
      <c r="M182" s="306" t="s">
        <v>1</v>
      </c>
      <c r="N182" s="307" t="s">
        <v>42</v>
      </c>
      <c r="O182" s="92"/>
      <c r="P182" s="237">
        <f>O182*H182</f>
        <v>0</v>
      </c>
      <c r="Q182" s="237">
        <v>0.001</v>
      </c>
      <c r="R182" s="237">
        <f>Q182*H182</f>
        <v>0.00313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329</v>
      </c>
      <c r="AT182" s="239" t="s">
        <v>1309</v>
      </c>
      <c r="AU182" s="239" t="s">
        <v>86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192</v>
      </c>
      <c r="BM182" s="239" t="s">
        <v>5768</v>
      </c>
    </row>
    <row r="183" s="13" customFormat="1">
      <c r="A183" s="13"/>
      <c r="B183" s="252"/>
      <c r="C183" s="253"/>
      <c r="D183" s="241" t="s">
        <v>294</v>
      </c>
      <c r="E183" s="254" t="s">
        <v>1</v>
      </c>
      <c r="F183" s="255" t="s">
        <v>5769</v>
      </c>
      <c r="G183" s="253"/>
      <c r="H183" s="256">
        <v>3.1299999999999999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294</v>
      </c>
      <c r="AU183" s="262" t="s">
        <v>86</v>
      </c>
      <c r="AV183" s="13" t="s">
        <v>86</v>
      </c>
      <c r="AW183" s="13" t="s">
        <v>32</v>
      </c>
      <c r="AX183" s="13" t="s">
        <v>84</v>
      </c>
      <c r="AY183" s="262" t="s">
        <v>171</v>
      </c>
    </row>
    <row r="184" s="2" customFormat="1" ht="24.15" customHeight="1">
      <c r="A184" s="39"/>
      <c r="B184" s="40"/>
      <c r="C184" s="228" t="s">
        <v>456</v>
      </c>
      <c r="D184" s="228" t="s">
        <v>174</v>
      </c>
      <c r="E184" s="229" t="s">
        <v>1040</v>
      </c>
      <c r="F184" s="230" t="s">
        <v>1041</v>
      </c>
      <c r="G184" s="231" t="s">
        <v>206</v>
      </c>
      <c r="H184" s="232">
        <v>1099.3399999999999</v>
      </c>
      <c r="I184" s="233"/>
      <c r="J184" s="234">
        <f>ROUND(I184*H184,2)</f>
        <v>0</v>
      </c>
      <c r="K184" s="230" t="s">
        <v>178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86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5770</v>
      </c>
    </row>
    <row r="185" s="13" customFormat="1">
      <c r="A185" s="13"/>
      <c r="B185" s="252"/>
      <c r="C185" s="253"/>
      <c r="D185" s="241" t="s">
        <v>294</v>
      </c>
      <c r="E185" s="254" t="s">
        <v>1</v>
      </c>
      <c r="F185" s="255" t="s">
        <v>5771</v>
      </c>
      <c r="G185" s="253"/>
      <c r="H185" s="256">
        <v>1099.3399999999999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294</v>
      </c>
      <c r="AU185" s="262" t="s">
        <v>86</v>
      </c>
      <c r="AV185" s="13" t="s">
        <v>86</v>
      </c>
      <c r="AW185" s="13" t="s">
        <v>32</v>
      </c>
      <c r="AX185" s="13" t="s">
        <v>84</v>
      </c>
      <c r="AY185" s="262" t="s">
        <v>171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86</v>
      </c>
      <c r="F186" s="226" t="s">
        <v>1050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SUM(P187:P206)</f>
        <v>0</v>
      </c>
      <c r="Q186" s="220"/>
      <c r="R186" s="221">
        <f>SUM(R187:R206)</f>
        <v>47.994701479999996</v>
      </c>
      <c r="S186" s="220"/>
      <c r="T186" s="222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76</v>
      </c>
      <c r="AU186" s="224" t="s">
        <v>84</v>
      </c>
      <c r="AY186" s="223" t="s">
        <v>171</v>
      </c>
      <c r="BK186" s="225">
        <f>SUM(BK187:BK206)</f>
        <v>0</v>
      </c>
    </row>
    <row r="187" s="2" customFormat="1" ht="24.15" customHeight="1">
      <c r="A187" s="39"/>
      <c r="B187" s="40"/>
      <c r="C187" s="228" t="s">
        <v>465</v>
      </c>
      <c r="D187" s="228" t="s">
        <v>174</v>
      </c>
      <c r="E187" s="229" t="s">
        <v>5772</v>
      </c>
      <c r="F187" s="230" t="s">
        <v>5773</v>
      </c>
      <c r="G187" s="231" t="s">
        <v>206</v>
      </c>
      <c r="H187" s="232">
        <v>124.3</v>
      </c>
      <c r="I187" s="233"/>
      <c r="J187" s="234">
        <f>ROUND(I187*H187,2)</f>
        <v>0</v>
      </c>
      <c r="K187" s="230" t="s">
        <v>178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0.00017000000000000001</v>
      </c>
      <c r="R187" s="237">
        <f>Q187*H187</f>
        <v>0.021131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192</v>
      </c>
      <c r="AT187" s="239" t="s">
        <v>174</v>
      </c>
      <c r="AU187" s="239" t="s">
        <v>86</v>
      </c>
      <c r="AY187" s="18" t="s">
        <v>171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192</v>
      </c>
      <c r="BM187" s="239" t="s">
        <v>5774</v>
      </c>
    </row>
    <row r="188" s="13" customFormat="1">
      <c r="A188" s="13"/>
      <c r="B188" s="252"/>
      <c r="C188" s="253"/>
      <c r="D188" s="241" t="s">
        <v>294</v>
      </c>
      <c r="E188" s="254" t="s">
        <v>1</v>
      </c>
      <c r="F188" s="255" t="s">
        <v>5775</v>
      </c>
      <c r="G188" s="253"/>
      <c r="H188" s="256">
        <v>124.3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294</v>
      </c>
      <c r="AU188" s="262" t="s">
        <v>86</v>
      </c>
      <c r="AV188" s="13" t="s">
        <v>86</v>
      </c>
      <c r="AW188" s="13" t="s">
        <v>32</v>
      </c>
      <c r="AX188" s="13" t="s">
        <v>84</v>
      </c>
      <c r="AY188" s="262" t="s">
        <v>171</v>
      </c>
    </row>
    <row r="189" s="2" customFormat="1" ht="24.15" customHeight="1">
      <c r="A189" s="39"/>
      <c r="B189" s="40"/>
      <c r="C189" s="298" t="s">
        <v>471</v>
      </c>
      <c r="D189" s="298" t="s">
        <v>1309</v>
      </c>
      <c r="E189" s="299" t="s">
        <v>5776</v>
      </c>
      <c r="F189" s="300" t="s">
        <v>5777</v>
      </c>
      <c r="G189" s="301" t="s">
        <v>206</v>
      </c>
      <c r="H189" s="302">
        <v>149.16</v>
      </c>
      <c r="I189" s="303"/>
      <c r="J189" s="304">
        <f>ROUND(I189*H189,2)</f>
        <v>0</v>
      </c>
      <c r="K189" s="300" t="s">
        <v>178</v>
      </c>
      <c r="L189" s="305"/>
      <c r="M189" s="306" t="s">
        <v>1</v>
      </c>
      <c r="N189" s="307" t="s">
        <v>42</v>
      </c>
      <c r="O189" s="92"/>
      <c r="P189" s="237">
        <f>O189*H189</f>
        <v>0</v>
      </c>
      <c r="Q189" s="237">
        <v>0.00020000000000000001</v>
      </c>
      <c r="R189" s="237">
        <f>Q189*H189</f>
        <v>0.029832000000000001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329</v>
      </c>
      <c r="AT189" s="239" t="s">
        <v>1309</v>
      </c>
      <c r="AU189" s="239" t="s">
        <v>86</v>
      </c>
      <c r="AY189" s="18" t="s">
        <v>171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192</v>
      </c>
      <c r="BM189" s="239" t="s">
        <v>5778</v>
      </c>
    </row>
    <row r="190" s="13" customFormat="1">
      <c r="A190" s="13"/>
      <c r="B190" s="252"/>
      <c r="C190" s="253"/>
      <c r="D190" s="241" t="s">
        <v>294</v>
      </c>
      <c r="E190" s="254" t="s">
        <v>1</v>
      </c>
      <c r="F190" s="255" t="s">
        <v>5779</v>
      </c>
      <c r="G190" s="253"/>
      <c r="H190" s="256">
        <v>149.16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294</v>
      </c>
      <c r="AU190" s="262" t="s">
        <v>86</v>
      </c>
      <c r="AV190" s="13" t="s">
        <v>86</v>
      </c>
      <c r="AW190" s="13" t="s">
        <v>32</v>
      </c>
      <c r="AX190" s="13" t="s">
        <v>84</v>
      </c>
      <c r="AY190" s="262" t="s">
        <v>171</v>
      </c>
    </row>
    <row r="191" s="2" customFormat="1" ht="33" customHeight="1">
      <c r="A191" s="39"/>
      <c r="B191" s="40"/>
      <c r="C191" s="228" t="s">
        <v>7</v>
      </c>
      <c r="D191" s="228" t="s">
        <v>174</v>
      </c>
      <c r="E191" s="229" t="s">
        <v>5780</v>
      </c>
      <c r="F191" s="230" t="s">
        <v>5781</v>
      </c>
      <c r="G191" s="231" t="s">
        <v>419</v>
      </c>
      <c r="H191" s="232">
        <v>113</v>
      </c>
      <c r="I191" s="233"/>
      <c r="J191" s="234">
        <f>ROUND(I191*H191,2)</f>
        <v>0</v>
      </c>
      <c r="K191" s="230" t="s">
        <v>178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0.28736</v>
      </c>
      <c r="R191" s="237">
        <f>Q191*H191</f>
        <v>32.471679999999999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192</v>
      </c>
      <c r="AT191" s="239" t="s">
        <v>174</v>
      </c>
      <c r="AU191" s="239" t="s">
        <v>86</v>
      </c>
      <c r="AY191" s="18" t="s">
        <v>171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192</v>
      </c>
      <c r="BM191" s="239" t="s">
        <v>5782</v>
      </c>
    </row>
    <row r="192" s="2" customFormat="1" ht="16.5" customHeight="1">
      <c r="A192" s="39"/>
      <c r="B192" s="40"/>
      <c r="C192" s="228" t="s">
        <v>487</v>
      </c>
      <c r="D192" s="228" t="s">
        <v>174</v>
      </c>
      <c r="E192" s="229" t="s">
        <v>5783</v>
      </c>
      <c r="F192" s="230" t="s">
        <v>5784</v>
      </c>
      <c r="G192" s="231" t="s">
        <v>177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192</v>
      </c>
      <c r="AT192" s="239" t="s">
        <v>174</v>
      </c>
      <c r="AU192" s="239" t="s">
        <v>86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192</v>
      </c>
      <c r="BM192" s="239" t="s">
        <v>5785</v>
      </c>
    </row>
    <row r="193" s="2" customFormat="1">
      <c r="A193" s="39"/>
      <c r="B193" s="40"/>
      <c r="C193" s="41"/>
      <c r="D193" s="241" t="s">
        <v>181</v>
      </c>
      <c r="E193" s="41"/>
      <c r="F193" s="242" t="s">
        <v>5786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181</v>
      </c>
      <c r="AU193" s="18" t="s">
        <v>86</v>
      </c>
    </row>
    <row r="194" s="2" customFormat="1" ht="16.5" customHeight="1">
      <c r="A194" s="39"/>
      <c r="B194" s="40"/>
      <c r="C194" s="228" t="s">
        <v>492</v>
      </c>
      <c r="D194" s="228" t="s">
        <v>174</v>
      </c>
      <c r="E194" s="229" t="s">
        <v>1171</v>
      </c>
      <c r="F194" s="230" t="s">
        <v>1172</v>
      </c>
      <c r="G194" s="231" t="s">
        <v>292</v>
      </c>
      <c r="H194" s="232">
        <v>0.80000000000000004</v>
      </c>
      <c r="I194" s="233"/>
      <c r="J194" s="234">
        <f>ROUND(I194*H194,2)</f>
        <v>0</v>
      </c>
      <c r="K194" s="230" t="s">
        <v>178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2.3010199999999998</v>
      </c>
      <c r="R194" s="237">
        <f>Q194*H194</f>
        <v>1.840816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86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5787</v>
      </c>
    </row>
    <row r="195" s="15" customFormat="1">
      <c r="A195" s="15"/>
      <c r="B195" s="274"/>
      <c r="C195" s="275"/>
      <c r="D195" s="241" t="s">
        <v>294</v>
      </c>
      <c r="E195" s="276" t="s">
        <v>1</v>
      </c>
      <c r="F195" s="277" t="s">
        <v>5788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294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171</v>
      </c>
    </row>
    <row r="196" s="13" customFormat="1">
      <c r="A196" s="13"/>
      <c r="B196" s="252"/>
      <c r="C196" s="253"/>
      <c r="D196" s="241" t="s">
        <v>294</v>
      </c>
      <c r="E196" s="254" t="s">
        <v>1</v>
      </c>
      <c r="F196" s="255" t="s">
        <v>1111</v>
      </c>
      <c r="G196" s="253"/>
      <c r="H196" s="256">
        <v>0.80000000000000004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294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171</v>
      </c>
    </row>
    <row r="197" s="14" customFormat="1">
      <c r="A197" s="14"/>
      <c r="B197" s="263"/>
      <c r="C197" s="264"/>
      <c r="D197" s="241" t="s">
        <v>294</v>
      </c>
      <c r="E197" s="265" t="s">
        <v>1</v>
      </c>
      <c r="F197" s="266" t="s">
        <v>298</v>
      </c>
      <c r="G197" s="264"/>
      <c r="H197" s="267">
        <v>0.80000000000000004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294</v>
      </c>
      <c r="AU197" s="273" t="s">
        <v>86</v>
      </c>
      <c r="AV197" s="14" t="s">
        <v>192</v>
      </c>
      <c r="AW197" s="14" t="s">
        <v>32</v>
      </c>
      <c r="AX197" s="14" t="s">
        <v>84</v>
      </c>
      <c r="AY197" s="273" t="s">
        <v>171</v>
      </c>
    </row>
    <row r="198" s="2" customFormat="1" ht="16.5" customHeight="1">
      <c r="A198" s="39"/>
      <c r="B198" s="40"/>
      <c r="C198" s="228" t="s">
        <v>498</v>
      </c>
      <c r="D198" s="228" t="s">
        <v>174</v>
      </c>
      <c r="E198" s="229" t="s">
        <v>5789</v>
      </c>
      <c r="F198" s="230" t="s">
        <v>5790</v>
      </c>
      <c r="G198" s="231" t="s">
        <v>292</v>
      </c>
      <c r="H198" s="232">
        <v>5.5999999999999996</v>
      </c>
      <c r="I198" s="233"/>
      <c r="J198" s="234">
        <f>ROUND(I198*H198,2)</f>
        <v>0</v>
      </c>
      <c r="K198" s="230" t="s">
        <v>178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2.3010199999999998</v>
      </c>
      <c r="R198" s="237">
        <f>Q198*H198</f>
        <v>12.885711999999998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86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5791</v>
      </c>
    </row>
    <row r="199" s="15" customFormat="1">
      <c r="A199" s="15"/>
      <c r="B199" s="274"/>
      <c r="C199" s="275"/>
      <c r="D199" s="241" t="s">
        <v>294</v>
      </c>
      <c r="E199" s="276" t="s">
        <v>1</v>
      </c>
      <c r="F199" s="277" t="s">
        <v>5792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3" t="s">
        <v>294</v>
      </c>
      <c r="AU199" s="283" t="s">
        <v>86</v>
      </c>
      <c r="AV199" s="15" t="s">
        <v>84</v>
      </c>
      <c r="AW199" s="15" t="s">
        <v>32</v>
      </c>
      <c r="AX199" s="15" t="s">
        <v>77</v>
      </c>
      <c r="AY199" s="283" t="s">
        <v>171</v>
      </c>
    </row>
    <row r="200" s="13" customFormat="1">
      <c r="A200" s="13"/>
      <c r="B200" s="252"/>
      <c r="C200" s="253"/>
      <c r="D200" s="241" t="s">
        <v>294</v>
      </c>
      <c r="E200" s="254" t="s">
        <v>1</v>
      </c>
      <c r="F200" s="255" t="s">
        <v>5793</v>
      </c>
      <c r="G200" s="253"/>
      <c r="H200" s="256">
        <v>4.7000000000000002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294</v>
      </c>
      <c r="AU200" s="262" t="s">
        <v>86</v>
      </c>
      <c r="AV200" s="13" t="s">
        <v>86</v>
      </c>
      <c r="AW200" s="13" t="s">
        <v>32</v>
      </c>
      <c r="AX200" s="13" t="s">
        <v>77</v>
      </c>
      <c r="AY200" s="262" t="s">
        <v>171</v>
      </c>
    </row>
    <row r="201" s="15" customFormat="1">
      <c r="A201" s="15"/>
      <c r="B201" s="274"/>
      <c r="C201" s="275"/>
      <c r="D201" s="241" t="s">
        <v>294</v>
      </c>
      <c r="E201" s="276" t="s">
        <v>1</v>
      </c>
      <c r="F201" s="277" t="s">
        <v>5794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294</v>
      </c>
      <c r="AU201" s="283" t="s">
        <v>86</v>
      </c>
      <c r="AV201" s="15" t="s">
        <v>84</v>
      </c>
      <c r="AW201" s="15" t="s">
        <v>32</v>
      </c>
      <c r="AX201" s="15" t="s">
        <v>77</v>
      </c>
      <c r="AY201" s="283" t="s">
        <v>171</v>
      </c>
    </row>
    <row r="202" s="13" customFormat="1">
      <c r="A202" s="13"/>
      <c r="B202" s="252"/>
      <c r="C202" s="253"/>
      <c r="D202" s="241" t="s">
        <v>294</v>
      </c>
      <c r="E202" s="254" t="s">
        <v>1</v>
      </c>
      <c r="F202" s="255" t="s">
        <v>5795</v>
      </c>
      <c r="G202" s="253"/>
      <c r="H202" s="256">
        <v>0.90000000000000002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294</v>
      </c>
      <c r="AU202" s="262" t="s">
        <v>86</v>
      </c>
      <c r="AV202" s="13" t="s">
        <v>86</v>
      </c>
      <c r="AW202" s="13" t="s">
        <v>32</v>
      </c>
      <c r="AX202" s="13" t="s">
        <v>77</v>
      </c>
      <c r="AY202" s="262" t="s">
        <v>171</v>
      </c>
    </row>
    <row r="203" s="14" customFormat="1">
      <c r="A203" s="14"/>
      <c r="B203" s="263"/>
      <c r="C203" s="264"/>
      <c r="D203" s="241" t="s">
        <v>294</v>
      </c>
      <c r="E203" s="265" t="s">
        <v>1</v>
      </c>
      <c r="F203" s="266" t="s">
        <v>298</v>
      </c>
      <c r="G203" s="264"/>
      <c r="H203" s="267">
        <v>5.5999999999999996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294</v>
      </c>
      <c r="AU203" s="273" t="s">
        <v>86</v>
      </c>
      <c r="AV203" s="14" t="s">
        <v>192</v>
      </c>
      <c r="AW203" s="14" t="s">
        <v>32</v>
      </c>
      <c r="AX203" s="14" t="s">
        <v>84</v>
      </c>
      <c r="AY203" s="273" t="s">
        <v>171</v>
      </c>
    </row>
    <row r="204" s="2" customFormat="1" ht="16.5" customHeight="1">
      <c r="A204" s="39"/>
      <c r="B204" s="40"/>
      <c r="C204" s="228" t="s">
        <v>505</v>
      </c>
      <c r="D204" s="228" t="s">
        <v>174</v>
      </c>
      <c r="E204" s="229" t="s">
        <v>5796</v>
      </c>
      <c r="F204" s="230" t="s">
        <v>5797</v>
      </c>
      <c r="G204" s="231" t="s">
        <v>292</v>
      </c>
      <c r="H204" s="232">
        <v>0.32400000000000001</v>
      </c>
      <c r="I204" s="233"/>
      <c r="J204" s="234">
        <f>ROUND(I204*H204,2)</f>
        <v>0</v>
      </c>
      <c r="K204" s="230" t="s">
        <v>178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2.3010199999999998</v>
      </c>
      <c r="R204" s="237">
        <f>Q204*H204</f>
        <v>0.74553048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192</v>
      </c>
      <c r="AT204" s="239" t="s">
        <v>174</v>
      </c>
      <c r="AU204" s="239" t="s">
        <v>86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192</v>
      </c>
      <c r="BM204" s="239" t="s">
        <v>5798</v>
      </c>
    </row>
    <row r="205" s="15" customFormat="1">
      <c r="A205" s="15"/>
      <c r="B205" s="274"/>
      <c r="C205" s="275"/>
      <c r="D205" s="241" t="s">
        <v>294</v>
      </c>
      <c r="E205" s="276" t="s">
        <v>1</v>
      </c>
      <c r="F205" s="277" t="s">
        <v>5799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294</v>
      </c>
      <c r="AU205" s="283" t="s">
        <v>86</v>
      </c>
      <c r="AV205" s="15" t="s">
        <v>84</v>
      </c>
      <c r="AW205" s="15" t="s">
        <v>32</v>
      </c>
      <c r="AX205" s="15" t="s">
        <v>77</v>
      </c>
      <c r="AY205" s="283" t="s">
        <v>171</v>
      </c>
    </row>
    <row r="206" s="13" customFormat="1">
      <c r="A206" s="13"/>
      <c r="B206" s="252"/>
      <c r="C206" s="253"/>
      <c r="D206" s="241" t="s">
        <v>294</v>
      </c>
      <c r="E206" s="254" t="s">
        <v>1</v>
      </c>
      <c r="F206" s="255" t="s">
        <v>5800</v>
      </c>
      <c r="G206" s="253"/>
      <c r="H206" s="256">
        <v>0.32400000000000001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294</v>
      </c>
      <c r="AU206" s="262" t="s">
        <v>86</v>
      </c>
      <c r="AV206" s="13" t="s">
        <v>86</v>
      </c>
      <c r="AW206" s="13" t="s">
        <v>32</v>
      </c>
      <c r="AX206" s="13" t="s">
        <v>84</v>
      </c>
      <c r="AY206" s="262" t="s">
        <v>171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106</v>
      </c>
      <c r="F207" s="226" t="s">
        <v>1242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SUM(P208:P246)</f>
        <v>0</v>
      </c>
      <c r="Q207" s="220"/>
      <c r="R207" s="221">
        <f>SUM(R208:R246)</f>
        <v>37.043249899999992</v>
      </c>
      <c r="S207" s="220"/>
      <c r="T207" s="222">
        <f>SUM(T208:T246)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171</v>
      </c>
      <c r="BK207" s="225">
        <f>SUM(BK208:BK246)</f>
        <v>0</v>
      </c>
    </row>
    <row r="208" s="2" customFormat="1" ht="33" customHeight="1">
      <c r="A208" s="39"/>
      <c r="B208" s="40"/>
      <c r="C208" s="228" t="s">
        <v>515</v>
      </c>
      <c r="D208" s="228" t="s">
        <v>174</v>
      </c>
      <c r="E208" s="229" t="s">
        <v>5801</v>
      </c>
      <c r="F208" s="230" t="s">
        <v>5802</v>
      </c>
      <c r="G208" s="231" t="s">
        <v>206</v>
      </c>
      <c r="H208" s="232">
        <v>56.979999999999997</v>
      </c>
      <c r="I208" s="233"/>
      <c r="J208" s="234">
        <f>ROUND(I208*H208,2)</f>
        <v>0</v>
      </c>
      <c r="K208" s="230" t="s">
        <v>178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0.42831999999999998</v>
      </c>
      <c r="R208" s="237">
        <f>Q208*H208</f>
        <v>24.405673599999997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86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5803</v>
      </c>
    </row>
    <row r="209" s="2" customFormat="1">
      <c r="A209" s="39"/>
      <c r="B209" s="40"/>
      <c r="C209" s="41"/>
      <c r="D209" s="241" t="s">
        <v>181</v>
      </c>
      <c r="E209" s="41"/>
      <c r="F209" s="242" t="s">
        <v>5804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181</v>
      </c>
      <c r="AU209" s="18" t="s">
        <v>86</v>
      </c>
    </row>
    <row r="210" s="15" customFormat="1">
      <c r="A210" s="15"/>
      <c r="B210" s="274"/>
      <c r="C210" s="275"/>
      <c r="D210" s="241" t="s">
        <v>294</v>
      </c>
      <c r="E210" s="276" t="s">
        <v>1</v>
      </c>
      <c r="F210" s="277" t="s">
        <v>5805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294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171</v>
      </c>
    </row>
    <row r="211" s="13" customFormat="1">
      <c r="A211" s="13"/>
      <c r="B211" s="252"/>
      <c r="C211" s="253"/>
      <c r="D211" s="241" t="s">
        <v>294</v>
      </c>
      <c r="E211" s="254" t="s">
        <v>1</v>
      </c>
      <c r="F211" s="255" t="s">
        <v>5806</v>
      </c>
      <c r="G211" s="253"/>
      <c r="H211" s="256">
        <v>56.979999999999997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294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171</v>
      </c>
    </row>
    <row r="212" s="2" customFormat="1" ht="16.5" customHeight="1">
      <c r="A212" s="39"/>
      <c r="B212" s="40"/>
      <c r="C212" s="228" t="s">
        <v>525</v>
      </c>
      <c r="D212" s="228" t="s">
        <v>174</v>
      </c>
      <c r="E212" s="229" t="s">
        <v>1292</v>
      </c>
      <c r="F212" s="230" t="s">
        <v>1293</v>
      </c>
      <c r="G212" s="231" t="s">
        <v>314</v>
      </c>
      <c r="H212" s="232">
        <v>0.56999999999999995</v>
      </c>
      <c r="I212" s="233"/>
      <c r="J212" s="234">
        <f>ROUND(I212*H212,2)</f>
        <v>0</v>
      </c>
      <c r="K212" s="230" t="s">
        <v>178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1.04922</v>
      </c>
      <c r="R212" s="237">
        <f>Q212*H212</f>
        <v>0.59805540000000001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192</v>
      </c>
      <c r="AT212" s="239" t="s">
        <v>174</v>
      </c>
      <c r="AU212" s="239" t="s">
        <v>86</v>
      </c>
      <c r="AY212" s="18" t="s">
        <v>171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192</v>
      </c>
      <c r="BM212" s="239" t="s">
        <v>5807</v>
      </c>
    </row>
    <row r="213" s="15" customFormat="1">
      <c r="A213" s="15"/>
      <c r="B213" s="274"/>
      <c r="C213" s="275"/>
      <c r="D213" s="241" t="s">
        <v>294</v>
      </c>
      <c r="E213" s="276" t="s">
        <v>1</v>
      </c>
      <c r="F213" s="277" t="s">
        <v>5805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294</v>
      </c>
      <c r="AU213" s="283" t="s">
        <v>86</v>
      </c>
      <c r="AV213" s="15" t="s">
        <v>84</v>
      </c>
      <c r="AW213" s="15" t="s">
        <v>32</v>
      </c>
      <c r="AX213" s="15" t="s">
        <v>77</v>
      </c>
      <c r="AY213" s="283" t="s">
        <v>171</v>
      </c>
    </row>
    <row r="214" s="13" customFormat="1">
      <c r="A214" s="13"/>
      <c r="B214" s="252"/>
      <c r="C214" s="253"/>
      <c r="D214" s="241" t="s">
        <v>294</v>
      </c>
      <c r="E214" s="254" t="s">
        <v>1</v>
      </c>
      <c r="F214" s="255" t="s">
        <v>5808</v>
      </c>
      <c r="G214" s="253"/>
      <c r="H214" s="256">
        <v>0.56999999999999995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294</v>
      </c>
      <c r="AU214" s="262" t="s">
        <v>86</v>
      </c>
      <c r="AV214" s="13" t="s">
        <v>86</v>
      </c>
      <c r="AW214" s="13" t="s">
        <v>32</v>
      </c>
      <c r="AX214" s="13" t="s">
        <v>84</v>
      </c>
      <c r="AY214" s="262" t="s">
        <v>171</v>
      </c>
    </row>
    <row r="215" s="2" customFormat="1" ht="16.5" customHeight="1">
      <c r="A215" s="39"/>
      <c r="B215" s="40"/>
      <c r="C215" s="228" t="s">
        <v>537</v>
      </c>
      <c r="D215" s="228" t="s">
        <v>174</v>
      </c>
      <c r="E215" s="229" t="s">
        <v>5809</v>
      </c>
      <c r="F215" s="230" t="s">
        <v>5810</v>
      </c>
      <c r="G215" s="231" t="s">
        <v>419</v>
      </c>
      <c r="H215" s="232">
        <v>7.7999999999999998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192</v>
      </c>
      <c r="AT215" s="239" t="s">
        <v>174</v>
      </c>
      <c r="AU215" s="239" t="s">
        <v>86</v>
      </c>
      <c r="AY215" s="18" t="s">
        <v>171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192</v>
      </c>
      <c r="BM215" s="239" t="s">
        <v>5811</v>
      </c>
    </row>
    <row r="216" s="2" customFormat="1">
      <c r="A216" s="39"/>
      <c r="B216" s="40"/>
      <c r="C216" s="41"/>
      <c r="D216" s="241" t="s">
        <v>181</v>
      </c>
      <c r="E216" s="41"/>
      <c r="F216" s="242" t="s">
        <v>5812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181</v>
      </c>
      <c r="AU216" s="18" t="s">
        <v>86</v>
      </c>
    </row>
    <row r="217" s="2" customFormat="1" ht="16.5" customHeight="1">
      <c r="A217" s="39"/>
      <c r="B217" s="40"/>
      <c r="C217" s="228" t="s">
        <v>543</v>
      </c>
      <c r="D217" s="228" t="s">
        <v>174</v>
      </c>
      <c r="E217" s="229" t="s">
        <v>5813</v>
      </c>
      <c r="F217" s="230" t="s">
        <v>5814</v>
      </c>
      <c r="G217" s="231" t="s">
        <v>1936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192</v>
      </c>
      <c r="AT217" s="239" t="s">
        <v>174</v>
      </c>
      <c r="AU217" s="239" t="s">
        <v>86</v>
      </c>
      <c r="AY217" s="18" t="s">
        <v>171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192</v>
      </c>
      <c r="BM217" s="239" t="s">
        <v>5815</v>
      </c>
    </row>
    <row r="218" s="2" customFormat="1">
      <c r="A218" s="39"/>
      <c r="B218" s="40"/>
      <c r="C218" s="41"/>
      <c r="D218" s="241" t="s">
        <v>181</v>
      </c>
      <c r="E218" s="41"/>
      <c r="F218" s="242" t="s">
        <v>5816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181</v>
      </c>
      <c r="AU218" s="18" t="s">
        <v>86</v>
      </c>
    </row>
    <row r="219" s="2" customFormat="1" ht="16.5" customHeight="1">
      <c r="A219" s="39"/>
      <c r="B219" s="40"/>
      <c r="C219" s="228" t="s">
        <v>570</v>
      </c>
      <c r="D219" s="228" t="s">
        <v>174</v>
      </c>
      <c r="E219" s="229" t="s">
        <v>5817</v>
      </c>
      <c r="F219" s="230" t="s">
        <v>5818</v>
      </c>
      <c r="G219" s="231" t="s">
        <v>1936</v>
      </c>
      <c r="H219" s="232">
        <v>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192</v>
      </c>
      <c r="AT219" s="239" t="s">
        <v>174</v>
      </c>
      <c r="AU219" s="239" t="s">
        <v>86</v>
      </c>
      <c r="AY219" s="18" t="s">
        <v>171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192</v>
      </c>
      <c r="BM219" s="239" t="s">
        <v>5819</v>
      </c>
    </row>
    <row r="220" s="2" customFormat="1">
      <c r="A220" s="39"/>
      <c r="B220" s="40"/>
      <c r="C220" s="41"/>
      <c r="D220" s="241" t="s">
        <v>181</v>
      </c>
      <c r="E220" s="41"/>
      <c r="F220" s="242" t="s">
        <v>5820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181</v>
      </c>
      <c r="AU220" s="18" t="s">
        <v>86</v>
      </c>
    </row>
    <row r="221" s="2" customFormat="1" ht="24.15" customHeight="1">
      <c r="A221" s="39"/>
      <c r="B221" s="40"/>
      <c r="C221" s="228" t="s">
        <v>575</v>
      </c>
      <c r="D221" s="228" t="s">
        <v>174</v>
      </c>
      <c r="E221" s="229" t="s">
        <v>5821</v>
      </c>
      <c r="F221" s="230" t="s">
        <v>5822</v>
      </c>
      <c r="G221" s="231" t="s">
        <v>801</v>
      </c>
      <c r="H221" s="232">
        <v>40</v>
      </c>
      <c r="I221" s="233"/>
      <c r="J221" s="234">
        <f>ROUND(I221*H221,2)</f>
        <v>0</v>
      </c>
      <c r="K221" s="230" t="s">
        <v>178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0.17488999999999999</v>
      </c>
      <c r="R221" s="237">
        <f>Q221*H221</f>
        <v>6.9955999999999996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192</v>
      </c>
      <c r="AT221" s="239" t="s">
        <v>174</v>
      </c>
      <c r="AU221" s="239" t="s">
        <v>86</v>
      </c>
      <c r="AY221" s="18" t="s">
        <v>171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192</v>
      </c>
      <c r="BM221" s="239" t="s">
        <v>5823</v>
      </c>
    </row>
    <row r="222" s="13" customFormat="1">
      <c r="A222" s="13"/>
      <c r="B222" s="252"/>
      <c r="C222" s="253"/>
      <c r="D222" s="241" t="s">
        <v>294</v>
      </c>
      <c r="E222" s="254" t="s">
        <v>1</v>
      </c>
      <c r="F222" s="255" t="s">
        <v>5824</v>
      </c>
      <c r="G222" s="253"/>
      <c r="H222" s="256">
        <v>40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294</v>
      </c>
      <c r="AU222" s="262" t="s">
        <v>86</v>
      </c>
      <c r="AV222" s="13" t="s">
        <v>86</v>
      </c>
      <c r="AW222" s="13" t="s">
        <v>32</v>
      </c>
      <c r="AX222" s="13" t="s">
        <v>84</v>
      </c>
      <c r="AY222" s="262" t="s">
        <v>171</v>
      </c>
    </row>
    <row r="223" s="2" customFormat="1" ht="16.5" customHeight="1">
      <c r="A223" s="39"/>
      <c r="B223" s="40"/>
      <c r="C223" s="298" t="s">
        <v>355</v>
      </c>
      <c r="D223" s="298" t="s">
        <v>1309</v>
      </c>
      <c r="E223" s="299" t="s">
        <v>5825</v>
      </c>
      <c r="F223" s="300" t="s">
        <v>5826</v>
      </c>
      <c r="G223" s="301" t="s">
        <v>801</v>
      </c>
      <c r="H223" s="302">
        <v>28</v>
      </c>
      <c r="I223" s="303"/>
      <c r="J223" s="304">
        <f>ROUND(I223*H223,2)</f>
        <v>0</v>
      </c>
      <c r="K223" s="300" t="s">
        <v>1</v>
      </c>
      <c r="L223" s="305"/>
      <c r="M223" s="306" t="s">
        <v>1</v>
      </c>
      <c r="N223" s="307" t="s">
        <v>42</v>
      </c>
      <c r="O223" s="92"/>
      <c r="P223" s="237">
        <f>O223*H223</f>
        <v>0</v>
      </c>
      <c r="Q223" s="237">
        <v>0.0035000000000000001</v>
      </c>
      <c r="R223" s="237">
        <f>Q223*H223</f>
        <v>0.098000000000000004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329</v>
      </c>
      <c r="AT223" s="239" t="s">
        <v>1309</v>
      </c>
      <c r="AU223" s="239" t="s">
        <v>86</v>
      </c>
      <c r="AY223" s="18" t="s">
        <v>171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192</v>
      </c>
      <c r="BM223" s="239" t="s">
        <v>5827</v>
      </c>
    </row>
    <row r="224" s="2" customFormat="1" ht="16.5" customHeight="1">
      <c r="A224" s="39"/>
      <c r="B224" s="40"/>
      <c r="C224" s="298" t="s">
        <v>625</v>
      </c>
      <c r="D224" s="298" t="s">
        <v>1309</v>
      </c>
      <c r="E224" s="299" t="s">
        <v>5828</v>
      </c>
      <c r="F224" s="300" t="s">
        <v>5829</v>
      </c>
      <c r="G224" s="301" t="s">
        <v>801</v>
      </c>
      <c r="H224" s="302">
        <v>3</v>
      </c>
      <c r="I224" s="303"/>
      <c r="J224" s="304">
        <f>ROUND(I224*H224,2)</f>
        <v>0</v>
      </c>
      <c r="K224" s="300" t="s">
        <v>1</v>
      </c>
      <c r="L224" s="305"/>
      <c r="M224" s="306" t="s">
        <v>1</v>
      </c>
      <c r="N224" s="307" t="s">
        <v>42</v>
      </c>
      <c r="O224" s="92"/>
      <c r="P224" s="237">
        <f>O224*H224</f>
        <v>0</v>
      </c>
      <c r="Q224" s="237">
        <v>0.0035000000000000001</v>
      </c>
      <c r="R224" s="237">
        <f>Q224*H224</f>
        <v>0.010500000000000001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329</v>
      </c>
      <c r="AT224" s="239" t="s">
        <v>1309</v>
      </c>
      <c r="AU224" s="239" t="s">
        <v>86</v>
      </c>
      <c r="AY224" s="18" t="s">
        <v>171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192</v>
      </c>
      <c r="BM224" s="239" t="s">
        <v>5830</v>
      </c>
    </row>
    <row r="225" s="2" customFormat="1" ht="16.5" customHeight="1">
      <c r="A225" s="39"/>
      <c r="B225" s="40"/>
      <c r="C225" s="298" t="s">
        <v>646</v>
      </c>
      <c r="D225" s="298" t="s">
        <v>1309</v>
      </c>
      <c r="E225" s="299" t="s">
        <v>5831</v>
      </c>
      <c r="F225" s="300" t="s">
        <v>5832</v>
      </c>
      <c r="G225" s="301" t="s">
        <v>801</v>
      </c>
      <c r="H225" s="302">
        <v>9</v>
      </c>
      <c r="I225" s="303"/>
      <c r="J225" s="304">
        <f>ROUND(I225*H225,2)</f>
        <v>0</v>
      </c>
      <c r="K225" s="300" t="s">
        <v>1</v>
      </c>
      <c r="L225" s="305"/>
      <c r="M225" s="306" t="s">
        <v>1</v>
      </c>
      <c r="N225" s="307" t="s">
        <v>42</v>
      </c>
      <c r="O225" s="92"/>
      <c r="P225" s="237">
        <f>O225*H225</f>
        <v>0</v>
      </c>
      <c r="Q225" s="237">
        <v>0.0033999999999999998</v>
      </c>
      <c r="R225" s="237">
        <f>Q225*H225</f>
        <v>0.030599999999999999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329</v>
      </c>
      <c r="AT225" s="239" t="s">
        <v>1309</v>
      </c>
      <c r="AU225" s="239" t="s">
        <v>86</v>
      </c>
      <c r="AY225" s="18" t="s">
        <v>171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192</v>
      </c>
      <c r="BM225" s="239" t="s">
        <v>5833</v>
      </c>
    </row>
    <row r="226" s="2" customFormat="1" ht="16.5" customHeight="1">
      <c r="A226" s="39"/>
      <c r="B226" s="40"/>
      <c r="C226" s="298" t="s">
        <v>650</v>
      </c>
      <c r="D226" s="298" t="s">
        <v>1309</v>
      </c>
      <c r="E226" s="299" t="s">
        <v>5834</v>
      </c>
      <c r="F226" s="300" t="s">
        <v>5835</v>
      </c>
      <c r="G226" s="301" t="s">
        <v>801</v>
      </c>
      <c r="H226" s="302">
        <v>50</v>
      </c>
      <c r="I226" s="303"/>
      <c r="J226" s="304">
        <f>ROUND(I226*H226,2)</f>
        <v>0</v>
      </c>
      <c r="K226" s="300" t="s">
        <v>1</v>
      </c>
      <c r="L226" s="305"/>
      <c r="M226" s="306" t="s">
        <v>1</v>
      </c>
      <c r="N226" s="307" t="s">
        <v>42</v>
      </c>
      <c r="O226" s="92"/>
      <c r="P226" s="237">
        <f>O226*H226</f>
        <v>0</v>
      </c>
      <c r="Q226" s="237">
        <v>0.0011999999999999999</v>
      </c>
      <c r="R226" s="237">
        <f>Q226*H226</f>
        <v>0.059999999999999998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329</v>
      </c>
      <c r="AT226" s="239" t="s">
        <v>1309</v>
      </c>
      <c r="AU226" s="239" t="s">
        <v>86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192</v>
      </c>
      <c r="BM226" s="239" t="s">
        <v>5836</v>
      </c>
    </row>
    <row r="227" s="2" customFormat="1" ht="24.15" customHeight="1">
      <c r="A227" s="39"/>
      <c r="B227" s="40"/>
      <c r="C227" s="228" t="s">
        <v>657</v>
      </c>
      <c r="D227" s="228" t="s">
        <v>174</v>
      </c>
      <c r="E227" s="229" t="s">
        <v>5837</v>
      </c>
      <c r="F227" s="230" t="s">
        <v>5838</v>
      </c>
      <c r="G227" s="231" t="s">
        <v>419</v>
      </c>
      <c r="H227" s="232">
        <v>4.2000000000000002</v>
      </c>
      <c r="I227" s="233"/>
      <c r="J227" s="234">
        <f>ROUND(I227*H227,2)</f>
        <v>0</v>
      </c>
      <c r="K227" s="230" t="s">
        <v>178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0.29757</v>
      </c>
      <c r="R227" s="237">
        <f>Q227*H227</f>
        <v>1.2497940000000001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192</v>
      </c>
      <c r="AT227" s="239" t="s">
        <v>174</v>
      </c>
      <c r="AU227" s="239" t="s">
        <v>86</v>
      </c>
      <c r="AY227" s="18" t="s">
        <v>171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192</v>
      </c>
      <c r="BM227" s="239" t="s">
        <v>5839</v>
      </c>
    </row>
    <row r="228" s="2" customFormat="1" ht="16.5" customHeight="1">
      <c r="A228" s="39"/>
      <c r="B228" s="40"/>
      <c r="C228" s="298" t="s">
        <v>661</v>
      </c>
      <c r="D228" s="298" t="s">
        <v>1309</v>
      </c>
      <c r="E228" s="299" t="s">
        <v>5840</v>
      </c>
      <c r="F228" s="300" t="s">
        <v>5841</v>
      </c>
      <c r="G228" s="301" t="s">
        <v>801</v>
      </c>
      <c r="H228" s="302">
        <v>3</v>
      </c>
      <c r="I228" s="303"/>
      <c r="J228" s="304">
        <f>ROUND(I228*H228,2)</f>
        <v>0</v>
      </c>
      <c r="K228" s="300" t="s">
        <v>178</v>
      </c>
      <c r="L228" s="305"/>
      <c r="M228" s="306" t="s">
        <v>1</v>
      </c>
      <c r="N228" s="307" t="s">
        <v>42</v>
      </c>
      <c r="O228" s="92"/>
      <c r="P228" s="237">
        <f>O228*H228</f>
        <v>0</v>
      </c>
      <c r="Q228" s="237">
        <v>0.063</v>
      </c>
      <c r="R228" s="237">
        <f>Q228*H228</f>
        <v>0.189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329</v>
      </c>
      <c r="AT228" s="239" t="s">
        <v>1309</v>
      </c>
      <c r="AU228" s="239" t="s">
        <v>86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192</v>
      </c>
      <c r="BM228" s="239" t="s">
        <v>5842</v>
      </c>
    </row>
    <row r="229" s="2" customFormat="1">
      <c r="A229" s="39"/>
      <c r="B229" s="40"/>
      <c r="C229" s="41"/>
      <c r="D229" s="241" t="s">
        <v>181</v>
      </c>
      <c r="E229" s="41"/>
      <c r="F229" s="242" t="s">
        <v>5843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181</v>
      </c>
      <c r="AU229" s="18" t="s">
        <v>86</v>
      </c>
    </row>
    <row r="230" s="2" customFormat="1" ht="16.5" customHeight="1">
      <c r="A230" s="39"/>
      <c r="B230" s="40"/>
      <c r="C230" s="298" t="s">
        <v>665</v>
      </c>
      <c r="D230" s="298" t="s">
        <v>1309</v>
      </c>
      <c r="E230" s="299" t="s">
        <v>5844</v>
      </c>
      <c r="F230" s="300" t="s">
        <v>5845</v>
      </c>
      <c r="G230" s="301" t="s">
        <v>801</v>
      </c>
      <c r="H230" s="302">
        <v>13</v>
      </c>
      <c r="I230" s="303"/>
      <c r="J230" s="304">
        <f>ROUND(I230*H230,2)</f>
        <v>0</v>
      </c>
      <c r="K230" s="300" t="s">
        <v>1</v>
      </c>
      <c r="L230" s="305"/>
      <c r="M230" s="306" t="s">
        <v>1</v>
      </c>
      <c r="N230" s="307" t="s">
        <v>42</v>
      </c>
      <c r="O230" s="92"/>
      <c r="P230" s="237">
        <f>O230*H230</f>
        <v>0</v>
      </c>
      <c r="Q230" s="237">
        <v>0.050000000000000003</v>
      </c>
      <c r="R230" s="237">
        <f>Q230*H230</f>
        <v>0.65000000000000002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329</v>
      </c>
      <c r="AT230" s="239" t="s">
        <v>1309</v>
      </c>
      <c r="AU230" s="239" t="s">
        <v>86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192</v>
      </c>
      <c r="BM230" s="239" t="s">
        <v>5846</v>
      </c>
    </row>
    <row r="231" s="2" customFormat="1">
      <c r="A231" s="39"/>
      <c r="B231" s="40"/>
      <c r="C231" s="41"/>
      <c r="D231" s="241" t="s">
        <v>181</v>
      </c>
      <c r="E231" s="41"/>
      <c r="F231" s="242" t="s">
        <v>5843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181</v>
      </c>
      <c r="AU231" s="18" t="s">
        <v>86</v>
      </c>
    </row>
    <row r="232" s="2" customFormat="1" ht="16.5" customHeight="1">
      <c r="A232" s="39"/>
      <c r="B232" s="40"/>
      <c r="C232" s="298" t="s">
        <v>589</v>
      </c>
      <c r="D232" s="298" t="s">
        <v>1309</v>
      </c>
      <c r="E232" s="299" t="s">
        <v>5847</v>
      </c>
      <c r="F232" s="300" t="s">
        <v>5848</v>
      </c>
      <c r="G232" s="301" t="s">
        <v>801</v>
      </c>
      <c r="H232" s="302">
        <v>10</v>
      </c>
      <c r="I232" s="303"/>
      <c r="J232" s="304">
        <f>ROUND(I232*H232,2)</f>
        <v>0</v>
      </c>
      <c r="K232" s="300" t="s">
        <v>1</v>
      </c>
      <c r="L232" s="305"/>
      <c r="M232" s="306" t="s">
        <v>1</v>
      </c>
      <c r="N232" s="307" t="s">
        <v>42</v>
      </c>
      <c r="O232" s="92"/>
      <c r="P232" s="237">
        <f>O232*H232</f>
        <v>0</v>
      </c>
      <c r="Q232" s="237">
        <v>0.032500000000000001</v>
      </c>
      <c r="R232" s="237">
        <f>Q232*H232</f>
        <v>0.32500000000000001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329</v>
      </c>
      <c r="AT232" s="239" t="s">
        <v>1309</v>
      </c>
      <c r="AU232" s="239" t="s">
        <v>86</v>
      </c>
      <c r="AY232" s="18" t="s">
        <v>171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192</v>
      </c>
      <c r="BM232" s="239" t="s">
        <v>5849</v>
      </c>
    </row>
    <row r="233" s="2" customFormat="1">
      <c r="A233" s="39"/>
      <c r="B233" s="40"/>
      <c r="C233" s="41"/>
      <c r="D233" s="241" t="s">
        <v>181</v>
      </c>
      <c r="E233" s="41"/>
      <c r="F233" s="242" t="s">
        <v>5843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181</v>
      </c>
      <c r="AU233" s="18" t="s">
        <v>86</v>
      </c>
    </row>
    <row r="234" s="2" customFormat="1" ht="24.15" customHeight="1">
      <c r="A234" s="39"/>
      <c r="B234" s="40"/>
      <c r="C234" s="228" t="s">
        <v>678</v>
      </c>
      <c r="D234" s="228" t="s">
        <v>174</v>
      </c>
      <c r="E234" s="229" t="s">
        <v>5850</v>
      </c>
      <c r="F234" s="230" t="s">
        <v>5851</v>
      </c>
      <c r="G234" s="231" t="s">
        <v>801</v>
      </c>
      <c r="H234" s="232">
        <v>31</v>
      </c>
      <c r="I234" s="233"/>
      <c r="J234" s="234">
        <f>ROUND(I234*H234,2)</f>
        <v>0</v>
      </c>
      <c r="K234" s="230" t="s">
        <v>178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0.00040000000000000002</v>
      </c>
      <c r="R234" s="237">
        <f>Q234*H234</f>
        <v>0.012400000000000001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192</v>
      </c>
      <c r="AT234" s="239" t="s">
        <v>174</v>
      </c>
      <c r="AU234" s="239" t="s">
        <v>86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192</v>
      </c>
      <c r="BM234" s="239" t="s">
        <v>5852</v>
      </c>
    </row>
    <row r="235" s="13" customFormat="1">
      <c r="A235" s="13"/>
      <c r="B235" s="252"/>
      <c r="C235" s="253"/>
      <c r="D235" s="241" t="s">
        <v>294</v>
      </c>
      <c r="E235" s="254" t="s">
        <v>1</v>
      </c>
      <c r="F235" s="255" t="s">
        <v>5853</v>
      </c>
      <c r="G235" s="253"/>
      <c r="H235" s="256">
        <v>31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294</v>
      </c>
      <c r="AU235" s="262" t="s">
        <v>86</v>
      </c>
      <c r="AV235" s="13" t="s">
        <v>86</v>
      </c>
      <c r="AW235" s="13" t="s">
        <v>32</v>
      </c>
      <c r="AX235" s="13" t="s">
        <v>84</v>
      </c>
      <c r="AY235" s="262" t="s">
        <v>171</v>
      </c>
    </row>
    <row r="236" s="2" customFormat="1" ht="16.5" customHeight="1">
      <c r="A236" s="39"/>
      <c r="B236" s="40"/>
      <c r="C236" s="298" t="s">
        <v>686</v>
      </c>
      <c r="D236" s="298" t="s">
        <v>1309</v>
      </c>
      <c r="E236" s="299" t="s">
        <v>5854</v>
      </c>
      <c r="F236" s="300" t="s">
        <v>5855</v>
      </c>
      <c r="G236" s="301" t="s">
        <v>801</v>
      </c>
      <c r="H236" s="302">
        <v>31.620000000000001</v>
      </c>
      <c r="I236" s="303"/>
      <c r="J236" s="304">
        <f>ROUND(I236*H236,2)</f>
        <v>0</v>
      </c>
      <c r="K236" s="300" t="s">
        <v>1</v>
      </c>
      <c r="L236" s="305"/>
      <c r="M236" s="306" t="s">
        <v>1</v>
      </c>
      <c r="N236" s="307" t="s">
        <v>42</v>
      </c>
      <c r="O236" s="92"/>
      <c r="P236" s="237">
        <f>O236*H236</f>
        <v>0</v>
      </c>
      <c r="Q236" s="237">
        <v>0.066000000000000003</v>
      </c>
      <c r="R236" s="237">
        <f>Q236*H236</f>
        <v>2.0869200000000001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329</v>
      </c>
      <c r="AT236" s="239" t="s">
        <v>1309</v>
      </c>
      <c r="AU236" s="239" t="s">
        <v>86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192</v>
      </c>
      <c r="BM236" s="239" t="s">
        <v>5856</v>
      </c>
    </row>
    <row r="237" s="13" customFormat="1">
      <c r="A237" s="13"/>
      <c r="B237" s="252"/>
      <c r="C237" s="253"/>
      <c r="D237" s="241" t="s">
        <v>294</v>
      </c>
      <c r="E237" s="254" t="s">
        <v>1</v>
      </c>
      <c r="F237" s="255" t="s">
        <v>5857</v>
      </c>
      <c r="G237" s="253"/>
      <c r="H237" s="256">
        <v>31.620000000000001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294</v>
      </c>
      <c r="AU237" s="262" t="s">
        <v>86</v>
      </c>
      <c r="AV237" s="13" t="s">
        <v>86</v>
      </c>
      <c r="AW237" s="13" t="s">
        <v>32</v>
      </c>
      <c r="AX237" s="13" t="s">
        <v>84</v>
      </c>
      <c r="AY237" s="262" t="s">
        <v>171</v>
      </c>
    </row>
    <row r="238" s="2" customFormat="1" ht="24.15" customHeight="1">
      <c r="A238" s="39"/>
      <c r="B238" s="40"/>
      <c r="C238" s="228" t="s">
        <v>698</v>
      </c>
      <c r="D238" s="228" t="s">
        <v>174</v>
      </c>
      <c r="E238" s="229" t="s">
        <v>5858</v>
      </c>
      <c r="F238" s="230" t="s">
        <v>5859</v>
      </c>
      <c r="G238" s="231" t="s">
        <v>419</v>
      </c>
      <c r="H238" s="232">
        <v>6.4900000000000002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0.046339999999999999</v>
      </c>
      <c r="R238" s="237">
        <f>Q238*H238</f>
        <v>0.30074660000000003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192</v>
      </c>
      <c r="AT238" s="239" t="s">
        <v>174</v>
      </c>
      <c r="AU238" s="239" t="s">
        <v>86</v>
      </c>
      <c r="AY238" s="18" t="s">
        <v>171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192</v>
      </c>
      <c r="BM238" s="239" t="s">
        <v>5860</v>
      </c>
    </row>
    <row r="239" s="2" customFormat="1">
      <c r="A239" s="39"/>
      <c r="B239" s="40"/>
      <c r="C239" s="41"/>
      <c r="D239" s="241" t="s">
        <v>181</v>
      </c>
      <c r="E239" s="41"/>
      <c r="F239" s="242" t="s">
        <v>5861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181</v>
      </c>
      <c r="AU239" s="18" t="s">
        <v>86</v>
      </c>
    </row>
    <row r="240" s="15" customFormat="1">
      <c r="A240" s="15"/>
      <c r="B240" s="274"/>
      <c r="C240" s="275"/>
      <c r="D240" s="241" t="s">
        <v>294</v>
      </c>
      <c r="E240" s="276" t="s">
        <v>1</v>
      </c>
      <c r="F240" s="277" t="s">
        <v>5805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294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171</v>
      </c>
    </row>
    <row r="241" s="13" customFormat="1">
      <c r="A241" s="13"/>
      <c r="B241" s="252"/>
      <c r="C241" s="253"/>
      <c r="D241" s="241" t="s">
        <v>294</v>
      </c>
      <c r="E241" s="254" t="s">
        <v>1</v>
      </c>
      <c r="F241" s="255" t="s">
        <v>5862</v>
      </c>
      <c r="G241" s="253"/>
      <c r="H241" s="256">
        <v>6.4900000000000002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294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171</v>
      </c>
    </row>
    <row r="242" s="2" customFormat="1" ht="24.15" customHeight="1">
      <c r="A242" s="39"/>
      <c r="B242" s="40"/>
      <c r="C242" s="228" t="s">
        <v>702</v>
      </c>
      <c r="D242" s="228" t="s">
        <v>174</v>
      </c>
      <c r="E242" s="229" t="s">
        <v>5863</v>
      </c>
      <c r="F242" s="230" t="s">
        <v>5864</v>
      </c>
      <c r="G242" s="231" t="s">
        <v>419</v>
      </c>
      <c r="H242" s="232">
        <v>64.099999999999994</v>
      </c>
      <c r="I242" s="233"/>
      <c r="J242" s="234">
        <f>ROUND(I242*H242,2)</f>
        <v>0</v>
      </c>
      <c r="K242" s="230" t="s">
        <v>178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192</v>
      </c>
      <c r="AT242" s="239" t="s">
        <v>174</v>
      </c>
      <c r="AU242" s="239" t="s">
        <v>86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192</v>
      </c>
      <c r="BM242" s="239" t="s">
        <v>5865</v>
      </c>
    </row>
    <row r="243" s="2" customFormat="1" ht="16.5" customHeight="1">
      <c r="A243" s="39"/>
      <c r="B243" s="40"/>
      <c r="C243" s="298" t="s">
        <v>708</v>
      </c>
      <c r="D243" s="298" t="s">
        <v>1309</v>
      </c>
      <c r="E243" s="299" t="s">
        <v>5866</v>
      </c>
      <c r="F243" s="300" t="s">
        <v>5867</v>
      </c>
      <c r="G243" s="301" t="s">
        <v>419</v>
      </c>
      <c r="H243" s="302">
        <v>67.305000000000007</v>
      </c>
      <c r="I243" s="303"/>
      <c r="J243" s="304">
        <f>ROUND(I243*H243,2)</f>
        <v>0</v>
      </c>
      <c r="K243" s="300" t="s">
        <v>1</v>
      </c>
      <c r="L243" s="305"/>
      <c r="M243" s="306" t="s">
        <v>1</v>
      </c>
      <c r="N243" s="307" t="s">
        <v>42</v>
      </c>
      <c r="O243" s="92"/>
      <c r="P243" s="237">
        <f>O243*H243</f>
        <v>0</v>
      </c>
      <c r="Q243" s="237">
        <v>0.00046000000000000001</v>
      </c>
      <c r="R243" s="237">
        <f>Q243*H243</f>
        <v>0.030960300000000003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329</v>
      </c>
      <c r="AT243" s="239" t="s">
        <v>1309</v>
      </c>
      <c r="AU243" s="239" t="s">
        <v>86</v>
      </c>
      <c r="AY243" s="18" t="s">
        <v>171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192</v>
      </c>
      <c r="BM243" s="239" t="s">
        <v>5868</v>
      </c>
    </row>
    <row r="244" s="2" customFormat="1">
      <c r="A244" s="39"/>
      <c r="B244" s="40"/>
      <c r="C244" s="41"/>
      <c r="D244" s="241" t="s">
        <v>181</v>
      </c>
      <c r="E244" s="41"/>
      <c r="F244" s="242" t="s">
        <v>5869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181</v>
      </c>
      <c r="AU244" s="18" t="s">
        <v>86</v>
      </c>
    </row>
    <row r="245" s="13" customFormat="1">
      <c r="A245" s="13"/>
      <c r="B245" s="252"/>
      <c r="C245" s="253"/>
      <c r="D245" s="241" t="s">
        <v>294</v>
      </c>
      <c r="E245" s="254" t="s">
        <v>1</v>
      </c>
      <c r="F245" s="255" t="s">
        <v>5870</v>
      </c>
      <c r="G245" s="253"/>
      <c r="H245" s="256">
        <v>67.305000000000007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294</v>
      </c>
      <c r="AU245" s="262" t="s">
        <v>86</v>
      </c>
      <c r="AV245" s="13" t="s">
        <v>86</v>
      </c>
      <c r="AW245" s="13" t="s">
        <v>32</v>
      </c>
      <c r="AX245" s="13" t="s">
        <v>84</v>
      </c>
      <c r="AY245" s="262" t="s">
        <v>171</v>
      </c>
    </row>
    <row r="246" s="2" customFormat="1" ht="24.15" customHeight="1">
      <c r="A246" s="39"/>
      <c r="B246" s="40"/>
      <c r="C246" s="298" t="s">
        <v>712</v>
      </c>
      <c r="D246" s="298" t="s">
        <v>1309</v>
      </c>
      <c r="E246" s="299" t="s">
        <v>5871</v>
      </c>
      <c r="F246" s="300" t="s">
        <v>5872</v>
      </c>
      <c r="G246" s="301" t="s">
        <v>1892</v>
      </c>
      <c r="H246" s="302">
        <v>1</v>
      </c>
      <c r="I246" s="303"/>
      <c r="J246" s="304">
        <f>ROUND(I246*H246,2)</f>
        <v>0</v>
      </c>
      <c r="K246" s="300" t="s">
        <v>1</v>
      </c>
      <c r="L246" s="305"/>
      <c r="M246" s="306" t="s">
        <v>1</v>
      </c>
      <c r="N246" s="307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329</v>
      </c>
      <c r="AT246" s="239" t="s">
        <v>1309</v>
      </c>
      <c r="AU246" s="239" t="s">
        <v>86</v>
      </c>
      <c r="AY246" s="18" t="s">
        <v>171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192</v>
      </c>
      <c r="BM246" s="239" t="s">
        <v>5873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192</v>
      </c>
      <c r="F247" s="226" t="s">
        <v>1449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SUM(P248:P254)</f>
        <v>0</v>
      </c>
      <c r="Q247" s="220"/>
      <c r="R247" s="221">
        <f>SUM(R248:R254)</f>
        <v>0</v>
      </c>
      <c r="S247" s="220"/>
      <c r="T247" s="222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171</v>
      </c>
      <c r="BK247" s="225">
        <f>SUM(BK248:BK254)</f>
        <v>0</v>
      </c>
    </row>
    <row r="248" s="2" customFormat="1" ht="16.5" customHeight="1">
      <c r="A248" s="39"/>
      <c r="B248" s="40"/>
      <c r="C248" s="228" t="s">
        <v>716</v>
      </c>
      <c r="D248" s="228" t="s">
        <v>174</v>
      </c>
      <c r="E248" s="229" t="s">
        <v>4556</v>
      </c>
      <c r="F248" s="230" t="s">
        <v>5874</v>
      </c>
      <c r="G248" s="231" t="s">
        <v>292</v>
      </c>
      <c r="H248" s="232">
        <v>12.006</v>
      </c>
      <c r="I248" s="233"/>
      <c r="J248" s="234">
        <f>ROUND(I248*H248,2)</f>
        <v>0</v>
      </c>
      <c r="K248" s="230" t="s">
        <v>178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192</v>
      </c>
      <c r="AT248" s="239" t="s">
        <v>174</v>
      </c>
      <c r="AU248" s="239" t="s">
        <v>86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192</v>
      </c>
      <c r="BM248" s="239" t="s">
        <v>5875</v>
      </c>
    </row>
    <row r="249" s="15" customFormat="1">
      <c r="A249" s="15"/>
      <c r="B249" s="274"/>
      <c r="C249" s="275"/>
      <c r="D249" s="241" t="s">
        <v>294</v>
      </c>
      <c r="E249" s="276" t="s">
        <v>1</v>
      </c>
      <c r="F249" s="277" t="s">
        <v>5876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294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171</v>
      </c>
    </row>
    <row r="250" s="13" customFormat="1">
      <c r="A250" s="13"/>
      <c r="B250" s="252"/>
      <c r="C250" s="253"/>
      <c r="D250" s="241" t="s">
        <v>294</v>
      </c>
      <c r="E250" s="254" t="s">
        <v>1</v>
      </c>
      <c r="F250" s="255" t="s">
        <v>5877</v>
      </c>
      <c r="G250" s="253"/>
      <c r="H250" s="256">
        <v>12.006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294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171</v>
      </c>
    </row>
    <row r="251" s="14" customFormat="1">
      <c r="A251" s="14"/>
      <c r="B251" s="263"/>
      <c r="C251" s="264"/>
      <c r="D251" s="241" t="s">
        <v>294</v>
      </c>
      <c r="E251" s="265" t="s">
        <v>5691</v>
      </c>
      <c r="F251" s="266" t="s">
        <v>298</v>
      </c>
      <c r="G251" s="264"/>
      <c r="H251" s="267">
        <v>12.006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294</v>
      </c>
      <c r="AU251" s="273" t="s">
        <v>86</v>
      </c>
      <c r="AV251" s="14" t="s">
        <v>192</v>
      </c>
      <c r="AW251" s="14" t="s">
        <v>32</v>
      </c>
      <c r="AX251" s="14" t="s">
        <v>84</v>
      </c>
      <c r="AY251" s="273" t="s">
        <v>171</v>
      </c>
    </row>
    <row r="252" s="2" customFormat="1" ht="24.15" customHeight="1">
      <c r="A252" s="39"/>
      <c r="B252" s="40"/>
      <c r="C252" s="228" t="s">
        <v>721</v>
      </c>
      <c r="D252" s="228" t="s">
        <v>174</v>
      </c>
      <c r="E252" s="229" t="s">
        <v>5878</v>
      </c>
      <c r="F252" s="230" t="s">
        <v>5879</v>
      </c>
      <c r="G252" s="231" t="s">
        <v>292</v>
      </c>
      <c r="H252" s="232">
        <v>0.5</v>
      </c>
      <c r="I252" s="233"/>
      <c r="J252" s="234">
        <f>ROUND(I252*H252,2)</f>
        <v>0</v>
      </c>
      <c r="K252" s="230" t="s">
        <v>178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192</v>
      </c>
      <c r="AT252" s="239" t="s">
        <v>174</v>
      </c>
      <c r="AU252" s="239" t="s">
        <v>86</v>
      </c>
      <c r="AY252" s="18" t="s">
        <v>171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192</v>
      </c>
      <c r="BM252" s="239" t="s">
        <v>5880</v>
      </c>
    </row>
    <row r="253" s="15" customFormat="1">
      <c r="A253" s="15"/>
      <c r="B253" s="274"/>
      <c r="C253" s="275"/>
      <c r="D253" s="241" t="s">
        <v>294</v>
      </c>
      <c r="E253" s="276" t="s">
        <v>1</v>
      </c>
      <c r="F253" s="277" t="s">
        <v>5881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294</v>
      </c>
      <c r="AU253" s="283" t="s">
        <v>86</v>
      </c>
      <c r="AV253" s="15" t="s">
        <v>84</v>
      </c>
      <c r="AW253" s="15" t="s">
        <v>32</v>
      </c>
      <c r="AX253" s="15" t="s">
        <v>77</v>
      </c>
      <c r="AY253" s="283" t="s">
        <v>171</v>
      </c>
    </row>
    <row r="254" s="13" customFormat="1">
      <c r="A254" s="13"/>
      <c r="B254" s="252"/>
      <c r="C254" s="253"/>
      <c r="D254" s="241" t="s">
        <v>294</v>
      </c>
      <c r="E254" s="254" t="s">
        <v>1</v>
      </c>
      <c r="F254" s="255" t="s">
        <v>5882</v>
      </c>
      <c r="G254" s="253"/>
      <c r="H254" s="256">
        <v>0.5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294</v>
      </c>
      <c r="AU254" s="262" t="s">
        <v>86</v>
      </c>
      <c r="AV254" s="13" t="s">
        <v>86</v>
      </c>
      <c r="AW254" s="13" t="s">
        <v>32</v>
      </c>
      <c r="AX254" s="13" t="s">
        <v>84</v>
      </c>
      <c r="AY254" s="262" t="s">
        <v>171</v>
      </c>
    </row>
    <row r="255" s="12" customFormat="1" ht="22.8" customHeight="1">
      <c r="A255" s="12"/>
      <c r="B255" s="212"/>
      <c r="C255" s="213"/>
      <c r="D255" s="214" t="s">
        <v>76</v>
      </c>
      <c r="E255" s="226" t="s">
        <v>170</v>
      </c>
      <c r="F255" s="226" t="s">
        <v>5883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SUM(P256:P292)</f>
        <v>0</v>
      </c>
      <c r="Q255" s="220"/>
      <c r="R255" s="221">
        <f>SUM(R256:R292)</f>
        <v>105.9909536</v>
      </c>
      <c r="S255" s="220"/>
      <c r="T255" s="222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84</v>
      </c>
      <c r="AT255" s="224" t="s">
        <v>76</v>
      </c>
      <c r="AU255" s="224" t="s">
        <v>84</v>
      </c>
      <c r="AY255" s="223" t="s">
        <v>171</v>
      </c>
      <c r="BK255" s="225">
        <f>SUM(BK256:BK292)</f>
        <v>0</v>
      </c>
    </row>
    <row r="256" s="2" customFormat="1" ht="21.75" customHeight="1">
      <c r="A256" s="39"/>
      <c r="B256" s="40"/>
      <c r="C256" s="228" t="s">
        <v>725</v>
      </c>
      <c r="D256" s="228" t="s">
        <v>174</v>
      </c>
      <c r="E256" s="229" t="s">
        <v>5884</v>
      </c>
      <c r="F256" s="230" t="s">
        <v>5885</v>
      </c>
      <c r="G256" s="231" t="s">
        <v>206</v>
      </c>
      <c r="H256" s="232">
        <v>246.94999999999999</v>
      </c>
      <c r="I256" s="233"/>
      <c r="J256" s="234">
        <f>ROUND(I256*H256,2)</f>
        <v>0</v>
      </c>
      <c r="K256" s="230" t="s">
        <v>178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192</v>
      </c>
      <c r="AT256" s="239" t="s">
        <v>174</v>
      </c>
      <c r="AU256" s="239" t="s">
        <v>86</v>
      </c>
      <c r="AY256" s="18" t="s">
        <v>171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192</v>
      </c>
      <c r="BM256" s="239" t="s">
        <v>5886</v>
      </c>
    </row>
    <row r="257" s="13" customFormat="1">
      <c r="A257" s="13"/>
      <c r="B257" s="252"/>
      <c r="C257" s="253"/>
      <c r="D257" s="241" t="s">
        <v>294</v>
      </c>
      <c r="E257" s="254" t="s">
        <v>1</v>
      </c>
      <c r="F257" s="255" t="s">
        <v>5887</v>
      </c>
      <c r="G257" s="253"/>
      <c r="H257" s="256">
        <v>246.94999999999999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294</v>
      </c>
      <c r="AU257" s="262" t="s">
        <v>86</v>
      </c>
      <c r="AV257" s="13" t="s">
        <v>86</v>
      </c>
      <c r="AW257" s="13" t="s">
        <v>32</v>
      </c>
      <c r="AX257" s="13" t="s">
        <v>84</v>
      </c>
      <c r="AY257" s="262" t="s">
        <v>171</v>
      </c>
    </row>
    <row r="258" s="2" customFormat="1" ht="21.75" customHeight="1">
      <c r="A258" s="39"/>
      <c r="B258" s="40"/>
      <c r="C258" s="228" t="s">
        <v>730</v>
      </c>
      <c r="D258" s="228" t="s">
        <v>174</v>
      </c>
      <c r="E258" s="229" t="s">
        <v>5888</v>
      </c>
      <c r="F258" s="230" t="s">
        <v>5889</v>
      </c>
      <c r="G258" s="231" t="s">
        <v>206</v>
      </c>
      <c r="H258" s="232">
        <v>1084.1600000000001</v>
      </c>
      <c r="I258" s="233"/>
      <c r="J258" s="234">
        <f>ROUND(I258*H258,2)</f>
        <v>0</v>
      </c>
      <c r="K258" s="230" t="s">
        <v>178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192</v>
      </c>
      <c r="AT258" s="239" t="s">
        <v>174</v>
      </c>
      <c r="AU258" s="239" t="s">
        <v>86</v>
      </c>
      <c r="AY258" s="18" t="s">
        <v>171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192</v>
      </c>
      <c r="BM258" s="239" t="s">
        <v>5890</v>
      </c>
    </row>
    <row r="259" s="13" customFormat="1">
      <c r="A259" s="13"/>
      <c r="B259" s="252"/>
      <c r="C259" s="253"/>
      <c r="D259" s="241" t="s">
        <v>294</v>
      </c>
      <c r="E259" s="254" t="s">
        <v>1</v>
      </c>
      <c r="F259" s="255" t="s">
        <v>5891</v>
      </c>
      <c r="G259" s="253"/>
      <c r="H259" s="256">
        <v>1084.1600000000001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294</v>
      </c>
      <c r="AU259" s="262" t="s">
        <v>86</v>
      </c>
      <c r="AV259" s="13" t="s">
        <v>86</v>
      </c>
      <c r="AW259" s="13" t="s">
        <v>32</v>
      </c>
      <c r="AX259" s="13" t="s">
        <v>84</v>
      </c>
      <c r="AY259" s="262" t="s">
        <v>171</v>
      </c>
    </row>
    <row r="260" s="2" customFormat="1" ht="21.75" customHeight="1">
      <c r="A260" s="39"/>
      <c r="B260" s="40"/>
      <c r="C260" s="228" t="s">
        <v>736</v>
      </c>
      <c r="D260" s="228" t="s">
        <v>174</v>
      </c>
      <c r="E260" s="229" t="s">
        <v>5892</v>
      </c>
      <c r="F260" s="230" t="s">
        <v>5893</v>
      </c>
      <c r="G260" s="231" t="s">
        <v>206</v>
      </c>
      <c r="H260" s="232">
        <v>246.94999999999999</v>
      </c>
      <c r="I260" s="233"/>
      <c r="J260" s="234">
        <f>ROUND(I260*H260,2)</f>
        <v>0</v>
      </c>
      <c r="K260" s="230" t="s">
        <v>178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192</v>
      </c>
      <c r="AT260" s="239" t="s">
        <v>174</v>
      </c>
      <c r="AU260" s="239" t="s">
        <v>86</v>
      </c>
      <c r="AY260" s="18" t="s">
        <v>171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192</v>
      </c>
      <c r="BM260" s="239" t="s">
        <v>5894</v>
      </c>
    </row>
    <row r="261" s="13" customFormat="1">
      <c r="A261" s="13"/>
      <c r="B261" s="252"/>
      <c r="C261" s="253"/>
      <c r="D261" s="241" t="s">
        <v>294</v>
      </c>
      <c r="E261" s="254" t="s">
        <v>1</v>
      </c>
      <c r="F261" s="255" t="s">
        <v>5887</v>
      </c>
      <c r="G261" s="253"/>
      <c r="H261" s="256">
        <v>246.94999999999999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294</v>
      </c>
      <c r="AU261" s="262" t="s">
        <v>86</v>
      </c>
      <c r="AV261" s="13" t="s">
        <v>86</v>
      </c>
      <c r="AW261" s="13" t="s">
        <v>32</v>
      </c>
      <c r="AX261" s="13" t="s">
        <v>84</v>
      </c>
      <c r="AY261" s="262" t="s">
        <v>171</v>
      </c>
    </row>
    <row r="262" s="2" customFormat="1" ht="21.75" customHeight="1">
      <c r="A262" s="39"/>
      <c r="B262" s="40"/>
      <c r="C262" s="228" t="s">
        <v>743</v>
      </c>
      <c r="D262" s="228" t="s">
        <v>174</v>
      </c>
      <c r="E262" s="229" t="s">
        <v>5895</v>
      </c>
      <c r="F262" s="230" t="s">
        <v>5896</v>
      </c>
      <c r="G262" s="231" t="s">
        <v>206</v>
      </c>
      <c r="H262" s="232">
        <v>716.64999999999998</v>
      </c>
      <c r="I262" s="233"/>
      <c r="J262" s="234">
        <f>ROUND(I262*H262,2)</f>
        <v>0</v>
      </c>
      <c r="K262" s="230" t="s">
        <v>178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192</v>
      </c>
      <c r="AT262" s="239" t="s">
        <v>174</v>
      </c>
      <c r="AU262" s="239" t="s">
        <v>86</v>
      </c>
      <c r="AY262" s="18" t="s">
        <v>171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192</v>
      </c>
      <c r="BM262" s="239" t="s">
        <v>5897</v>
      </c>
    </row>
    <row r="263" s="13" customFormat="1">
      <c r="A263" s="13"/>
      <c r="B263" s="252"/>
      <c r="C263" s="253"/>
      <c r="D263" s="241" t="s">
        <v>294</v>
      </c>
      <c r="E263" s="254" t="s">
        <v>1</v>
      </c>
      <c r="F263" s="255" t="s">
        <v>5678</v>
      </c>
      <c r="G263" s="253"/>
      <c r="H263" s="256">
        <v>716.64999999999998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294</v>
      </c>
      <c r="AU263" s="262" t="s">
        <v>86</v>
      </c>
      <c r="AV263" s="13" t="s">
        <v>86</v>
      </c>
      <c r="AW263" s="13" t="s">
        <v>32</v>
      </c>
      <c r="AX263" s="13" t="s">
        <v>84</v>
      </c>
      <c r="AY263" s="262" t="s">
        <v>171</v>
      </c>
    </row>
    <row r="264" s="2" customFormat="1" ht="33" customHeight="1">
      <c r="A264" s="39"/>
      <c r="B264" s="40"/>
      <c r="C264" s="228" t="s">
        <v>750</v>
      </c>
      <c r="D264" s="228" t="s">
        <v>174</v>
      </c>
      <c r="E264" s="229" t="s">
        <v>5898</v>
      </c>
      <c r="F264" s="230" t="s">
        <v>5899</v>
      </c>
      <c r="G264" s="231" t="s">
        <v>206</v>
      </c>
      <c r="H264" s="232">
        <v>716.64999999999998</v>
      </c>
      <c r="I264" s="233"/>
      <c r="J264" s="234">
        <f>ROUND(I264*H264,2)</f>
        <v>0</v>
      </c>
      <c r="K264" s="230" t="s">
        <v>178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192</v>
      </c>
      <c r="AT264" s="239" t="s">
        <v>174</v>
      </c>
      <c r="AU264" s="239" t="s">
        <v>86</v>
      </c>
      <c r="AY264" s="18" t="s">
        <v>171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192</v>
      </c>
      <c r="BM264" s="239" t="s">
        <v>5900</v>
      </c>
    </row>
    <row r="265" s="13" customFormat="1">
      <c r="A265" s="13"/>
      <c r="B265" s="252"/>
      <c r="C265" s="253"/>
      <c r="D265" s="241" t="s">
        <v>294</v>
      </c>
      <c r="E265" s="254" t="s">
        <v>1</v>
      </c>
      <c r="F265" s="255" t="s">
        <v>5678</v>
      </c>
      <c r="G265" s="253"/>
      <c r="H265" s="256">
        <v>716.64999999999998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294</v>
      </c>
      <c r="AU265" s="262" t="s">
        <v>86</v>
      </c>
      <c r="AV265" s="13" t="s">
        <v>86</v>
      </c>
      <c r="AW265" s="13" t="s">
        <v>32</v>
      </c>
      <c r="AX265" s="13" t="s">
        <v>84</v>
      </c>
      <c r="AY265" s="262" t="s">
        <v>171</v>
      </c>
    </row>
    <row r="266" s="2" customFormat="1" ht="24.15" customHeight="1">
      <c r="A266" s="39"/>
      <c r="B266" s="40"/>
      <c r="C266" s="228" t="s">
        <v>764</v>
      </c>
      <c r="D266" s="228" t="s">
        <v>174</v>
      </c>
      <c r="E266" s="229" t="s">
        <v>5901</v>
      </c>
      <c r="F266" s="230" t="s">
        <v>5902</v>
      </c>
      <c r="G266" s="231" t="s">
        <v>206</v>
      </c>
      <c r="H266" s="232">
        <v>3.52</v>
      </c>
      <c r="I266" s="233"/>
      <c r="J266" s="234">
        <f>ROUND(I266*H266,2)</f>
        <v>0</v>
      </c>
      <c r="K266" s="230" t="s">
        <v>178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0.46000000000000002</v>
      </c>
      <c r="R266" s="237">
        <f>Q266*H266</f>
        <v>1.6192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192</v>
      </c>
      <c r="AT266" s="239" t="s">
        <v>174</v>
      </c>
      <c r="AU266" s="239" t="s">
        <v>86</v>
      </c>
      <c r="AY266" s="18" t="s">
        <v>171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192</v>
      </c>
      <c r="BM266" s="239" t="s">
        <v>5903</v>
      </c>
    </row>
    <row r="267" s="13" customFormat="1">
      <c r="A267" s="13"/>
      <c r="B267" s="252"/>
      <c r="C267" s="253"/>
      <c r="D267" s="241" t="s">
        <v>294</v>
      </c>
      <c r="E267" s="254" t="s">
        <v>1</v>
      </c>
      <c r="F267" s="255" t="s">
        <v>5689</v>
      </c>
      <c r="G267" s="253"/>
      <c r="H267" s="256">
        <v>3.52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294</v>
      </c>
      <c r="AU267" s="262" t="s">
        <v>86</v>
      </c>
      <c r="AV267" s="13" t="s">
        <v>86</v>
      </c>
      <c r="AW267" s="13" t="s">
        <v>32</v>
      </c>
      <c r="AX267" s="13" t="s">
        <v>84</v>
      </c>
      <c r="AY267" s="262" t="s">
        <v>171</v>
      </c>
    </row>
    <row r="268" s="2" customFormat="1" ht="24.15" customHeight="1">
      <c r="A268" s="39"/>
      <c r="B268" s="40"/>
      <c r="C268" s="228" t="s">
        <v>769</v>
      </c>
      <c r="D268" s="228" t="s">
        <v>174</v>
      </c>
      <c r="E268" s="229" t="s">
        <v>5904</v>
      </c>
      <c r="F268" s="230" t="s">
        <v>5905</v>
      </c>
      <c r="G268" s="231" t="s">
        <v>206</v>
      </c>
      <c r="H268" s="232">
        <v>716.64999999999998</v>
      </c>
      <c r="I268" s="233"/>
      <c r="J268" s="234">
        <f>ROUND(I268*H268,2)</f>
        <v>0</v>
      </c>
      <c r="K268" s="230" t="s">
        <v>178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192</v>
      </c>
      <c r="AT268" s="239" t="s">
        <v>174</v>
      </c>
      <c r="AU268" s="239" t="s">
        <v>86</v>
      </c>
      <c r="AY268" s="18" t="s">
        <v>171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192</v>
      </c>
      <c r="BM268" s="239" t="s">
        <v>5906</v>
      </c>
    </row>
    <row r="269" s="13" customFormat="1">
      <c r="A269" s="13"/>
      <c r="B269" s="252"/>
      <c r="C269" s="253"/>
      <c r="D269" s="241" t="s">
        <v>294</v>
      </c>
      <c r="E269" s="254" t="s">
        <v>1</v>
      </c>
      <c r="F269" s="255" t="s">
        <v>5678</v>
      </c>
      <c r="G269" s="253"/>
      <c r="H269" s="256">
        <v>716.64999999999998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294</v>
      </c>
      <c r="AU269" s="262" t="s">
        <v>86</v>
      </c>
      <c r="AV269" s="13" t="s">
        <v>86</v>
      </c>
      <c r="AW269" s="13" t="s">
        <v>32</v>
      </c>
      <c r="AX269" s="13" t="s">
        <v>84</v>
      </c>
      <c r="AY269" s="262" t="s">
        <v>171</v>
      </c>
    </row>
    <row r="270" s="2" customFormat="1" ht="21.75" customHeight="1">
      <c r="A270" s="39"/>
      <c r="B270" s="40"/>
      <c r="C270" s="228" t="s">
        <v>774</v>
      </c>
      <c r="D270" s="228" t="s">
        <v>174</v>
      </c>
      <c r="E270" s="229" t="s">
        <v>5907</v>
      </c>
      <c r="F270" s="230" t="s">
        <v>5908</v>
      </c>
      <c r="G270" s="231" t="s">
        <v>206</v>
      </c>
      <c r="H270" s="232">
        <v>1433.3</v>
      </c>
      <c r="I270" s="233"/>
      <c r="J270" s="234">
        <f>ROUND(I270*H270,2)</f>
        <v>0</v>
      </c>
      <c r="K270" s="230" t="s">
        <v>178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192</v>
      </c>
      <c r="AT270" s="239" t="s">
        <v>174</v>
      </c>
      <c r="AU270" s="239" t="s">
        <v>86</v>
      </c>
      <c r="AY270" s="18" t="s">
        <v>171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192</v>
      </c>
      <c r="BM270" s="239" t="s">
        <v>5909</v>
      </c>
    </row>
    <row r="271" s="13" customFormat="1">
      <c r="A271" s="13"/>
      <c r="B271" s="252"/>
      <c r="C271" s="253"/>
      <c r="D271" s="241" t="s">
        <v>294</v>
      </c>
      <c r="E271" s="254" t="s">
        <v>1</v>
      </c>
      <c r="F271" s="255" t="s">
        <v>5910</v>
      </c>
      <c r="G271" s="253"/>
      <c r="H271" s="256">
        <v>1433.3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294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171</v>
      </c>
    </row>
    <row r="272" s="2" customFormat="1" ht="33" customHeight="1">
      <c r="A272" s="39"/>
      <c r="B272" s="40"/>
      <c r="C272" s="228" t="s">
        <v>781</v>
      </c>
      <c r="D272" s="228" t="s">
        <v>174</v>
      </c>
      <c r="E272" s="229" t="s">
        <v>5911</v>
      </c>
      <c r="F272" s="230" t="s">
        <v>5912</v>
      </c>
      <c r="G272" s="231" t="s">
        <v>206</v>
      </c>
      <c r="H272" s="232">
        <v>716.64999999999998</v>
      </c>
      <c r="I272" s="233"/>
      <c r="J272" s="234">
        <f>ROUND(I272*H272,2)</f>
        <v>0</v>
      </c>
      <c r="K272" s="230" t="s">
        <v>178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192</v>
      </c>
      <c r="AT272" s="239" t="s">
        <v>174</v>
      </c>
      <c r="AU272" s="239" t="s">
        <v>86</v>
      </c>
      <c r="AY272" s="18" t="s">
        <v>171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192</v>
      </c>
      <c r="BM272" s="239" t="s">
        <v>5913</v>
      </c>
    </row>
    <row r="273" s="13" customFormat="1">
      <c r="A273" s="13"/>
      <c r="B273" s="252"/>
      <c r="C273" s="253"/>
      <c r="D273" s="241" t="s">
        <v>294</v>
      </c>
      <c r="E273" s="254" t="s">
        <v>1</v>
      </c>
      <c r="F273" s="255" t="s">
        <v>5678</v>
      </c>
      <c r="G273" s="253"/>
      <c r="H273" s="256">
        <v>716.64999999999998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294</v>
      </c>
      <c r="AU273" s="262" t="s">
        <v>86</v>
      </c>
      <c r="AV273" s="13" t="s">
        <v>86</v>
      </c>
      <c r="AW273" s="13" t="s">
        <v>32</v>
      </c>
      <c r="AX273" s="13" t="s">
        <v>84</v>
      </c>
      <c r="AY273" s="262" t="s">
        <v>171</v>
      </c>
    </row>
    <row r="274" s="2" customFormat="1" ht="24.15" customHeight="1">
      <c r="A274" s="39"/>
      <c r="B274" s="40"/>
      <c r="C274" s="228" t="s">
        <v>786</v>
      </c>
      <c r="D274" s="228" t="s">
        <v>174</v>
      </c>
      <c r="E274" s="229" t="s">
        <v>5914</v>
      </c>
      <c r="F274" s="230" t="s">
        <v>5915</v>
      </c>
      <c r="G274" s="231" t="s">
        <v>206</v>
      </c>
      <c r="H274" s="232">
        <v>3.52</v>
      </c>
      <c r="I274" s="233"/>
      <c r="J274" s="234">
        <f>ROUND(I274*H274,2)</f>
        <v>0</v>
      </c>
      <c r="K274" s="230" t="s">
        <v>178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0.089219999999999994</v>
      </c>
      <c r="R274" s="237">
        <f>Q274*H274</f>
        <v>0.31405439999999996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192</v>
      </c>
      <c r="AT274" s="239" t="s">
        <v>174</v>
      </c>
      <c r="AU274" s="239" t="s">
        <v>86</v>
      </c>
      <c r="AY274" s="18" t="s">
        <v>171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192</v>
      </c>
      <c r="BM274" s="239" t="s">
        <v>5916</v>
      </c>
    </row>
    <row r="275" s="15" customFormat="1">
      <c r="A275" s="15"/>
      <c r="B275" s="274"/>
      <c r="C275" s="275"/>
      <c r="D275" s="241" t="s">
        <v>294</v>
      </c>
      <c r="E275" s="276" t="s">
        <v>1</v>
      </c>
      <c r="F275" s="277" t="s">
        <v>5917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294</v>
      </c>
      <c r="AU275" s="283" t="s">
        <v>86</v>
      </c>
      <c r="AV275" s="15" t="s">
        <v>84</v>
      </c>
      <c r="AW275" s="15" t="s">
        <v>32</v>
      </c>
      <c r="AX275" s="15" t="s">
        <v>77</v>
      </c>
      <c r="AY275" s="283" t="s">
        <v>171</v>
      </c>
    </row>
    <row r="276" s="13" customFormat="1">
      <c r="A276" s="13"/>
      <c r="B276" s="252"/>
      <c r="C276" s="253"/>
      <c r="D276" s="241" t="s">
        <v>294</v>
      </c>
      <c r="E276" s="254" t="s">
        <v>1</v>
      </c>
      <c r="F276" s="255" t="s">
        <v>5689</v>
      </c>
      <c r="G276" s="253"/>
      <c r="H276" s="256">
        <v>3.52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294</v>
      </c>
      <c r="AU276" s="262" t="s">
        <v>86</v>
      </c>
      <c r="AV276" s="13" t="s">
        <v>86</v>
      </c>
      <c r="AW276" s="13" t="s">
        <v>32</v>
      </c>
      <c r="AX276" s="13" t="s">
        <v>84</v>
      </c>
      <c r="AY276" s="262" t="s">
        <v>171</v>
      </c>
    </row>
    <row r="277" s="2" customFormat="1" ht="33" customHeight="1">
      <c r="A277" s="39"/>
      <c r="B277" s="40"/>
      <c r="C277" s="228" t="s">
        <v>794</v>
      </c>
      <c r="D277" s="228" t="s">
        <v>174</v>
      </c>
      <c r="E277" s="229" t="s">
        <v>5918</v>
      </c>
      <c r="F277" s="230" t="s">
        <v>5919</v>
      </c>
      <c r="G277" s="231" t="s">
        <v>206</v>
      </c>
      <c r="H277" s="232">
        <v>263.00999999999999</v>
      </c>
      <c r="I277" s="233"/>
      <c r="J277" s="234">
        <f>ROUND(I277*H277,2)</f>
        <v>0</v>
      </c>
      <c r="K277" s="230" t="s">
        <v>178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0.11162</v>
      </c>
      <c r="R277" s="237">
        <f>Q277*H277</f>
        <v>29.357176199999998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192</v>
      </c>
      <c r="AT277" s="239" t="s">
        <v>174</v>
      </c>
      <c r="AU277" s="239" t="s">
        <v>86</v>
      </c>
      <c r="AY277" s="18" t="s">
        <v>171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192</v>
      </c>
      <c r="BM277" s="239" t="s">
        <v>5920</v>
      </c>
    </row>
    <row r="278" s="13" customFormat="1">
      <c r="A278" s="13"/>
      <c r="B278" s="252"/>
      <c r="C278" s="253"/>
      <c r="D278" s="241" t="s">
        <v>294</v>
      </c>
      <c r="E278" s="254" t="s">
        <v>1</v>
      </c>
      <c r="F278" s="255" t="s">
        <v>5887</v>
      </c>
      <c r="G278" s="253"/>
      <c r="H278" s="256">
        <v>246.94999999999999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294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171</v>
      </c>
    </row>
    <row r="279" s="13" customFormat="1">
      <c r="A279" s="13"/>
      <c r="B279" s="252"/>
      <c r="C279" s="253"/>
      <c r="D279" s="241" t="s">
        <v>294</v>
      </c>
      <c r="E279" s="254" t="s">
        <v>1</v>
      </c>
      <c r="F279" s="255" t="s">
        <v>5686</v>
      </c>
      <c r="G279" s="253"/>
      <c r="H279" s="256">
        <v>16.059999999999999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2" t="s">
        <v>294</v>
      </c>
      <c r="AU279" s="262" t="s">
        <v>86</v>
      </c>
      <c r="AV279" s="13" t="s">
        <v>86</v>
      </c>
      <c r="AW279" s="13" t="s">
        <v>32</v>
      </c>
      <c r="AX279" s="13" t="s">
        <v>77</v>
      </c>
      <c r="AY279" s="262" t="s">
        <v>171</v>
      </c>
    </row>
    <row r="280" s="14" customFormat="1">
      <c r="A280" s="14"/>
      <c r="B280" s="263"/>
      <c r="C280" s="264"/>
      <c r="D280" s="241" t="s">
        <v>294</v>
      </c>
      <c r="E280" s="265" t="s">
        <v>1</v>
      </c>
      <c r="F280" s="266" t="s">
        <v>298</v>
      </c>
      <c r="G280" s="264"/>
      <c r="H280" s="267">
        <v>263.00999999999999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294</v>
      </c>
      <c r="AU280" s="273" t="s">
        <v>86</v>
      </c>
      <c r="AV280" s="14" t="s">
        <v>192</v>
      </c>
      <c r="AW280" s="14" t="s">
        <v>32</v>
      </c>
      <c r="AX280" s="14" t="s">
        <v>84</v>
      </c>
      <c r="AY280" s="273" t="s">
        <v>171</v>
      </c>
    </row>
    <row r="281" s="2" customFormat="1" ht="24.15" customHeight="1">
      <c r="A281" s="39"/>
      <c r="B281" s="40"/>
      <c r="C281" s="298" t="s">
        <v>798</v>
      </c>
      <c r="D281" s="298" t="s">
        <v>1309</v>
      </c>
      <c r="E281" s="299" t="s">
        <v>5921</v>
      </c>
      <c r="F281" s="300" t="s">
        <v>5922</v>
      </c>
      <c r="G281" s="301" t="s">
        <v>206</v>
      </c>
      <c r="H281" s="302">
        <v>234.92699999999999</v>
      </c>
      <c r="I281" s="303"/>
      <c r="J281" s="304">
        <f>ROUND(I281*H281,2)</f>
        <v>0</v>
      </c>
      <c r="K281" s="300" t="s">
        <v>1</v>
      </c>
      <c r="L281" s="305"/>
      <c r="M281" s="306" t="s">
        <v>1</v>
      </c>
      <c r="N281" s="307" t="s">
        <v>42</v>
      </c>
      <c r="O281" s="92"/>
      <c r="P281" s="237">
        <f>O281*H281</f>
        <v>0</v>
      </c>
      <c r="Q281" s="237">
        <v>0.17599999999999999</v>
      </c>
      <c r="R281" s="237">
        <f>Q281*H281</f>
        <v>41.347151999999994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329</v>
      </c>
      <c r="AT281" s="239" t="s">
        <v>1309</v>
      </c>
      <c r="AU281" s="239" t="s">
        <v>86</v>
      </c>
      <c r="AY281" s="18" t="s">
        <v>171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192</v>
      </c>
      <c r="BM281" s="239" t="s">
        <v>5923</v>
      </c>
    </row>
    <row r="282" s="13" customFormat="1">
      <c r="A282" s="13"/>
      <c r="B282" s="252"/>
      <c r="C282" s="253"/>
      <c r="D282" s="241" t="s">
        <v>294</v>
      </c>
      <c r="E282" s="254" t="s">
        <v>1</v>
      </c>
      <c r="F282" s="255" t="s">
        <v>5924</v>
      </c>
      <c r="G282" s="253"/>
      <c r="H282" s="256">
        <v>234.92699999999999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294</v>
      </c>
      <c r="AU282" s="262" t="s">
        <v>86</v>
      </c>
      <c r="AV282" s="13" t="s">
        <v>86</v>
      </c>
      <c r="AW282" s="13" t="s">
        <v>32</v>
      </c>
      <c r="AX282" s="13" t="s">
        <v>84</v>
      </c>
      <c r="AY282" s="262" t="s">
        <v>171</v>
      </c>
    </row>
    <row r="283" s="2" customFormat="1" ht="24.15" customHeight="1">
      <c r="A283" s="39"/>
      <c r="B283" s="40"/>
      <c r="C283" s="298" t="s">
        <v>805</v>
      </c>
      <c r="D283" s="298" t="s">
        <v>1309</v>
      </c>
      <c r="E283" s="299" t="s">
        <v>5925</v>
      </c>
      <c r="F283" s="300" t="s">
        <v>5926</v>
      </c>
      <c r="G283" s="301" t="s">
        <v>206</v>
      </c>
      <c r="H283" s="302">
        <v>24.370999999999999</v>
      </c>
      <c r="I283" s="303"/>
      <c r="J283" s="304">
        <f>ROUND(I283*H283,2)</f>
        <v>0</v>
      </c>
      <c r="K283" s="300" t="s">
        <v>1</v>
      </c>
      <c r="L283" s="305"/>
      <c r="M283" s="306" t="s">
        <v>1</v>
      </c>
      <c r="N283" s="307" t="s">
        <v>42</v>
      </c>
      <c r="O283" s="92"/>
      <c r="P283" s="237">
        <f>O283*H283</f>
        <v>0</v>
      </c>
      <c r="Q283" s="237">
        <v>0.17599999999999999</v>
      </c>
      <c r="R283" s="237">
        <f>Q283*H283</f>
        <v>4.2892959999999993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329</v>
      </c>
      <c r="AT283" s="239" t="s">
        <v>1309</v>
      </c>
      <c r="AU283" s="239" t="s">
        <v>86</v>
      </c>
      <c r="AY283" s="18" t="s">
        <v>171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192</v>
      </c>
      <c r="BM283" s="239" t="s">
        <v>5927</v>
      </c>
    </row>
    <row r="284" s="13" customFormat="1">
      <c r="A284" s="13"/>
      <c r="B284" s="252"/>
      <c r="C284" s="253"/>
      <c r="D284" s="241" t="s">
        <v>294</v>
      </c>
      <c r="E284" s="254" t="s">
        <v>1</v>
      </c>
      <c r="F284" s="255" t="s">
        <v>5928</v>
      </c>
      <c r="G284" s="253"/>
      <c r="H284" s="256">
        <v>24.370999999999999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294</v>
      </c>
      <c r="AU284" s="262" t="s">
        <v>86</v>
      </c>
      <c r="AV284" s="13" t="s">
        <v>86</v>
      </c>
      <c r="AW284" s="13" t="s">
        <v>32</v>
      </c>
      <c r="AX284" s="13" t="s">
        <v>84</v>
      </c>
      <c r="AY284" s="262" t="s">
        <v>171</v>
      </c>
    </row>
    <row r="285" s="2" customFormat="1" ht="21.75" customHeight="1">
      <c r="A285" s="39"/>
      <c r="B285" s="40"/>
      <c r="C285" s="298" t="s">
        <v>811</v>
      </c>
      <c r="D285" s="298" t="s">
        <v>1309</v>
      </c>
      <c r="E285" s="299" t="s">
        <v>5929</v>
      </c>
      <c r="F285" s="300" t="s">
        <v>5930</v>
      </c>
      <c r="G285" s="301" t="s">
        <v>1936</v>
      </c>
      <c r="H285" s="302">
        <v>263</v>
      </c>
      <c r="I285" s="303"/>
      <c r="J285" s="304">
        <f>ROUND(I285*H285,2)</f>
        <v>0</v>
      </c>
      <c r="K285" s="300" t="s">
        <v>1</v>
      </c>
      <c r="L285" s="305"/>
      <c r="M285" s="306" t="s">
        <v>1</v>
      </c>
      <c r="N285" s="307" t="s">
        <v>42</v>
      </c>
      <c r="O285" s="92"/>
      <c r="P285" s="237">
        <f>O285*H285</f>
        <v>0</v>
      </c>
      <c r="Q285" s="237">
        <v>0.0224</v>
      </c>
      <c r="R285" s="237">
        <f>Q285*H285</f>
        <v>5.8911999999999995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329</v>
      </c>
      <c r="AT285" s="239" t="s">
        <v>1309</v>
      </c>
      <c r="AU285" s="239" t="s">
        <v>86</v>
      </c>
      <c r="AY285" s="18" t="s">
        <v>171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192</v>
      </c>
      <c r="BM285" s="239" t="s">
        <v>5931</v>
      </c>
    </row>
    <row r="286" s="13" customFormat="1">
      <c r="A286" s="13"/>
      <c r="B286" s="252"/>
      <c r="C286" s="253"/>
      <c r="D286" s="241" t="s">
        <v>294</v>
      </c>
      <c r="E286" s="254" t="s">
        <v>1</v>
      </c>
      <c r="F286" s="255" t="s">
        <v>5932</v>
      </c>
      <c r="G286" s="253"/>
      <c r="H286" s="256">
        <v>262.416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294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171</v>
      </c>
    </row>
    <row r="287" s="13" customFormat="1">
      <c r="A287" s="13"/>
      <c r="B287" s="252"/>
      <c r="C287" s="253"/>
      <c r="D287" s="241" t="s">
        <v>294</v>
      </c>
      <c r="E287" s="254" t="s">
        <v>1</v>
      </c>
      <c r="F287" s="255" t="s">
        <v>5933</v>
      </c>
      <c r="G287" s="253"/>
      <c r="H287" s="256">
        <v>0.58399999999999996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294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171</v>
      </c>
    </row>
    <row r="288" s="14" customFormat="1">
      <c r="A288" s="14"/>
      <c r="B288" s="263"/>
      <c r="C288" s="264"/>
      <c r="D288" s="241" t="s">
        <v>294</v>
      </c>
      <c r="E288" s="265" t="s">
        <v>1</v>
      </c>
      <c r="F288" s="266" t="s">
        <v>298</v>
      </c>
      <c r="G288" s="264"/>
      <c r="H288" s="267">
        <v>263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294</v>
      </c>
      <c r="AU288" s="273" t="s">
        <v>86</v>
      </c>
      <c r="AV288" s="14" t="s">
        <v>192</v>
      </c>
      <c r="AW288" s="14" t="s">
        <v>32</v>
      </c>
      <c r="AX288" s="14" t="s">
        <v>84</v>
      </c>
      <c r="AY288" s="273" t="s">
        <v>171</v>
      </c>
    </row>
    <row r="289" s="2" customFormat="1" ht="33" customHeight="1">
      <c r="A289" s="39"/>
      <c r="B289" s="40"/>
      <c r="C289" s="228" t="s">
        <v>817</v>
      </c>
      <c r="D289" s="228" t="s">
        <v>174</v>
      </c>
      <c r="E289" s="229" t="s">
        <v>5934</v>
      </c>
      <c r="F289" s="230" t="s">
        <v>5935</v>
      </c>
      <c r="G289" s="231" t="s">
        <v>206</v>
      </c>
      <c r="H289" s="232">
        <v>104.5</v>
      </c>
      <c r="I289" s="233"/>
      <c r="J289" s="234">
        <f>ROUND(I289*H289,2)</f>
        <v>0</v>
      </c>
      <c r="K289" s="230" t="s">
        <v>178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0.10100000000000001</v>
      </c>
      <c r="R289" s="237">
        <f>Q289*H289</f>
        <v>10.554500000000001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192</v>
      </c>
      <c r="AT289" s="239" t="s">
        <v>174</v>
      </c>
      <c r="AU289" s="239" t="s">
        <v>86</v>
      </c>
      <c r="AY289" s="18" t="s">
        <v>171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192</v>
      </c>
      <c r="BM289" s="239" t="s">
        <v>5936</v>
      </c>
    </row>
    <row r="290" s="13" customFormat="1">
      <c r="A290" s="13"/>
      <c r="B290" s="252"/>
      <c r="C290" s="253"/>
      <c r="D290" s="241" t="s">
        <v>294</v>
      </c>
      <c r="E290" s="254" t="s">
        <v>1</v>
      </c>
      <c r="F290" s="255" t="s">
        <v>3660</v>
      </c>
      <c r="G290" s="253"/>
      <c r="H290" s="256">
        <v>104.5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294</v>
      </c>
      <c r="AU290" s="262" t="s">
        <v>86</v>
      </c>
      <c r="AV290" s="13" t="s">
        <v>86</v>
      </c>
      <c r="AW290" s="13" t="s">
        <v>32</v>
      </c>
      <c r="AX290" s="13" t="s">
        <v>84</v>
      </c>
      <c r="AY290" s="262" t="s">
        <v>171</v>
      </c>
    </row>
    <row r="291" s="2" customFormat="1" ht="21.75" customHeight="1">
      <c r="A291" s="39"/>
      <c r="B291" s="40"/>
      <c r="C291" s="298" t="s">
        <v>823</v>
      </c>
      <c r="D291" s="298" t="s">
        <v>1309</v>
      </c>
      <c r="E291" s="299" t="s">
        <v>5937</v>
      </c>
      <c r="F291" s="300" t="s">
        <v>5938</v>
      </c>
      <c r="G291" s="301" t="s">
        <v>206</v>
      </c>
      <c r="H291" s="302">
        <v>109.72499999999999</v>
      </c>
      <c r="I291" s="303"/>
      <c r="J291" s="304">
        <f>ROUND(I291*H291,2)</f>
        <v>0</v>
      </c>
      <c r="K291" s="300" t="s">
        <v>1</v>
      </c>
      <c r="L291" s="305"/>
      <c r="M291" s="306" t="s">
        <v>1</v>
      </c>
      <c r="N291" s="307" t="s">
        <v>42</v>
      </c>
      <c r="O291" s="92"/>
      <c r="P291" s="237">
        <f>O291*H291</f>
        <v>0</v>
      </c>
      <c r="Q291" s="237">
        <v>0.11500000000000001</v>
      </c>
      <c r="R291" s="237">
        <f>Q291*H291</f>
        <v>12.618375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329</v>
      </c>
      <c r="AT291" s="239" t="s">
        <v>1309</v>
      </c>
      <c r="AU291" s="239" t="s">
        <v>86</v>
      </c>
      <c r="AY291" s="18" t="s">
        <v>171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192</v>
      </c>
      <c r="BM291" s="239" t="s">
        <v>5939</v>
      </c>
    </row>
    <row r="292" s="13" customFormat="1">
      <c r="A292" s="13"/>
      <c r="B292" s="252"/>
      <c r="C292" s="253"/>
      <c r="D292" s="241" t="s">
        <v>294</v>
      </c>
      <c r="E292" s="254" t="s">
        <v>1</v>
      </c>
      <c r="F292" s="255" t="s">
        <v>5940</v>
      </c>
      <c r="G292" s="253"/>
      <c r="H292" s="256">
        <v>109.72499999999999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294</v>
      </c>
      <c r="AU292" s="262" t="s">
        <v>86</v>
      </c>
      <c r="AV292" s="13" t="s">
        <v>86</v>
      </c>
      <c r="AW292" s="13" t="s">
        <v>32</v>
      </c>
      <c r="AX292" s="13" t="s">
        <v>84</v>
      </c>
      <c r="AY292" s="262" t="s">
        <v>171</v>
      </c>
    </row>
    <row r="293" s="12" customFormat="1" ht="22.8" customHeight="1">
      <c r="A293" s="12"/>
      <c r="B293" s="212"/>
      <c r="C293" s="213"/>
      <c r="D293" s="214" t="s">
        <v>76</v>
      </c>
      <c r="E293" s="226" t="s">
        <v>317</v>
      </c>
      <c r="F293" s="226" t="s">
        <v>1569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SUM(P294:P298)</f>
        <v>0</v>
      </c>
      <c r="Q293" s="220"/>
      <c r="R293" s="221">
        <f>SUM(R294:R298)</f>
        <v>0.15954399999999999</v>
      </c>
      <c r="S293" s="220"/>
      <c r="T293" s="222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84</v>
      </c>
      <c r="AY293" s="223" t="s">
        <v>171</v>
      </c>
      <c r="BK293" s="225">
        <f>SUM(BK294:BK298)</f>
        <v>0</v>
      </c>
    </row>
    <row r="294" s="2" customFormat="1" ht="24.15" customHeight="1">
      <c r="A294" s="39"/>
      <c r="B294" s="40"/>
      <c r="C294" s="228" t="s">
        <v>831</v>
      </c>
      <c r="D294" s="228" t="s">
        <v>174</v>
      </c>
      <c r="E294" s="229" t="s">
        <v>5941</v>
      </c>
      <c r="F294" s="230" t="s">
        <v>5942</v>
      </c>
      <c r="G294" s="231" t="s">
        <v>206</v>
      </c>
      <c r="H294" s="232">
        <v>113.95999999999999</v>
      </c>
      <c r="I294" s="233"/>
      <c r="J294" s="234">
        <f>ROUND(I294*H294,2)</f>
        <v>0</v>
      </c>
      <c r="K294" s="230" t="s">
        <v>178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0.0014</v>
      </c>
      <c r="R294" s="237">
        <f>Q294*H294</f>
        <v>0.15954399999999999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192</v>
      </c>
      <c r="AT294" s="239" t="s">
        <v>174</v>
      </c>
      <c r="AU294" s="239" t="s">
        <v>86</v>
      </c>
      <c r="AY294" s="18" t="s">
        <v>171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192</v>
      </c>
      <c r="BM294" s="239" t="s">
        <v>5943</v>
      </c>
    </row>
    <row r="295" s="15" customFormat="1">
      <c r="A295" s="15"/>
      <c r="B295" s="274"/>
      <c r="C295" s="275"/>
      <c r="D295" s="241" t="s">
        <v>294</v>
      </c>
      <c r="E295" s="276" t="s">
        <v>1</v>
      </c>
      <c r="F295" s="277" t="s">
        <v>5805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294</v>
      </c>
      <c r="AU295" s="283" t="s">
        <v>86</v>
      </c>
      <c r="AV295" s="15" t="s">
        <v>84</v>
      </c>
      <c r="AW295" s="15" t="s">
        <v>32</v>
      </c>
      <c r="AX295" s="15" t="s">
        <v>77</v>
      </c>
      <c r="AY295" s="283" t="s">
        <v>171</v>
      </c>
    </row>
    <row r="296" s="13" customFormat="1">
      <c r="A296" s="13"/>
      <c r="B296" s="252"/>
      <c r="C296" s="253"/>
      <c r="D296" s="241" t="s">
        <v>294</v>
      </c>
      <c r="E296" s="254" t="s">
        <v>1</v>
      </c>
      <c r="F296" s="255" t="s">
        <v>5944</v>
      </c>
      <c r="G296" s="253"/>
      <c r="H296" s="256">
        <v>113.95999999999999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294</v>
      </c>
      <c r="AU296" s="262" t="s">
        <v>86</v>
      </c>
      <c r="AV296" s="13" t="s">
        <v>86</v>
      </c>
      <c r="AW296" s="13" t="s">
        <v>32</v>
      </c>
      <c r="AX296" s="13" t="s">
        <v>84</v>
      </c>
      <c r="AY296" s="262" t="s">
        <v>171</v>
      </c>
    </row>
    <row r="297" s="2" customFormat="1" ht="16.5" customHeight="1">
      <c r="A297" s="39"/>
      <c r="B297" s="40"/>
      <c r="C297" s="228" t="s">
        <v>836</v>
      </c>
      <c r="D297" s="228" t="s">
        <v>174</v>
      </c>
      <c r="E297" s="229" t="s">
        <v>1766</v>
      </c>
      <c r="F297" s="230" t="s">
        <v>1767</v>
      </c>
      <c r="G297" s="231" t="s">
        <v>206</v>
      </c>
      <c r="H297" s="232">
        <v>10.800000000000001</v>
      </c>
      <c r="I297" s="233"/>
      <c r="J297" s="234">
        <f>ROUND(I297*H297,2)</f>
        <v>0</v>
      </c>
      <c r="K297" s="230" t="s">
        <v>178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192</v>
      </c>
      <c r="AT297" s="239" t="s">
        <v>174</v>
      </c>
      <c r="AU297" s="239" t="s">
        <v>86</v>
      </c>
      <c r="AY297" s="18" t="s">
        <v>171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192</v>
      </c>
      <c r="BM297" s="239" t="s">
        <v>5945</v>
      </c>
    </row>
    <row r="298" s="13" customFormat="1">
      <c r="A298" s="13"/>
      <c r="B298" s="252"/>
      <c r="C298" s="253"/>
      <c r="D298" s="241" t="s">
        <v>294</v>
      </c>
      <c r="E298" s="254" t="s">
        <v>1</v>
      </c>
      <c r="F298" s="255" t="s">
        <v>5946</v>
      </c>
      <c r="G298" s="253"/>
      <c r="H298" s="256">
        <v>10.800000000000001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294</v>
      </c>
      <c r="AU298" s="262" t="s">
        <v>86</v>
      </c>
      <c r="AV298" s="13" t="s">
        <v>86</v>
      </c>
      <c r="AW298" s="13" t="s">
        <v>32</v>
      </c>
      <c r="AX298" s="13" t="s">
        <v>84</v>
      </c>
      <c r="AY298" s="262" t="s">
        <v>171</v>
      </c>
    </row>
    <row r="299" s="12" customFormat="1" ht="22.8" customHeight="1">
      <c r="A299" s="12"/>
      <c r="B299" s="212"/>
      <c r="C299" s="213"/>
      <c r="D299" s="214" t="s">
        <v>76</v>
      </c>
      <c r="E299" s="226" t="s">
        <v>329</v>
      </c>
      <c r="F299" s="226" t="s">
        <v>4010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SUM(P300:P313)</f>
        <v>0</v>
      </c>
      <c r="Q299" s="220"/>
      <c r="R299" s="221">
        <f>SUM(R300:R313)</f>
        <v>3.8416199999999994</v>
      </c>
      <c r="S299" s="220"/>
      <c r="T299" s="222">
        <f>SUM(T300:T313)</f>
        <v>1.5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76</v>
      </c>
      <c r="AU299" s="224" t="s">
        <v>84</v>
      </c>
      <c r="AY299" s="223" t="s">
        <v>171</v>
      </c>
      <c r="BK299" s="225">
        <f>SUM(BK300:BK313)</f>
        <v>0</v>
      </c>
    </row>
    <row r="300" s="2" customFormat="1" ht="24.15" customHeight="1">
      <c r="A300" s="39"/>
      <c r="B300" s="40"/>
      <c r="C300" s="228" t="s">
        <v>1454</v>
      </c>
      <c r="D300" s="228" t="s">
        <v>174</v>
      </c>
      <c r="E300" s="229" t="s">
        <v>5947</v>
      </c>
      <c r="F300" s="230" t="s">
        <v>5948</v>
      </c>
      <c r="G300" s="231" t="s">
        <v>419</v>
      </c>
      <c r="H300" s="232">
        <v>19.100000000000001</v>
      </c>
      <c r="I300" s="233"/>
      <c r="J300" s="234">
        <f>ROUND(I300*H300,2)</f>
        <v>0</v>
      </c>
      <c r="K300" s="230" t="s">
        <v>178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0.0044000000000000003</v>
      </c>
      <c r="R300" s="237">
        <f>Q300*H300</f>
        <v>0.084040000000000017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192</v>
      </c>
      <c r="AT300" s="239" t="s">
        <v>174</v>
      </c>
      <c r="AU300" s="239" t="s">
        <v>86</v>
      </c>
      <c r="AY300" s="18" t="s">
        <v>171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192</v>
      </c>
      <c r="BM300" s="239" t="s">
        <v>5949</v>
      </c>
    </row>
    <row r="301" s="15" customFormat="1">
      <c r="A301" s="15"/>
      <c r="B301" s="274"/>
      <c r="C301" s="275"/>
      <c r="D301" s="241" t="s">
        <v>294</v>
      </c>
      <c r="E301" s="276" t="s">
        <v>1</v>
      </c>
      <c r="F301" s="277" t="s">
        <v>5876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294</v>
      </c>
      <c r="AU301" s="283" t="s">
        <v>86</v>
      </c>
      <c r="AV301" s="15" t="s">
        <v>84</v>
      </c>
      <c r="AW301" s="15" t="s">
        <v>32</v>
      </c>
      <c r="AX301" s="15" t="s">
        <v>77</v>
      </c>
      <c r="AY301" s="283" t="s">
        <v>171</v>
      </c>
    </row>
    <row r="302" s="13" customFormat="1">
      <c r="A302" s="13"/>
      <c r="B302" s="252"/>
      <c r="C302" s="253"/>
      <c r="D302" s="241" t="s">
        <v>294</v>
      </c>
      <c r="E302" s="254" t="s">
        <v>1</v>
      </c>
      <c r="F302" s="255" t="s">
        <v>5950</v>
      </c>
      <c r="G302" s="253"/>
      <c r="H302" s="256">
        <v>19.100000000000001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294</v>
      </c>
      <c r="AU302" s="262" t="s">
        <v>86</v>
      </c>
      <c r="AV302" s="13" t="s">
        <v>86</v>
      </c>
      <c r="AW302" s="13" t="s">
        <v>32</v>
      </c>
      <c r="AX302" s="13" t="s">
        <v>84</v>
      </c>
      <c r="AY302" s="262" t="s">
        <v>171</v>
      </c>
    </row>
    <row r="303" s="2" customFormat="1" ht="16.5" customHeight="1">
      <c r="A303" s="39"/>
      <c r="B303" s="40"/>
      <c r="C303" s="228" t="s">
        <v>1458</v>
      </c>
      <c r="D303" s="228" t="s">
        <v>174</v>
      </c>
      <c r="E303" s="229" t="s">
        <v>5951</v>
      </c>
      <c r="F303" s="230" t="s">
        <v>5952</v>
      </c>
      <c r="G303" s="231" t="s">
        <v>1936</v>
      </c>
      <c r="H303" s="232">
        <v>5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0.29999999999999999</v>
      </c>
      <c r="T303" s="238">
        <f>S303*H303</f>
        <v>1.5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192</v>
      </c>
      <c r="AT303" s="239" t="s">
        <v>174</v>
      </c>
      <c r="AU303" s="239" t="s">
        <v>86</v>
      </c>
      <c r="AY303" s="18" t="s">
        <v>171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192</v>
      </c>
      <c r="BM303" s="239" t="s">
        <v>5953</v>
      </c>
    </row>
    <row r="304" s="2" customFormat="1" ht="24.15" customHeight="1">
      <c r="A304" s="39"/>
      <c r="B304" s="40"/>
      <c r="C304" s="228" t="s">
        <v>1463</v>
      </c>
      <c r="D304" s="228" t="s">
        <v>174</v>
      </c>
      <c r="E304" s="229" t="s">
        <v>5954</v>
      </c>
      <c r="F304" s="230" t="s">
        <v>5955</v>
      </c>
      <c r="G304" s="231" t="s">
        <v>801</v>
      </c>
      <c r="H304" s="232">
        <v>2</v>
      </c>
      <c r="I304" s="233"/>
      <c r="J304" s="234">
        <f>ROUND(I304*H304,2)</f>
        <v>0</v>
      </c>
      <c r="K304" s="230" t="s">
        <v>178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0.010189999999999999</v>
      </c>
      <c r="R304" s="237">
        <f>Q304*H304</f>
        <v>0.020379999999999999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192</v>
      </c>
      <c r="AT304" s="239" t="s">
        <v>174</v>
      </c>
      <c r="AU304" s="239" t="s">
        <v>86</v>
      </c>
      <c r="AY304" s="18" t="s">
        <v>171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192</v>
      </c>
      <c r="BM304" s="239" t="s">
        <v>5956</v>
      </c>
    </row>
    <row r="305" s="2" customFormat="1" ht="24.15" customHeight="1">
      <c r="A305" s="39"/>
      <c r="B305" s="40"/>
      <c r="C305" s="298" t="s">
        <v>1468</v>
      </c>
      <c r="D305" s="298" t="s">
        <v>1309</v>
      </c>
      <c r="E305" s="299" t="s">
        <v>5957</v>
      </c>
      <c r="F305" s="300" t="s">
        <v>5958</v>
      </c>
      <c r="G305" s="301" t="s">
        <v>801</v>
      </c>
      <c r="H305" s="302">
        <v>1</v>
      </c>
      <c r="I305" s="303"/>
      <c r="J305" s="304">
        <f>ROUND(I305*H305,2)</f>
        <v>0</v>
      </c>
      <c r="K305" s="300" t="s">
        <v>178</v>
      </c>
      <c r="L305" s="305"/>
      <c r="M305" s="306" t="s">
        <v>1</v>
      </c>
      <c r="N305" s="307" t="s">
        <v>42</v>
      </c>
      <c r="O305" s="92"/>
      <c r="P305" s="237">
        <f>O305*H305</f>
        <v>0</v>
      </c>
      <c r="Q305" s="237">
        <v>1.0129999999999999</v>
      </c>
      <c r="R305" s="237">
        <f>Q305*H305</f>
        <v>1.0129999999999999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329</v>
      </c>
      <c r="AT305" s="239" t="s">
        <v>1309</v>
      </c>
      <c r="AU305" s="239" t="s">
        <v>86</v>
      </c>
      <c r="AY305" s="18" t="s">
        <v>171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192</v>
      </c>
      <c r="BM305" s="239" t="s">
        <v>5959</v>
      </c>
    </row>
    <row r="306" s="2" customFormat="1" ht="24.15" customHeight="1">
      <c r="A306" s="39"/>
      <c r="B306" s="40"/>
      <c r="C306" s="298" t="s">
        <v>1489</v>
      </c>
      <c r="D306" s="298" t="s">
        <v>1309</v>
      </c>
      <c r="E306" s="299" t="s">
        <v>5960</v>
      </c>
      <c r="F306" s="300" t="s">
        <v>5961</v>
      </c>
      <c r="G306" s="301" t="s">
        <v>801</v>
      </c>
      <c r="H306" s="302">
        <v>1</v>
      </c>
      <c r="I306" s="303"/>
      <c r="J306" s="304">
        <f>ROUND(I306*H306,2)</f>
        <v>0</v>
      </c>
      <c r="K306" s="300" t="s">
        <v>178</v>
      </c>
      <c r="L306" s="305"/>
      <c r="M306" s="306" t="s">
        <v>1</v>
      </c>
      <c r="N306" s="307" t="s">
        <v>42</v>
      </c>
      <c r="O306" s="92"/>
      <c r="P306" s="237">
        <f>O306*H306</f>
        <v>0</v>
      </c>
      <c r="Q306" s="237">
        <v>0.50600000000000001</v>
      </c>
      <c r="R306" s="237">
        <f>Q306*H306</f>
        <v>0.50600000000000001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329</v>
      </c>
      <c r="AT306" s="239" t="s">
        <v>1309</v>
      </c>
      <c r="AU306" s="239" t="s">
        <v>86</v>
      </c>
      <c r="AY306" s="18" t="s">
        <v>171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192</v>
      </c>
      <c r="BM306" s="239" t="s">
        <v>5962</v>
      </c>
    </row>
    <row r="307" s="2" customFormat="1" ht="24.15" customHeight="1">
      <c r="A307" s="39"/>
      <c r="B307" s="40"/>
      <c r="C307" s="228" t="s">
        <v>1505</v>
      </c>
      <c r="D307" s="228" t="s">
        <v>174</v>
      </c>
      <c r="E307" s="229" t="s">
        <v>5963</v>
      </c>
      <c r="F307" s="230" t="s">
        <v>5964</v>
      </c>
      <c r="G307" s="231" t="s">
        <v>801</v>
      </c>
      <c r="H307" s="232">
        <v>1</v>
      </c>
      <c r="I307" s="233"/>
      <c r="J307" s="234">
        <f>ROUND(I307*H307,2)</f>
        <v>0</v>
      </c>
      <c r="K307" s="230" t="s">
        <v>178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0.028539999999999999</v>
      </c>
      <c r="R307" s="237">
        <f>Q307*H307</f>
        <v>0.028539999999999999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192</v>
      </c>
      <c r="AT307" s="239" t="s">
        <v>174</v>
      </c>
      <c r="AU307" s="239" t="s">
        <v>86</v>
      </c>
      <c r="AY307" s="18" t="s">
        <v>171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192</v>
      </c>
      <c r="BM307" s="239" t="s">
        <v>5965</v>
      </c>
    </row>
    <row r="308" s="2" customFormat="1" ht="16.5" customHeight="1">
      <c r="A308" s="39"/>
      <c r="B308" s="40"/>
      <c r="C308" s="298" t="s">
        <v>1509</v>
      </c>
      <c r="D308" s="298" t="s">
        <v>1309</v>
      </c>
      <c r="E308" s="299" t="s">
        <v>5966</v>
      </c>
      <c r="F308" s="300" t="s">
        <v>5967</v>
      </c>
      <c r="G308" s="301" t="s">
        <v>801</v>
      </c>
      <c r="H308" s="302">
        <v>1</v>
      </c>
      <c r="I308" s="303"/>
      <c r="J308" s="304">
        <f>ROUND(I308*H308,2)</f>
        <v>0</v>
      </c>
      <c r="K308" s="300" t="s">
        <v>1</v>
      </c>
      <c r="L308" s="305"/>
      <c r="M308" s="306" t="s">
        <v>1</v>
      </c>
      <c r="N308" s="307" t="s">
        <v>42</v>
      </c>
      <c r="O308" s="92"/>
      <c r="P308" s="237">
        <f>O308*H308</f>
        <v>0</v>
      </c>
      <c r="Q308" s="237">
        <v>1.817</v>
      </c>
      <c r="R308" s="237">
        <f>Q308*H308</f>
        <v>1.817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329</v>
      </c>
      <c r="AT308" s="239" t="s">
        <v>1309</v>
      </c>
      <c r="AU308" s="239" t="s">
        <v>86</v>
      </c>
      <c r="AY308" s="18" t="s">
        <v>171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192</v>
      </c>
      <c r="BM308" s="239" t="s">
        <v>5968</v>
      </c>
    </row>
    <row r="309" s="2" customFormat="1" ht="16.5" customHeight="1">
      <c r="A309" s="39"/>
      <c r="B309" s="40"/>
      <c r="C309" s="228" t="s">
        <v>1513</v>
      </c>
      <c r="D309" s="228" t="s">
        <v>174</v>
      </c>
      <c r="E309" s="229" t="s">
        <v>5969</v>
      </c>
      <c r="F309" s="230" t="s">
        <v>5970</v>
      </c>
      <c r="G309" s="231" t="s">
        <v>177</v>
      </c>
      <c r="H309" s="232">
        <v>3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0.12422</v>
      </c>
      <c r="R309" s="237">
        <f>Q309*H309</f>
        <v>0.37265999999999999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192</v>
      </c>
      <c r="AT309" s="239" t="s">
        <v>174</v>
      </c>
      <c r="AU309" s="239" t="s">
        <v>86</v>
      </c>
      <c r="AY309" s="18" t="s">
        <v>171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192</v>
      </c>
      <c r="BM309" s="239" t="s">
        <v>5971</v>
      </c>
    </row>
    <row r="310" s="2" customFormat="1">
      <c r="A310" s="39"/>
      <c r="B310" s="40"/>
      <c r="C310" s="41"/>
      <c r="D310" s="241" t="s">
        <v>181</v>
      </c>
      <c r="E310" s="41"/>
      <c r="F310" s="242" t="s">
        <v>5972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181</v>
      </c>
      <c r="AU310" s="18" t="s">
        <v>86</v>
      </c>
    </row>
    <row r="311" s="2" customFormat="1" ht="16.5" customHeight="1">
      <c r="A311" s="39"/>
      <c r="B311" s="40"/>
      <c r="C311" s="228" t="s">
        <v>1517</v>
      </c>
      <c r="D311" s="228" t="s">
        <v>174</v>
      </c>
      <c r="E311" s="229" t="s">
        <v>5973</v>
      </c>
      <c r="F311" s="230" t="s">
        <v>5974</v>
      </c>
      <c r="G311" s="231" t="s">
        <v>177</v>
      </c>
      <c r="H311" s="232">
        <v>1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192</v>
      </c>
      <c r="AT311" s="239" t="s">
        <v>174</v>
      </c>
      <c r="AU311" s="239" t="s">
        <v>86</v>
      </c>
      <c r="AY311" s="18" t="s">
        <v>171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192</v>
      </c>
      <c r="BM311" s="239" t="s">
        <v>5975</v>
      </c>
    </row>
    <row r="312" s="2" customFormat="1">
      <c r="A312" s="39"/>
      <c r="B312" s="40"/>
      <c r="C312" s="41"/>
      <c r="D312" s="241" t="s">
        <v>181</v>
      </c>
      <c r="E312" s="41"/>
      <c r="F312" s="242" t="s">
        <v>5976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181</v>
      </c>
      <c r="AU312" s="18" t="s">
        <v>86</v>
      </c>
    </row>
    <row r="313" s="2" customFormat="1" ht="24.15" customHeight="1">
      <c r="A313" s="39"/>
      <c r="B313" s="40"/>
      <c r="C313" s="228" t="s">
        <v>1528</v>
      </c>
      <c r="D313" s="228" t="s">
        <v>174</v>
      </c>
      <c r="E313" s="229" t="s">
        <v>5977</v>
      </c>
      <c r="F313" s="230" t="s">
        <v>5978</v>
      </c>
      <c r="G313" s="231" t="s">
        <v>1936</v>
      </c>
      <c r="H313" s="232">
        <v>1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192</v>
      </c>
      <c r="AT313" s="239" t="s">
        <v>174</v>
      </c>
      <c r="AU313" s="239" t="s">
        <v>86</v>
      </c>
      <c r="AY313" s="18" t="s">
        <v>171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192</v>
      </c>
      <c r="BM313" s="239" t="s">
        <v>5979</v>
      </c>
    </row>
    <row r="314" s="12" customFormat="1" ht="22.8" customHeight="1">
      <c r="A314" s="12"/>
      <c r="B314" s="212"/>
      <c r="C314" s="213"/>
      <c r="D314" s="214" t="s">
        <v>76</v>
      </c>
      <c r="E314" s="226" t="s">
        <v>322</v>
      </c>
      <c r="F314" s="226" t="s">
        <v>323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SUM(P315:P362)</f>
        <v>0</v>
      </c>
      <c r="Q314" s="220"/>
      <c r="R314" s="221">
        <f>SUM(R315:R362)</f>
        <v>113.04891204000001</v>
      </c>
      <c r="S314" s="220"/>
      <c r="T314" s="222">
        <f>SUM(T315:T362)</f>
        <v>23.044499999999999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84</v>
      </c>
      <c r="AT314" s="224" t="s">
        <v>76</v>
      </c>
      <c r="AU314" s="224" t="s">
        <v>84</v>
      </c>
      <c r="AY314" s="223" t="s">
        <v>171</v>
      </c>
      <c r="BK314" s="225">
        <f>SUM(BK315:BK362)</f>
        <v>0</v>
      </c>
    </row>
    <row r="315" s="2" customFormat="1" ht="24.15" customHeight="1">
      <c r="A315" s="39"/>
      <c r="B315" s="40"/>
      <c r="C315" s="228" t="s">
        <v>1533</v>
      </c>
      <c r="D315" s="228" t="s">
        <v>174</v>
      </c>
      <c r="E315" s="229" t="s">
        <v>5980</v>
      </c>
      <c r="F315" s="230" t="s">
        <v>5981</v>
      </c>
      <c r="G315" s="231" t="s">
        <v>801</v>
      </c>
      <c r="H315" s="232">
        <v>2</v>
      </c>
      <c r="I315" s="233"/>
      <c r="J315" s="234">
        <f>ROUND(I315*H315,2)</f>
        <v>0</v>
      </c>
      <c r="K315" s="230" t="s">
        <v>178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0.00069999999999999999</v>
      </c>
      <c r="R315" s="237">
        <f>Q315*H315</f>
        <v>0.0014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192</v>
      </c>
      <c r="AT315" s="239" t="s">
        <v>174</v>
      </c>
      <c r="AU315" s="239" t="s">
        <v>86</v>
      </c>
      <c r="AY315" s="18" t="s">
        <v>171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192</v>
      </c>
      <c r="BM315" s="239" t="s">
        <v>5982</v>
      </c>
    </row>
    <row r="316" s="2" customFormat="1" ht="16.5" customHeight="1">
      <c r="A316" s="39"/>
      <c r="B316" s="40"/>
      <c r="C316" s="298" t="s">
        <v>1537</v>
      </c>
      <c r="D316" s="298" t="s">
        <v>1309</v>
      </c>
      <c r="E316" s="299" t="s">
        <v>5983</v>
      </c>
      <c r="F316" s="300" t="s">
        <v>5984</v>
      </c>
      <c r="G316" s="301" t="s">
        <v>801</v>
      </c>
      <c r="H316" s="302">
        <v>2</v>
      </c>
      <c r="I316" s="303"/>
      <c r="J316" s="304">
        <f>ROUND(I316*H316,2)</f>
        <v>0</v>
      </c>
      <c r="K316" s="300" t="s">
        <v>1</v>
      </c>
      <c r="L316" s="305"/>
      <c r="M316" s="306" t="s">
        <v>1</v>
      </c>
      <c r="N316" s="307" t="s">
        <v>42</v>
      </c>
      <c r="O316" s="92"/>
      <c r="P316" s="237">
        <f>O316*H316</f>
        <v>0</v>
      </c>
      <c r="Q316" s="237">
        <v>0.0050000000000000001</v>
      </c>
      <c r="R316" s="237">
        <f>Q316*H316</f>
        <v>0.01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329</v>
      </c>
      <c r="AT316" s="239" t="s">
        <v>1309</v>
      </c>
      <c r="AU316" s="239" t="s">
        <v>86</v>
      </c>
      <c r="AY316" s="18" t="s">
        <v>171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192</v>
      </c>
      <c r="BM316" s="239" t="s">
        <v>5985</v>
      </c>
    </row>
    <row r="317" s="2" customFormat="1">
      <c r="A317" s="39"/>
      <c r="B317" s="40"/>
      <c r="C317" s="41"/>
      <c r="D317" s="241" t="s">
        <v>181</v>
      </c>
      <c r="E317" s="41"/>
      <c r="F317" s="242" t="s">
        <v>5986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181</v>
      </c>
      <c r="AU317" s="18" t="s">
        <v>86</v>
      </c>
    </row>
    <row r="318" s="2" customFormat="1" ht="24.15" customHeight="1">
      <c r="A318" s="39"/>
      <c r="B318" s="40"/>
      <c r="C318" s="228" t="s">
        <v>1543</v>
      </c>
      <c r="D318" s="228" t="s">
        <v>174</v>
      </c>
      <c r="E318" s="229" t="s">
        <v>5987</v>
      </c>
      <c r="F318" s="230" t="s">
        <v>5988</v>
      </c>
      <c r="G318" s="231" t="s">
        <v>801</v>
      </c>
      <c r="H318" s="232">
        <v>2</v>
      </c>
      <c r="I318" s="233"/>
      <c r="J318" s="234">
        <f>ROUND(I318*H318,2)</f>
        <v>0</v>
      </c>
      <c r="K318" s="230" t="s">
        <v>178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0.10940999999999999</v>
      </c>
      <c r="R318" s="237">
        <f>Q318*H318</f>
        <v>0.21881999999999999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192</v>
      </c>
      <c r="AT318" s="239" t="s">
        <v>174</v>
      </c>
      <c r="AU318" s="239" t="s">
        <v>86</v>
      </c>
      <c r="AY318" s="18" t="s">
        <v>171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192</v>
      </c>
      <c r="BM318" s="239" t="s">
        <v>5989</v>
      </c>
    </row>
    <row r="319" s="2" customFormat="1" ht="21.75" customHeight="1">
      <c r="A319" s="39"/>
      <c r="B319" s="40"/>
      <c r="C319" s="298" t="s">
        <v>1551</v>
      </c>
      <c r="D319" s="298" t="s">
        <v>1309</v>
      </c>
      <c r="E319" s="299" t="s">
        <v>5990</v>
      </c>
      <c r="F319" s="300" t="s">
        <v>5991</v>
      </c>
      <c r="G319" s="301" t="s">
        <v>801</v>
      </c>
      <c r="H319" s="302">
        <v>2</v>
      </c>
      <c r="I319" s="303"/>
      <c r="J319" s="304">
        <f>ROUND(I319*H319,2)</f>
        <v>0</v>
      </c>
      <c r="K319" s="300" t="s">
        <v>178</v>
      </c>
      <c r="L319" s="305"/>
      <c r="M319" s="306" t="s">
        <v>1</v>
      </c>
      <c r="N319" s="307" t="s">
        <v>42</v>
      </c>
      <c r="O319" s="92"/>
      <c r="P319" s="237">
        <f>O319*H319</f>
        <v>0</v>
      </c>
      <c r="Q319" s="237">
        <v>0.0064999999999999997</v>
      </c>
      <c r="R319" s="237">
        <f>Q319*H319</f>
        <v>0.012999999999999999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329</v>
      </c>
      <c r="AT319" s="239" t="s">
        <v>1309</v>
      </c>
      <c r="AU319" s="239" t="s">
        <v>86</v>
      </c>
      <c r="AY319" s="18" t="s">
        <v>171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192</v>
      </c>
      <c r="BM319" s="239" t="s">
        <v>5992</v>
      </c>
    </row>
    <row r="320" s="2" customFormat="1" ht="24.15" customHeight="1">
      <c r="A320" s="39"/>
      <c r="B320" s="40"/>
      <c r="C320" s="228" t="s">
        <v>1271</v>
      </c>
      <c r="D320" s="228" t="s">
        <v>174</v>
      </c>
      <c r="E320" s="229" t="s">
        <v>5993</v>
      </c>
      <c r="F320" s="230" t="s">
        <v>5994</v>
      </c>
      <c r="G320" s="231" t="s">
        <v>419</v>
      </c>
      <c r="H320" s="232">
        <v>15.300000000000001</v>
      </c>
      <c r="I320" s="233"/>
      <c r="J320" s="234">
        <f>ROUND(I320*H320,2)</f>
        <v>0</v>
      </c>
      <c r="K320" s="230" t="s">
        <v>178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0.00014999999999999999</v>
      </c>
      <c r="R320" s="237">
        <f>Q320*H320</f>
        <v>0.0022949999999999997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192</v>
      </c>
      <c r="AT320" s="239" t="s">
        <v>174</v>
      </c>
      <c r="AU320" s="239" t="s">
        <v>86</v>
      </c>
      <c r="AY320" s="18" t="s">
        <v>171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192</v>
      </c>
      <c r="BM320" s="239" t="s">
        <v>5995</v>
      </c>
    </row>
    <row r="321" s="2" customFormat="1" ht="24.15" customHeight="1">
      <c r="A321" s="39"/>
      <c r="B321" s="40"/>
      <c r="C321" s="228" t="s">
        <v>1561</v>
      </c>
      <c r="D321" s="228" t="s">
        <v>174</v>
      </c>
      <c r="E321" s="229" t="s">
        <v>5996</v>
      </c>
      <c r="F321" s="230" t="s">
        <v>5997</v>
      </c>
      <c r="G321" s="231" t="s">
        <v>206</v>
      </c>
      <c r="H321" s="232">
        <v>4</v>
      </c>
      <c r="I321" s="233"/>
      <c r="J321" s="234">
        <f>ROUND(I321*H321,2)</f>
        <v>0</v>
      </c>
      <c r="K321" s="230" t="s">
        <v>178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0.00059999999999999995</v>
      </c>
      <c r="R321" s="237">
        <f>Q321*H321</f>
        <v>0.0023999999999999998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192</v>
      </c>
      <c r="AT321" s="239" t="s">
        <v>174</v>
      </c>
      <c r="AU321" s="239" t="s">
        <v>86</v>
      </c>
      <c r="AY321" s="18" t="s">
        <v>171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192</v>
      </c>
      <c r="BM321" s="239" t="s">
        <v>5998</v>
      </c>
    </row>
    <row r="322" s="2" customFormat="1" ht="33" customHeight="1">
      <c r="A322" s="39"/>
      <c r="B322" s="40"/>
      <c r="C322" s="228" t="s">
        <v>1570</v>
      </c>
      <c r="D322" s="228" t="s">
        <v>174</v>
      </c>
      <c r="E322" s="229" t="s">
        <v>5999</v>
      </c>
      <c r="F322" s="230" t="s">
        <v>6000</v>
      </c>
      <c r="G322" s="231" t="s">
        <v>419</v>
      </c>
      <c r="H322" s="232">
        <v>60.719999999999999</v>
      </c>
      <c r="I322" s="233"/>
      <c r="J322" s="234">
        <f>ROUND(I322*H322,2)</f>
        <v>0</v>
      </c>
      <c r="K322" s="230" t="s">
        <v>178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0.080879999999999994</v>
      </c>
      <c r="R322" s="237">
        <f>Q322*H322</f>
        <v>4.9110335999999997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192</v>
      </c>
      <c r="AT322" s="239" t="s">
        <v>174</v>
      </c>
      <c r="AU322" s="239" t="s">
        <v>86</v>
      </c>
      <c r="AY322" s="18" t="s">
        <v>171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192</v>
      </c>
      <c r="BM322" s="239" t="s">
        <v>6001</v>
      </c>
    </row>
    <row r="323" s="13" customFormat="1">
      <c r="A323" s="13"/>
      <c r="B323" s="252"/>
      <c r="C323" s="253"/>
      <c r="D323" s="241" t="s">
        <v>294</v>
      </c>
      <c r="E323" s="254" t="s">
        <v>1</v>
      </c>
      <c r="F323" s="255" t="s">
        <v>6002</v>
      </c>
      <c r="G323" s="253"/>
      <c r="H323" s="256">
        <v>60.719999999999999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2" t="s">
        <v>294</v>
      </c>
      <c r="AU323" s="262" t="s">
        <v>86</v>
      </c>
      <c r="AV323" s="13" t="s">
        <v>86</v>
      </c>
      <c r="AW323" s="13" t="s">
        <v>32</v>
      </c>
      <c r="AX323" s="13" t="s">
        <v>84</v>
      </c>
      <c r="AY323" s="262" t="s">
        <v>171</v>
      </c>
    </row>
    <row r="324" s="2" customFormat="1" ht="33" customHeight="1">
      <c r="A324" s="39"/>
      <c r="B324" s="40"/>
      <c r="C324" s="228" t="s">
        <v>1575</v>
      </c>
      <c r="D324" s="228" t="s">
        <v>174</v>
      </c>
      <c r="E324" s="229" t="s">
        <v>6003</v>
      </c>
      <c r="F324" s="230" t="s">
        <v>6004</v>
      </c>
      <c r="G324" s="231" t="s">
        <v>419</v>
      </c>
      <c r="H324" s="232">
        <v>167.5</v>
      </c>
      <c r="I324" s="233"/>
      <c r="J324" s="234">
        <f>ROUND(I324*H324,2)</f>
        <v>0</v>
      </c>
      <c r="K324" s="230" t="s">
        <v>178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0.15540000000000001</v>
      </c>
      <c r="R324" s="237">
        <f>Q324*H324</f>
        <v>26.029500000000002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192</v>
      </c>
      <c r="AT324" s="239" t="s">
        <v>174</v>
      </c>
      <c r="AU324" s="239" t="s">
        <v>86</v>
      </c>
      <c r="AY324" s="18" t="s">
        <v>171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192</v>
      </c>
      <c r="BM324" s="239" t="s">
        <v>6005</v>
      </c>
    </row>
    <row r="325" s="2" customFormat="1" ht="16.5" customHeight="1">
      <c r="A325" s="39"/>
      <c r="B325" s="40"/>
      <c r="C325" s="298" t="s">
        <v>1580</v>
      </c>
      <c r="D325" s="298" t="s">
        <v>1309</v>
      </c>
      <c r="E325" s="299" t="s">
        <v>6006</v>
      </c>
      <c r="F325" s="300" t="s">
        <v>6007</v>
      </c>
      <c r="G325" s="301" t="s">
        <v>419</v>
      </c>
      <c r="H325" s="302">
        <v>170.84999999999999</v>
      </c>
      <c r="I325" s="303"/>
      <c r="J325" s="304">
        <f>ROUND(I325*H325,2)</f>
        <v>0</v>
      </c>
      <c r="K325" s="300" t="s">
        <v>178</v>
      </c>
      <c r="L325" s="305"/>
      <c r="M325" s="306" t="s">
        <v>1</v>
      </c>
      <c r="N325" s="307" t="s">
        <v>42</v>
      </c>
      <c r="O325" s="92"/>
      <c r="P325" s="237">
        <f>O325*H325</f>
        <v>0</v>
      </c>
      <c r="Q325" s="237">
        <v>0.080000000000000002</v>
      </c>
      <c r="R325" s="237">
        <f>Q325*H325</f>
        <v>13.667999999999999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329</v>
      </c>
      <c r="AT325" s="239" t="s">
        <v>1309</v>
      </c>
      <c r="AU325" s="239" t="s">
        <v>86</v>
      </c>
      <c r="AY325" s="18" t="s">
        <v>171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192</v>
      </c>
      <c r="BM325" s="239" t="s">
        <v>6008</v>
      </c>
    </row>
    <row r="326" s="13" customFormat="1">
      <c r="A326" s="13"/>
      <c r="B326" s="252"/>
      <c r="C326" s="253"/>
      <c r="D326" s="241" t="s">
        <v>294</v>
      </c>
      <c r="E326" s="254" t="s">
        <v>1</v>
      </c>
      <c r="F326" s="255" t="s">
        <v>6009</v>
      </c>
      <c r="G326" s="253"/>
      <c r="H326" s="256">
        <v>170.84999999999999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294</v>
      </c>
      <c r="AU326" s="262" t="s">
        <v>86</v>
      </c>
      <c r="AV326" s="13" t="s">
        <v>86</v>
      </c>
      <c r="AW326" s="13" t="s">
        <v>32</v>
      </c>
      <c r="AX326" s="13" t="s">
        <v>84</v>
      </c>
      <c r="AY326" s="262" t="s">
        <v>171</v>
      </c>
    </row>
    <row r="327" s="2" customFormat="1" ht="33" customHeight="1">
      <c r="A327" s="39"/>
      <c r="B327" s="40"/>
      <c r="C327" s="228" t="s">
        <v>1586</v>
      </c>
      <c r="D327" s="228" t="s">
        <v>174</v>
      </c>
      <c r="E327" s="229" t="s">
        <v>6010</v>
      </c>
      <c r="F327" s="230" t="s">
        <v>6011</v>
      </c>
      <c r="G327" s="231" t="s">
        <v>419</v>
      </c>
      <c r="H327" s="232">
        <v>85.799999999999997</v>
      </c>
      <c r="I327" s="233"/>
      <c r="J327" s="234">
        <f>ROUND(I327*H327,2)</f>
        <v>0</v>
      </c>
      <c r="K327" s="230" t="s">
        <v>178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0.1295</v>
      </c>
      <c r="R327" s="237">
        <f>Q327*H327</f>
        <v>11.1111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192</v>
      </c>
      <c r="AT327" s="239" t="s">
        <v>174</v>
      </c>
      <c r="AU327" s="239" t="s">
        <v>86</v>
      </c>
      <c r="AY327" s="18" t="s">
        <v>171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192</v>
      </c>
      <c r="BM327" s="239" t="s">
        <v>6012</v>
      </c>
    </row>
    <row r="328" s="2" customFormat="1" ht="16.5" customHeight="1">
      <c r="A328" s="39"/>
      <c r="B328" s="40"/>
      <c r="C328" s="298" t="s">
        <v>1591</v>
      </c>
      <c r="D328" s="298" t="s">
        <v>1309</v>
      </c>
      <c r="E328" s="299" t="s">
        <v>6013</v>
      </c>
      <c r="F328" s="300" t="s">
        <v>6014</v>
      </c>
      <c r="G328" s="301" t="s">
        <v>419</v>
      </c>
      <c r="H328" s="302">
        <v>87.516000000000005</v>
      </c>
      <c r="I328" s="303"/>
      <c r="J328" s="304">
        <f>ROUND(I328*H328,2)</f>
        <v>0</v>
      </c>
      <c r="K328" s="300" t="s">
        <v>1</v>
      </c>
      <c r="L328" s="305"/>
      <c r="M328" s="306" t="s">
        <v>1</v>
      </c>
      <c r="N328" s="307" t="s">
        <v>42</v>
      </c>
      <c r="O328" s="92"/>
      <c r="P328" s="237">
        <f>O328*H328</f>
        <v>0</v>
      </c>
      <c r="Q328" s="237">
        <v>0.048000000000000001</v>
      </c>
      <c r="R328" s="237">
        <f>Q328*H328</f>
        <v>4.2007680000000001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329</v>
      </c>
      <c r="AT328" s="239" t="s">
        <v>1309</v>
      </c>
      <c r="AU328" s="239" t="s">
        <v>86</v>
      </c>
      <c r="AY328" s="18" t="s">
        <v>171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192</v>
      </c>
      <c r="BM328" s="239" t="s">
        <v>6015</v>
      </c>
    </row>
    <row r="329" s="13" customFormat="1">
      <c r="A329" s="13"/>
      <c r="B329" s="252"/>
      <c r="C329" s="253"/>
      <c r="D329" s="241" t="s">
        <v>294</v>
      </c>
      <c r="E329" s="254" t="s">
        <v>1</v>
      </c>
      <c r="F329" s="255" t="s">
        <v>6016</v>
      </c>
      <c r="G329" s="253"/>
      <c r="H329" s="256">
        <v>87.516000000000005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294</v>
      </c>
      <c r="AU329" s="262" t="s">
        <v>86</v>
      </c>
      <c r="AV329" s="13" t="s">
        <v>86</v>
      </c>
      <c r="AW329" s="13" t="s">
        <v>32</v>
      </c>
      <c r="AX329" s="13" t="s">
        <v>84</v>
      </c>
      <c r="AY329" s="262" t="s">
        <v>171</v>
      </c>
    </row>
    <row r="330" s="2" customFormat="1" ht="24.15" customHeight="1">
      <c r="A330" s="39"/>
      <c r="B330" s="40"/>
      <c r="C330" s="228" t="s">
        <v>1597</v>
      </c>
      <c r="D330" s="228" t="s">
        <v>174</v>
      </c>
      <c r="E330" s="229" t="s">
        <v>6017</v>
      </c>
      <c r="F330" s="230" t="s">
        <v>6018</v>
      </c>
      <c r="G330" s="231" t="s">
        <v>292</v>
      </c>
      <c r="H330" s="232">
        <v>18.841000000000001</v>
      </c>
      <c r="I330" s="233"/>
      <c r="J330" s="234">
        <f>ROUND(I330*H330,2)</f>
        <v>0</v>
      </c>
      <c r="K330" s="230" t="s">
        <v>178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2.2563399999999998</v>
      </c>
      <c r="R330" s="237">
        <f>Q330*H330</f>
        <v>42.511701940000002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192</v>
      </c>
      <c r="AT330" s="239" t="s">
        <v>174</v>
      </c>
      <c r="AU330" s="239" t="s">
        <v>86</v>
      </c>
      <c r="AY330" s="18" t="s">
        <v>171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192</v>
      </c>
      <c r="BM330" s="239" t="s">
        <v>6019</v>
      </c>
    </row>
    <row r="331" s="13" customFormat="1">
      <c r="A331" s="13"/>
      <c r="B331" s="252"/>
      <c r="C331" s="253"/>
      <c r="D331" s="241" t="s">
        <v>294</v>
      </c>
      <c r="E331" s="254" t="s">
        <v>1</v>
      </c>
      <c r="F331" s="255" t="s">
        <v>6020</v>
      </c>
      <c r="G331" s="253"/>
      <c r="H331" s="256">
        <v>18.841000000000001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294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171</v>
      </c>
    </row>
    <row r="332" s="2" customFormat="1" ht="24.15" customHeight="1">
      <c r="A332" s="39"/>
      <c r="B332" s="40"/>
      <c r="C332" s="228" t="s">
        <v>1603</v>
      </c>
      <c r="D332" s="228" t="s">
        <v>174</v>
      </c>
      <c r="E332" s="229" t="s">
        <v>6021</v>
      </c>
      <c r="F332" s="230" t="s">
        <v>6022</v>
      </c>
      <c r="G332" s="231" t="s">
        <v>419</v>
      </c>
      <c r="H332" s="232">
        <v>40.299999999999997</v>
      </c>
      <c r="I332" s="233"/>
      <c r="J332" s="234">
        <f>ROUND(I332*H332,2)</f>
        <v>0</v>
      </c>
      <c r="K332" s="230" t="s">
        <v>178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0.11808</v>
      </c>
      <c r="R332" s="237">
        <f>Q332*H332</f>
        <v>4.7586240000000002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192</v>
      </c>
      <c r="AT332" s="239" t="s">
        <v>174</v>
      </c>
      <c r="AU332" s="239" t="s">
        <v>86</v>
      </c>
      <c r="AY332" s="18" t="s">
        <v>171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192</v>
      </c>
      <c r="BM332" s="239" t="s">
        <v>6023</v>
      </c>
    </row>
    <row r="333" s="2" customFormat="1" ht="24.15" customHeight="1">
      <c r="A333" s="39"/>
      <c r="B333" s="40"/>
      <c r="C333" s="298" t="s">
        <v>1609</v>
      </c>
      <c r="D333" s="298" t="s">
        <v>1309</v>
      </c>
      <c r="E333" s="299" t="s">
        <v>6024</v>
      </c>
      <c r="F333" s="300" t="s">
        <v>6025</v>
      </c>
      <c r="G333" s="301" t="s">
        <v>419</v>
      </c>
      <c r="H333" s="302">
        <v>42.314999999999998</v>
      </c>
      <c r="I333" s="303"/>
      <c r="J333" s="304">
        <f>ROUND(I333*H333,2)</f>
        <v>0</v>
      </c>
      <c r="K333" s="300" t="s">
        <v>1</v>
      </c>
      <c r="L333" s="305"/>
      <c r="M333" s="306" t="s">
        <v>1</v>
      </c>
      <c r="N333" s="307" t="s">
        <v>42</v>
      </c>
      <c r="O333" s="92"/>
      <c r="P333" s="237">
        <f>O333*H333</f>
        <v>0</v>
      </c>
      <c r="Q333" s="237">
        <v>0.12726000000000001</v>
      </c>
      <c r="R333" s="237">
        <f>Q333*H333</f>
        <v>5.3850069000000005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329</v>
      </c>
      <c r="AT333" s="239" t="s">
        <v>1309</v>
      </c>
      <c r="AU333" s="239" t="s">
        <v>86</v>
      </c>
      <c r="AY333" s="18" t="s">
        <v>171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192</v>
      </c>
      <c r="BM333" s="239" t="s">
        <v>6026</v>
      </c>
    </row>
    <row r="334" s="13" customFormat="1">
      <c r="A334" s="13"/>
      <c r="B334" s="252"/>
      <c r="C334" s="253"/>
      <c r="D334" s="241" t="s">
        <v>294</v>
      </c>
      <c r="E334" s="254" t="s">
        <v>1</v>
      </c>
      <c r="F334" s="255" t="s">
        <v>6027</v>
      </c>
      <c r="G334" s="253"/>
      <c r="H334" s="256">
        <v>42.314999999999998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294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171</v>
      </c>
    </row>
    <row r="335" s="2" customFormat="1" ht="24.15" customHeight="1">
      <c r="A335" s="39"/>
      <c r="B335" s="40"/>
      <c r="C335" s="228" t="s">
        <v>1614</v>
      </c>
      <c r="D335" s="228" t="s">
        <v>174</v>
      </c>
      <c r="E335" s="229" t="s">
        <v>6028</v>
      </c>
      <c r="F335" s="230" t="s">
        <v>6029</v>
      </c>
      <c r="G335" s="231" t="s">
        <v>801</v>
      </c>
      <c r="H335" s="232">
        <v>52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0.00025000000000000001</v>
      </c>
      <c r="R335" s="237">
        <f>Q335*H335</f>
        <v>0.013000000000000001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192</v>
      </c>
      <c r="AT335" s="239" t="s">
        <v>174</v>
      </c>
      <c r="AU335" s="239" t="s">
        <v>86</v>
      </c>
      <c r="AY335" s="18" t="s">
        <v>171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192</v>
      </c>
      <c r="BM335" s="239" t="s">
        <v>6030</v>
      </c>
    </row>
    <row r="336" s="2" customFormat="1" ht="16.5" customHeight="1">
      <c r="A336" s="39"/>
      <c r="B336" s="40"/>
      <c r="C336" s="228" t="s">
        <v>1619</v>
      </c>
      <c r="D336" s="228" t="s">
        <v>174</v>
      </c>
      <c r="E336" s="229" t="s">
        <v>6031</v>
      </c>
      <c r="F336" s="230" t="s">
        <v>6032</v>
      </c>
      <c r="G336" s="231" t="s">
        <v>206</v>
      </c>
      <c r="H336" s="232">
        <v>5.7999999999999998</v>
      </c>
      <c r="I336" s="233"/>
      <c r="J336" s="234">
        <f>ROUND(I336*H336,2)</f>
        <v>0</v>
      </c>
      <c r="K336" s="230" t="s">
        <v>1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0.20000000000000001</v>
      </c>
      <c r="T336" s="238">
        <f>S336*H336</f>
        <v>1.1599999999999999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192</v>
      </c>
      <c r="AT336" s="239" t="s">
        <v>174</v>
      </c>
      <c r="AU336" s="239" t="s">
        <v>86</v>
      </c>
      <c r="AY336" s="18" t="s">
        <v>171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192</v>
      </c>
      <c r="BM336" s="239" t="s">
        <v>6033</v>
      </c>
    </row>
    <row r="337" s="13" customFormat="1">
      <c r="A337" s="13"/>
      <c r="B337" s="252"/>
      <c r="C337" s="253"/>
      <c r="D337" s="241" t="s">
        <v>294</v>
      </c>
      <c r="E337" s="254" t="s">
        <v>1</v>
      </c>
      <c r="F337" s="255" t="s">
        <v>6034</v>
      </c>
      <c r="G337" s="253"/>
      <c r="H337" s="256">
        <v>5.7999999999999998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294</v>
      </c>
      <c r="AU337" s="262" t="s">
        <v>86</v>
      </c>
      <c r="AV337" s="13" t="s">
        <v>86</v>
      </c>
      <c r="AW337" s="13" t="s">
        <v>32</v>
      </c>
      <c r="AX337" s="13" t="s">
        <v>84</v>
      </c>
      <c r="AY337" s="262" t="s">
        <v>171</v>
      </c>
    </row>
    <row r="338" s="2" customFormat="1" ht="21.75" customHeight="1">
      <c r="A338" s="39"/>
      <c r="B338" s="40"/>
      <c r="C338" s="228" t="s">
        <v>1623</v>
      </c>
      <c r="D338" s="228" t="s">
        <v>174</v>
      </c>
      <c r="E338" s="229" t="s">
        <v>6035</v>
      </c>
      <c r="F338" s="230" t="s">
        <v>6036</v>
      </c>
      <c r="G338" s="231" t="s">
        <v>206</v>
      </c>
      <c r="H338" s="232">
        <v>1.5</v>
      </c>
      <c r="I338" s="233"/>
      <c r="J338" s="234">
        <f>ROUND(I338*H338,2)</f>
        <v>0</v>
      </c>
      <c r="K338" s="230" t="s">
        <v>178</v>
      </c>
      <c r="L338" s="45"/>
      <c r="M338" s="235" t="s">
        <v>1</v>
      </c>
      <c r="N338" s="236" t="s">
        <v>42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0.29699999999999999</v>
      </c>
      <c r="T338" s="238">
        <f>S338*H338</f>
        <v>0.44550000000000001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192</v>
      </c>
      <c r="AT338" s="239" t="s">
        <v>174</v>
      </c>
      <c r="AU338" s="239" t="s">
        <v>86</v>
      </c>
      <c r="AY338" s="18" t="s">
        <v>171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84</v>
      </c>
      <c r="BK338" s="240">
        <f>ROUND(I338*H338,2)</f>
        <v>0</v>
      </c>
      <c r="BL338" s="18" t="s">
        <v>192</v>
      </c>
      <c r="BM338" s="239" t="s">
        <v>6037</v>
      </c>
    </row>
    <row r="339" s="13" customFormat="1">
      <c r="A339" s="13"/>
      <c r="B339" s="252"/>
      <c r="C339" s="253"/>
      <c r="D339" s="241" t="s">
        <v>294</v>
      </c>
      <c r="E339" s="254" t="s">
        <v>1</v>
      </c>
      <c r="F339" s="255" t="s">
        <v>6038</v>
      </c>
      <c r="G339" s="253"/>
      <c r="H339" s="256">
        <v>1.5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294</v>
      </c>
      <c r="AU339" s="262" t="s">
        <v>86</v>
      </c>
      <c r="AV339" s="13" t="s">
        <v>86</v>
      </c>
      <c r="AW339" s="13" t="s">
        <v>32</v>
      </c>
      <c r="AX339" s="13" t="s">
        <v>84</v>
      </c>
      <c r="AY339" s="262" t="s">
        <v>171</v>
      </c>
    </row>
    <row r="340" s="2" customFormat="1" ht="24.15" customHeight="1">
      <c r="A340" s="39"/>
      <c r="B340" s="40"/>
      <c r="C340" s="228" t="s">
        <v>1628</v>
      </c>
      <c r="D340" s="228" t="s">
        <v>174</v>
      </c>
      <c r="E340" s="229" t="s">
        <v>6039</v>
      </c>
      <c r="F340" s="230" t="s">
        <v>6040</v>
      </c>
      <c r="G340" s="231" t="s">
        <v>292</v>
      </c>
      <c r="H340" s="232">
        <v>8.3249999999999993</v>
      </c>
      <c r="I340" s="233"/>
      <c r="J340" s="234">
        <f>ROUND(I340*H340,2)</f>
        <v>0</v>
      </c>
      <c r="K340" s="230" t="s">
        <v>178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2.2000000000000002</v>
      </c>
      <c r="T340" s="238">
        <f>S340*H340</f>
        <v>18.315000000000001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192</v>
      </c>
      <c r="AT340" s="239" t="s">
        <v>174</v>
      </c>
      <c r="AU340" s="239" t="s">
        <v>86</v>
      </c>
      <c r="AY340" s="18" t="s">
        <v>171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192</v>
      </c>
      <c r="BM340" s="239" t="s">
        <v>6041</v>
      </c>
    </row>
    <row r="341" s="13" customFormat="1">
      <c r="A341" s="13"/>
      <c r="B341" s="252"/>
      <c r="C341" s="253"/>
      <c r="D341" s="241" t="s">
        <v>294</v>
      </c>
      <c r="E341" s="254" t="s">
        <v>1</v>
      </c>
      <c r="F341" s="255" t="s">
        <v>6042</v>
      </c>
      <c r="G341" s="253"/>
      <c r="H341" s="256">
        <v>7.7249999999999996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294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171</v>
      </c>
    </row>
    <row r="342" s="13" customFormat="1">
      <c r="A342" s="13"/>
      <c r="B342" s="252"/>
      <c r="C342" s="253"/>
      <c r="D342" s="241" t="s">
        <v>294</v>
      </c>
      <c r="E342" s="254" t="s">
        <v>1</v>
      </c>
      <c r="F342" s="255" t="s">
        <v>6043</v>
      </c>
      <c r="G342" s="253"/>
      <c r="H342" s="256">
        <v>0.59999999999999998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294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171</v>
      </c>
    </row>
    <row r="343" s="14" customFormat="1">
      <c r="A343" s="14"/>
      <c r="B343" s="263"/>
      <c r="C343" s="264"/>
      <c r="D343" s="241" t="s">
        <v>294</v>
      </c>
      <c r="E343" s="265" t="s">
        <v>1</v>
      </c>
      <c r="F343" s="266" t="s">
        <v>298</v>
      </c>
      <c r="G343" s="264"/>
      <c r="H343" s="267">
        <v>8.3249999999999993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3" t="s">
        <v>294</v>
      </c>
      <c r="AU343" s="273" t="s">
        <v>86</v>
      </c>
      <c r="AV343" s="14" t="s">
        <v>192</v>
      </c>
      <c r="AW343" s="14" t="s">
        <v>32</v>
      </c>
      <c r="AX343" s="14" t="s">
        <v>84</v>
      </c>
      <c r="AY343" s="273" t="s">
        <v>171</v>
      </c>
    </row>
    <row r="344" s="2" customFormat="1" ht="16.5" customHeight="1">
      <c r="A344" s="39"/>
      <c r="B344" s="40"/>
      <c r="C344" s="228" t="s">
        <v>1633</v>
      </c>
      <c r="D344" s="228" t="s">
        <v>174</v>
      </c>
      <c r="E344" s="229" t="s">
        <v>6044</v>
      </c>
      <c r="F344" s="230" t="s">
        <v>6045</v>
      </c>
      <c r="G344" s="231" t="s">
        <v>419</v>
      </c>
      <c r="H344" s="232">
        <v>76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0.0040000000000000001</v>
      </c>
      <c r="T344" s="238">
        <f>S344*H344</f>
        <v>0.30399999999999999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192</v>
      </c>
      <c r="AT344" s="239" t="s">
        <v>174</v>
      </c>
      <c r="AU344" s="239" t="s">
        <v>86</v>
      </c>
      <c r="AY344" s="18" t="s">
        <v>171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192</v>
      </c>
      <c r="BM344" s="239" t="s">
        <v>6046</v>
      </c>
    </row>
    <row r="345" s="13" customFormat="1">
      <c r="A345" s="13"/>
      <c r="B345" s="252"/>
      <c r="C345" s="253"/>
      <c r="D345" s="241" t="s">
        <v>294</v>
      </c>
      <c r="E345" s="254" t="s">
        <v>1</v>
      </c>
      <c r="F345" s="255" t="s">
        <v>6047</v>
      </c>
      <c r="G345" s="253"/>
      <c r="H345" s="256">
        <v>76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294</v>
      </c>
      <c r="AU345" s="262" t="s">
        <v>86</v>
      </c>
      <c r="AV345" s="13" t="s">
        <v>86</v>
      </c>
      <c r="AW345" s="13" t="s">
        <v>32</v>
      </c>
      <c r="AX345" s="13" t="s">
        <v>84</v>
      </c>
      <c r="AY345" s="262" t="s">
        <v>171</v>
      </c>
    </row>
    <row r="346" s="2" customFormat="1" ht="33" customHeight="1">
      <c r="A346" s="39"/>
      <c r="B346" s="40"/>
      <c r="C346" s="228" t="s">
        <v>1638</v>
      </c>
      <c r="D346" s="228" t="s">
        <v>174</v>
      </c>
      <c r="E346" s="229" t="s">
        <v>6048</v>
      </c>
      <c r="F346" s="230" t="s">
        <v>6049</v>
      </c>
      <c r="G346" s="231" t="s">
        <v>206</v>
      </c>
      <c r="H346" s="232">
        <v>3.52</v>
      </c>
      <c r="I346" s="233"/>
      <c r="J346" s="234">
        <f>ROUND(I346*H346,2)</f>
        <v>0</v>
      </c>
      <c r="K346" s="230" t="s">
        <v>178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192</v>
      </c>
      <c r="AT346" s="239" t="s">
        <v>174</v>
      </c>
      <c r="AU346" s="239" t="s">
        <v>86</v>
      </c>
      <c r="AY346" s="18" t="s">
        <v>171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192</v>
      </c>
      <c r="BM346" s="239" t="s">
        <v>6050</v>
      </c>
    </row>
    <row r="347" s="13" customFormat="1">
      <c r="A347" s="13"/>
      <c r="B347" s="252"/>
      <c r="C347" s="253"/>
      <c r="D347" s="241" t="s">
        <v>294</v>
      </c>
      <c r="E347" s="254" t="s">
        <v>1</v>
      </c>
      <c r="F347" s="255" t="s">
        <v>5689</v>
      </c>
      <c r="G347" s="253"/>
      <c r="H347" s="256">
        <v>3.52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294</v>
      </c>
      <c r="AU347" s="262" t="s">
        <v>86</v>
      </c>
      <c r="AV347" s="13" t="s">
        <v>86</v>
      </c>
      <c r="AW347" s="13" t="s">
        <v>32</v>
      </c>
      <c r="AX347" s="13" t="s">
        <v>84</v>
      </c>
      <c r="AY347" s="262" t="s">
        <v>171</v>
      </c>
    </row>
    <row r="348" s="2" customFormat="1" ht="21.75" customHeight="1">
      <c r="A348" s="39"/>
      <c r="B348" s="40"/>
      <c r="C348" s="228" t="s">
        <v>1644</v>
      </c>
      <c r="D348" s="228" t="s">
        <v>174</v>
      </c>
      <c r="E348" s="229" t="s">
        <v>6051</v>
      </c>
      <c r="F348" s="230" t="s">
        <v>6052</v>
      </c>
      <c r="G348" s="231" t="s">
        <v>206</v>
      </c>
      <c r="H348" s="232">
        <v>19.140000000000001</v>
      </c>
      <c r="I348" s="233"/>
      <c r="J348" s="234">
        <f>ROUND(I348*H348,2)</f>
        <v>0</v>
      </c>
      <c r="K348" s="230" t="s">
        <v>178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0.01</v>
      </c>
      <c r="R348" s="237">
        <f>Q348*H348</f>
        <v>0.19140000000000002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192</v>
      </c>
      <c r="AT348" s="239" t="s">
        <v>174</v>
      </c>
      <c r="AU348" s="239" t="s">
        <v>86</v>
      </c>
      <c r="AY348" s="18" t="s">
        <v>171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192</v>
      </c>
      <c r="BM348" s="239" t="s">
        <v>6053</v>
      </c>
    </row>
    <row r="349" s="2" customFormat="1">
      <c r="A349" s="39"/>
      <c r="B349" s="40"/>
      <c r="C349" s="41"/>
      <c r="D349" s="241" t="s">
        <v>181</v>
      </c>
      <c r="E349" s="41"/>
      <c r="F349" s="242" t="s">
        <v>6054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181</v>
      </c>
      <c r="AU349" s="18" t="s">
        <v>86</v>
      </c>
    </row>
    <row r="350" s="15" customFormat="1">
      <c r="A350" s="15"/>
      <c r="B350" s="274"/>
      <c r="C350" s="275"/>
      <c r="D350" s="241" t="s">
        <v>294</v>
      </c>
      <c r="E350" s="276" t="s">
        <v>1</v>
      </c>
      <c r="F350" s="277" t="s">
        <v>6055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294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171</v>
      </c>
    </row>
    <row r="351" s="13" customFormat="1">
      <c r="A351" s="13"/>
      <c r="B351" s="252"/>
      <c r="C351" s="253"/>
      <c r="D351" s="241" t="s">
        <v>294</v>
      </c>
      <c r="E351" s="254" t="s">
        <v>1</v>
      </c>
      <c r="F351" s="255" t="s">
        <v>6056</v>
      </c>
      <c r="G351" s="253"/>
      <c r="H351" s="256">
        <v>19.140000000000001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294</v>
      </c>
      <c r="AU351" s="262" t="s">
        <v>86</v>
      </c>
      <c r="AV351" s="13" t="s">
        <v>86</v>
      </c>
      <c r="AW351" s="13" t="s">
        <v>32</v>
      </c>
      <c r="AX351" s="13" t="s">
        <v>84</v>
      </c>
      <c r="AY351" s="262" t="s">
        <v>171</v>
      </c>
    </row>
    <row r="352" s="2" customFormat="1" ht="24.15" customHeight="1">
      <c r="A352" s="39"/>
      <c r="B352" s="40"/>
      <c r="C352" s="228" t="s">
        <v>1649</v>
      </c>
      <c r="D352" s="228" t="s">
        <v>174</v>
      </c>
      <c r="E352" s="229" t="s">
        <v>6057</v>
      </c>
      <c r="F352" s="230" t="s">
        <v>6058</v>
      </c>
      <c r="G352" s="231" t="s">
        <v>206</v>
      </c>
      <c r="H352" s="232">
        <v>19.140000000000001</v>
      </c>
      <c r="I352" s="233"/>
      <c r="J352" s="234">
        <f>ROUND(I352*H352,2)</f>
        <v>0</v>
      </c>
      <c r="K352" s="230" t="s">
        <v>178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0.00109</v>
      </c>
      <c r="R352" s="237">
        <f>Q352*H352</f>
        <v>0.020862600000000002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192</v>
      </c>
      <c r="AT352" s="239" t="s">
        <v>174</v>
      </c>
      <c r="AU352" s="239" t="s">
        <v>86</v>
      </c>
      <c r="AY352" s="18" t="s">
        <v>171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192</v>
      </c>
      <c r="BM352" s="239" t="s">
        <v>6059</v>
      </c>
    </row>
    <row r="353" s="2" customFormat="1">
      <c r="A353" s="39"/>
      <c r="B353" s="40"/>
      <c r="C353" s="41"/>
      <c r="D353" s="241" t="s">
        <v>181</v>
      </c>
      <c r="E353" s="41"/>
      <c r="F353" s="242" t="s">
        <v>6060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181</v>
      </c>
      <c r="AU353" s="18" t="s">
        <v>86</v>
      </c>
    </row>
    <row r="354" s="15" customFormat="1">
      <c r="A354" s="15"/>
      <c r="B354" s="274"/>
      <c r="C354" s="275"/>
      <c r="D354" s="241" t="s">
        <v>294</v>
      </c>
      <c r="E354" s="276" t="s">
        <v>1</v>
      </c>
      <c r="F354" s="277" t="s">
        <v>6055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294</v>
      </c>
      <c r="AU354" s="283" t="s">
        <v>86</v>
      </c>
      <c r="AV354" s="15" t="s">
        <v>84</v>
      </c>
      <c r="AW354" s="15" t="s">
        <v>32</v>
      </c>
      <c r="AX354" s="15" t="s">
        <v>77</v>
      </c>
      <c r="AY354" s="283" t="s">
        <v>171</v>
      </c>
    </row>
    <row r="355" s="13" customFormat="1">
      <c r="A355" s="13"/>
      <c r="B355" s="252"/>
      <c r="C355" s="253"/>
      <c r="D355" s="241" t="s">
        <v>294</v>
      </c>
      <c r="E355" s="254" t="s">
        <v>1</v>
      </c>
      <c r="F355" s="255" t="s">
        <v>6056</v>
      </c>
      <c r="G355" s="253"/>
      <c r="H355" s="256">
        <v>19.140000000000001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294</v>
      </c>
      <c r="AU355" s="262" t="s">
        <v>86</v>
      </c>
      <c r="AV355" s="13" t="s">
        <v>86</v>
      </c>
      <c r="AW355" s="13" t="s">
        <v>32</v>
      </c>
      <c r="AX355" s="13" t="s">
        <v>84</v>
      </c>
      <c r="AY355" s="262" t="s">
        <v>171</v>
      </c>
    </row>
    <row r="356" s="2" customFormat="1" ht="16.5" customHeight="1">
      <c r="A356" s="39"/>
      <c r="B356" s="40"/>
      <c r="C356" s="228" t="s">
        <v>1655</v>
      </c>
      <c r="D356" s="228" t="s">
        <v>174</v>
      </c>
      <c r="E356" s="229" t="s">
        <v>6061</v>
      </c>
      <c r="F356" s="230" t="s">
        <v>6062</v>
      </c>
      <c r="G356" s="231" t="s">
        <v>292</v>
      </c>
      <c r="H356" s="232">
        <v>0.73699999999999999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192</v>
      </c>
      <c r="AT356" s="239" t="s">
        <v>174</v>
      </c>
      <c r="AU356" s="239" t="s">
        <v>86</v>
      </c>
      <c r="AY356" s="18" t="s">
        <v>171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192</v>
      </c>
      <c r="BM356" s="239" t="s">
        <v>6063</v>
      </c>
    </row>
    <row r="357" s="2" customFormat="1">
      <c r="A357" s="39"/>
      <c r="B357" s="40"/>
      <c r="C357" s="41"/>
      <c r="D357" s="241" t="s">
        <v>181</v>
      </c>
      <c r="E357" s="41"/>
      <c r="F357" s="242" t="s">
        <v>6064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181</v>
      </c>
      <c r="AU357" s="18" t="s">
        <v>86</v>
      </c>
    </row>
    <row r="358" s="13" customFormat="1">
      <c r="A358" s="13"/>
      <c r="B358" s="252"/>
      <c r="C358" s="253"/>
      <c r="D358" s="241" t="s">
        <v>294</v>
      </c>
      <c r="E358" s="254" t="s">
        <v>1</v>
      </c>
      <c r="F358" s="255" t="s">
        <v>6065</v>
      </c>
      <c r="G358" s="253"/>
      <c r="H358" s="256">
        <v>0.73699999999999999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294</v>
      </c>
      <c r="AU358" s="262" t="s">
        <v>86</v>
      </c>
      <c r="AV358" s="13" t="s">
        <v>86</v>
      </c>
      <c r="AW358" s="13" t="s">
        <v>32</v>
      </c>
      <c r="AX358" s="13" t="s">
        <v>84</v>
      </c>
      <c r="AY358" s="262" t="s">
        <v>171</v>
      </c>
    </row>
    <row r="359" s="2" customFormat="1" ht="16.5" customHeight="1">
      <c r="A359" s="39"/>
      <c r="B359" s="40"/>
      <c r="C359" s="228" t="s">
        <v>1660</v>
      </c>
      <c r="D359" s="228" t="s">
        <v>174</v>
      </c>
      <c r="E359" s="229" t="s">
        <v>6066</v>
      </c>
      <c r="F359" s="230" t="s">
        <v>6067</v>
      </c>
      <c r="G359" s="231" t="s">
        <v>177</v>
      </c>
      <c r="H359" s="232">
        <v>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0.02</v>
      </c>
      <c r="T359" s="238">
        <f>S359*H359</f>
        <v>0.02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192</v>
      </c>
      <c r="AT359" s="239" t="s">
        <v>174</v>
      </c>
      <c r="AU359" s="239" t="s">
        <v>86</v>
      </c>
      <c r="AY359" s="18" t="s">
        <v>171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192</v>
      </c>
      <c r="BM359" s="239" t="s">
        <v>6068</v>
      </c>
    </row>
    <row r="360" s="2" customFormat="1" ht="16.5" customHeight="1">
      <c r="A360" s="39"/>
      <c r="B360" s="40"/>
      <c r="C360" s="228" t="s">
        <v>1664</v>
      </c>
      <c r="D360" s="228" t="s">
        <v>174</v>
      </c>
      <c r="E360" s="229" t="s">
        <v>6069</v>
      </c>
      <c r="F360" s="230" t="s">
        <v>6070</v>
      </c>
      <c r="G360" s="231" t="s">
        <v>1936</v>
      </c>
      <c r="H360" s="232">
        <v>3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0.10000000000000001</v>
      </c>
      <c r="T360" s="238">
        <f>S360*H360</f>
        <v>0.30000000000000004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192</v>
      </c>
      <c r="AT360" s="239" t="s">
        <v>174</v>
      </c>
      <c r="AU360" s="239" t="s">
        <v>86</v>
      </c>
      <c r="AY360" s="18" t="s">
        <v>171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192</v>
      </c>
      <c r="BM360" s="239" t="s">
        <v>6071</v>
      </c>
    </row>
    <row r="361" s="2" customFormat="1" ht="16.5" customHeight="1">
      <c r="A361" s="39"/>
      <c r="B361" s="40"/>
      <c r="C361" s="228" t="s">
        <v>1669</v>
      </c>
      <c r="D361" s="228" t="s">
        <v>174</v>
      </c>
      <c r="E361" s="229" t="s">
        <v>6072</v>
      </c>
      <c r="F361" s="230" t="s">
        <v>6073</v>
      </c>
      <c r="G361" s="231" t="s">
        <v>177</v>
      </c>
      <c r="H361" s="232">
        <v>1</v>
      </c>
      <c r="I361" s="233"/>
      <c r="J361" s="234">
        <f>ROUND(I361*H361,2)</f>
        <v>0</v>
      </c>
      <c r="K361" s="230" t="s">
        <v>1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1</v>
      </c>
      <c r="T361" s="238">
        <f>S361*H361</f>
        <v>1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192</v>
      </c>
      <c r="AT361" s="239" t="s">
        <v>174</v>
      </c>
      <c r="AU361" s="239" t="s">
        <v>86</v>
      </c>
      <c r="AY361" s="18" t="s">
        <v>171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192</v>
      </c>
      <c r="BM361" s="239" t="s">
        <v>6074</v>
      </c>
    </row>
    <row r="362" s="2" customFormat="1" ht="21.75" customHeight="1">
      <c r="A362" s="39"/>
      <c r="B362" s="40"/>
      <c r="C362" s="228" t="s">
        <v>1682</v>
      </c>
      <c r="D362" s="228" t="s">
        <v>174</v>
      </c>
      <c r="E362" s="229" t="s">
        <v>6075</v>
      </c>
      <c r="F362" s="230" t="s">
        <v>6076</v>
      </c>
      <c r="G362" s="231" t="s">
        <v>177</v>
      </c>
      <c r="H362" s="232">
        <v>1</v>
      </c>
      <c r="I362" s="233"/>
      <c r="J362" s="234">
        <f>ROUND(I362*H362,2)</f>
        <v>0</v>
      </c>
      <c r="K362" s="230" t="s">
        <v>1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1.5</v>
      </c>
      <c r="T362" s="238">
        <f>S362*H362</f>
        <v>1.5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192</v>
      </c>
      <c r="AT362" s="239" t="s">
        <v>174</v>
      </c>
      <c r="AU362" s="239" t="s">
        <v>86</v>
      </c>
      <c r="AY362" s="18" t="s">
        <v>171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192</v>
      </c>
      <c r="BM362" s="239" t="s">
        <v>6077</v>
      </c>
    </row>
    <row r="363" s="12" customFormat="1" ht="22.8" customHeight="1">
      <c r="A363" s="12"/>
      <c r="B363" s="212"/>
      <c r="C363" s="213"/>
      <c r="D363" s="214" t="s">
        <v>76</v>
      </c>
      <c r="E363" s="226" t="s">
        <v>655</v>
      </c>
      <c r="F363" s="226" t="s">
        <v>656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SUM(P364:P368)</f>
        <v>0</v>
      </c>
      <c r="Q363" s="220"/>
      <c r="R363" s="221">
        <f>SUM(R364:R368)</f>
        <v>0</v>
      </c>
      <c r="S363" s="220"/>
      <c r="T363" s="222">
        <f>SUM(T364:T368)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84</v>
      </c>
      <c r="AT363" s="224" t="s">
        <v>76</v>
      </c>
      <c r="AU363" s="224" t="s">
        <v>84</v>
      </c>
      <c r="AY363" s="223" t="s">
        <v>171</v>
      </c>
      <c r="BK363" s="225">
        <f>SUM(BK364:BK368)</f>
        <v>0</v>
      </c>
    </row>
    <row r="364" s="2" customFormat="1" ht="24.15" customHeight="1">
      <c r="A364" s="39"/>
      <c r="B364" s="40"/>
      <c r="C364" s="228" t="s">
        <v>1688</v>
      </c>
      <c r="D364" s="228" t="s">
        <v>174</v>
      </c>
      <c r="E364" s="229" t="s">
        <v>662</v>
      </c>
      <c r="F364" s="230" t="s">
        <v>663</v>
      </c>
      <c r="G364" s="231" t="s">
        <v>314</v>
      </c>
      <c r="H364" s="232">
        <v>845.49800000000005</v>
      </c>
      <c r="I364" s="233"/>
      <c r="J364" s="234">
        <f>ROUND(I364*H364,2)</f>
        <v>0</v>
      </c>
      <c r="K364" s="230" t="s">
        <v>178</v>
      </c>
      <c r="L364" s="45"/>
      <c r="M364" s="235" t="s">
        <v>1</v>
      </c>
      <c r="N364" s="236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192</v>
      </c>
      <c r="AT364" s="239" t="s">
        <v>174</v>
      </c>
      <c r="AU364" s="239" t="s">
        <v>86</v>
      </c>
      <c r="AY364" s="18" t="s">
        <v>171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84</v>
      </c>
      <c r="BK364" s="240">
        <f>ROUND(I364*H364,2)</f>
        <v>0</v>
      </c>
      <c r="BL364" s="18" t="s">
        <v>192</v>
      </c>
      <c r="BM364" s="239" t="s">
        <v>6078</v>
      </c>
    </row>
    <row r="365" s="2" customFormat="1" ht="24.15" customHeight="1">
      <c r="A365" s="39"/>
      <c r="B365" s="40"/>
      <c r="C365" s="228" t="s">
        <v>1693</v>
      </c>
      <c r="D365" s="228" t="s">
        <v>174</v>
      </c>
      <c r="E365" s="229" t="s">
        <v>666</v>
      </c>
      <c r="F365" s="230" t="s">
        <v>667</v>
      </c>
      <c r="G365" s="231" t="s">
        <v>314</v>
      </c>
      <c r="H365" s="232">
        <v>6763.9840000000004</v>
      </c>
      <c r="I365" s="233"/>
      <c r="J365" s="234">
        <f>ROUND(I365*H365,2)</f>
        <v>0</v>
      </c>
      <c r="K365" s="230" t="s">
        <v>178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192</v>
      </c>
      <c r="AT365" s="239" t="s">
        <v>174</v>
      </c>
      <c r="AU365" s="239" t="s">
        <v>86</v>
      </c>
      <c r="AY365" s="18" t="s">
        <v>171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192</v>
      </c>
      <c r="BM365" s="239" t="s">
        <v>6079</v>
      </c>
    </row>
    <row r="366" s="2" customFormat="1">
      <c r="A366" s="39"/>
      <c r="B366" s="40"/>
      <c r="C366" s="41"/>
      <c r="D366" s="241" t="s">
        <v>181</v>
      </c>
      <c r="E366" s="41"/>
      <c r="F366" s="242" t="s">
        <v>669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181</v>
      </c>
      <c r="AU366" s="18" t="s">
        <v>86</v>
      </c>
    </row>
    <row r="367" s="13" customFormat="1">
      <c r="A367" s="13"/>
      <c r="B367" s="252"/>
      <c r="C367" s="253"/>
      <c r="D367" s="241" t="s">
        <v>294</v>
      </c>
      <c r="E367" s="253"/>
      <c r="F367" s="255" t="s">
        <v>6080</v>
      </c>
      <c r="G367" s="253"/>
      <c r="H367" s="256">
        <v>6763.9840000000004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294</v>
      </c>
      <c r="AU367" s="262" t="s">
        <v>86</v>
      </c>
      <c r="AV367" s="13" t="s">
        <v>86</v>
      </c>
      <c r="AW367" s="13" t="s">
        <v>4</v>
      </c>
      <c r="AX367" s="13" t="s">
        <v>84</v>
      </c>
      <c r="AY367" s="262" t="s">
        <v>171</v>
      </c>
    </row>
    <row r="368" s="2" customFormat="1" ht="24.15" customHeight="1">
      <c r="A368" s="39"/>
      <c r="B368" s="40"/>
      <c r="C368" s="228" t="s">
        <v>1698</v>
      </c>
      <c r="D368" s="228" t="s">
        <v>174</v>
      </c>
      <c r="E368" s="229" t="s">
        <v>671</v>
      </c>
      <c r="F368" s="230" t="s">
        <v>672</v>
      </c>
      <c r="G368" s="231" t="s">
        <v>314</v>
      </c>
      <c r="H368" s="232">
        <v>845.49800000000005</v>
      </c>
      <c r="I368" s="233"/>
      <c r="J368" s="234">
        <f>ROUND(I368*H368,2)</f>
        <v>0</v>
      </c>
      <c r="K368" s="230" t="s">
        <v>1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192</v>
      </c>
      <c r="AT368" s="239" t="s">
        <v>174</v>
      </c>
      <c r="AU368" s="239" t="s">
        <v>86</v>
      </c>
      <c r="AY368" s="18" t="s">
        <v>171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192</v>
      </c>
      <c r="BM368" s="239" t="s">
        <v>6081</v>
      </c>
    </row>
    <row r="369" s="12" customFormat="1" ht="22.8" customHeight="1">
      <c r="A369" s="12"/>
      <c r="B369" s="212"/>
      <c r="C369" s="213"/>
      <c r="D369" s="214" t="s">
        <v>76</v>
      </c>
      <c r="E369" s="226" t="s">
        <v>1993</v>
      </c>
      <c r="F369" s="226" t="s">
        <v>1994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P370</f>
        <v>0</v>
      </c>
      <c r="Q369" s="220"/>
      <c r="R369" s="221">
        <f>R370</f>
        <v>0</v>
      </c>
      <c r="S369" s="220"/>
      <c r="T369" s="222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84</v>
      </c>
      <c r="AT369" s="224" t="s">
        <v>76</v>
      </c>
      <c r="AU369" s="224" t="s">
        <v>84</v>
      </c>
      <c r="AY369" s="223" t="s">
        <v>171</v>
      </c>
      <c r="BK369" s="225">
        <f>BK370</f>
        <v>0</v>
      </c>
    </row>
    <row r="370" s="2" customFormat="1" ht="33" customHeight="1">
      <c r="A370" s="39"/>
      <c r="B370" s="40"/>
      <c r="C370" s="228" t="s">
        <v>1703</v>
      </c>
      <c r="D370" s="228" t="s">
        <v>174</v>
      </c>
      <c r="E370" s="229" t="s">
        <v>6082</v>
      </c>
      <c r="F370" s="230" t="s">
        <v>6083</v>
      </c>
      <c r="G370" s="231" t="s">
        <v>314</v>
      </c>
      <c r="H370" s="232">
        <v>308.08199999999999</v>
      </c>
      <c r="I370" s="233"/>
      <c r="J370" s="234">
        <f>ROUND(I370*H370,2)</f>
        <v>0</v>
      </c>
      <c r="K370" s="230" t="s">
        <v>178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192</v>
      </c>
      <c r="AT370" s="239" t="s">
        <v>174</v>
      </c>
      <c r="AU370" s="239" t="s">
        <v>86</v>
      </c>
      <c r="AY370" s="18" t="s">
        <v>171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192</v>
      </c>
      <c r="BM370" s="239" t="s">
        <v>6084</v>
      </c>
    </row>
    <row r="371" s="12" customFormat="1" ht="25.92" customHeight="1">
      <c r="A371" s="12"/>
      <c r="B371" s="212"/>
      <c r="C371" s="213"/>
      <c r="D371" s="214" t="s">
        <v>76</v>
      </c>
      <c r="E371" s="215" t="s">
        <v>674</v>
      </c>
      <c r="F371" s="215" t="s">
        <v>675</v>
      </c>
      <c r="G371" s="213"/>
      <c r="H371" s="213"/>
      <c r="I371" s="216"/>
      <c r="J371" s="217">
        <f>BK371</f>
        <v>0</v>
      </c>
      <c r="K371" s="213"/>
      <c r="L371" s="218"/>
      <c r="M371" s="219"/>
      <c r="N371" s="220"/>
      <c r="O371" s="220"/>
      <c r="P371" s="221">
        <f>P372+P380+P386+P407+P414</f>
        <v>0</v>
      </c>
      <c r="Q371" s="220"/>
      <c r="R371" s="221">
        <f>R372+R380+R386+R407+R414</f>
        <v>1.45769474</v>
      </c>
      <c r="S371" s="220"/>
      <c r="T371" s="222">
        <f>T372+T380+T386+T407+T414</f>
        <v>0.35999999999999999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86</v>
      </c>
      <c r="AT371" s="224" t="s">
        <v>76</v>
      </c>
      <c r="AU371" s="224" t="s">
        <v>77</v>
      </c>
      <c r="AY371" s="223" t="s">
        <v>171</v>
      </c>
      <c r="BK371" s="225">
        <f>BK372+BK380+BK386+BK407+BK414</f>
        <v>0</v>
      </c>
    </row>
    <row r="372" s="12" customFormat="1" ht="22.8" customHeight="1">
      <c r="A372" s="12"/>
      <c r="B372" s="212"/>
      <c r="C372" s="213"/>
      <c r="D372" s="214" t="s">
        <v>76</v>
      </c>
      <c r="E372" s="226" t="s">
        <v>676</v>
      </c>
      <c r="F372" s="226" t="s">
        <v>677</v>
      </c>
      <c r="G372" s="213"/>
      <c r="H372" s="213"/>
      <c r="I372" s="216"/>
      <c r="J372" s="227">
        <f>BK372</f>
        <v>0</v>
      </c>
      <c r="K372" s="213"/>
      <c r="L372" s="218"/>
      <c r="M372" s="219"/>
      <c r="N372" s="220"/>
      <c r="O372" s="220"/>
      <c r="P372" s="221">
        <f>SUM(P373:P379)</f>
        <v>0</v>
      </c>
      <c r="Q372" s="220"/>
      <c r="R372" s="221">
        <f>SUM(R373:R379)</f>
        <v>0.018903999999999997</v>
      </c>
      <c r="S372" s="220"/>
      <c r="T372" s="222">
        <f>SUM(T373:T379)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3" t="s">
        <v>86</v>
      </c>
      <c r="AT372" s="224" t="s">
        <v>76</v>
      </c>
      <c r="AU372" s="224" t="s">
        <v>84</v>
      </c>
      <c r="AY372" s="223" t="s">
        <v>171</v>
      </c>
      <c r="BK372" s="225">
        <f>SUM(BK373:BK379)</f>
        <v>0</v>
      </c>
    </row>
    <row r="373" s="2" customFormat="1" ht="24.15" customHeight="1">
      <c r="A373" s="39"/>
      <c r="B373" s="40"/>
      <c r="C373" s="228" t="s">
        <v>1708</v>
      </c>
      <c r="D373" s="228" t="s">
        <v>174</v>
      </c>
      <c r="E373" s="229" t="s">
        <v>6085</v>
      </c>
      <c r="F373" s="230" t="s">
        <v>6086</v>
      </c>
      <c r="G373" s="231" t="s">
        <v>206</v>
      </c>
      <c r="H373" s="232">
        <v>4.1799999999999997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0.0040000000000000001</v>
      </c>
      <c r="R373" s="237">
        <f>Q373*H373</f>
        <v>0.016719999999999999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440</v>
      </c>
      <c r="AT373" s="239" t="s">
        <v>174</v>
      </c>
      <c r="AU373" s="239" t="s">
        <v>86</v>
      </c>
      <c r="AY373" s="18" t="s">
        <v>171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440</v>
      </c>
      <c r="BM373" s="239" t="s">
        <v>6087</v>
      </c>
    </row>
    <row r="374" s="15" customFormat="1">
      <c r="A374" s="15"/>
      <c r="B374" s="274"/>
      <c r="C374" s="275"/>
      <c r="D374" s="241" t="s">
        <v>294</v>
      </c>
      <c r="E374" s="276" t="s">
        <v>1</v>
      </c>
      <c r="F374" s="277" t="s">
        <v>5805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294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171</v>
      </c>
    </row>
    <row r="375" s="13" customFormat="1">
      <c r="A375" s="13"/>
      <c r="B375" s="252"/>
      <c r="C375" s="253"/>
      <c r="D375" s="241" t="s">
        <v>294</v>
      </c>
      <c r="E375" s="254" t="s">
        <v>1</v>
      </c>
      <c r="F375" s="255" t="s">
        <v>6088</v>
      </c>
      <c r="G375" s="253"/>
      <c r="H375" s="256">
        <v>4.1799999999999997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294</v>
      </c>
      <c r="AU375" s="262" t="s">
        <v>86</v>
      </c>
      <c r="AV375" s="13" t="s">
        <v>86</v>
      </c>
      <c r="AW375" s="13" t="s">
        <v>32</v>
      </c>
      <c r="AX375" s="13" t="s">
        <v>84</v>
      </c>
      <c r="AY375" s="262" t="s">
        <v>171</v>
      </c>
    </row>
    <row r="376" s="2" customFormat="1" ht="24.15" customHeight="1">
      <c r="A376" s="39"/>
      <c r="B376" s="40"/>
      <c r="C376" s="228" t="s">
        <v>1714</v>
      </c>
      <c r="D376" s="228" t="s">
        <v>174</v>
      </c>
      <c r="E376" s="229" t="s">
        <v>2080</v>
      </c>
      <c r="F376" s="230" t="s">
        <v>2081</v>
      </c>
      <c r="G376" s="231" t="s">
        <v>206</v>
      </c>
      <c r="H376" s="232">
        <v>5.46</v>
      </c>
      <c r="I376" s="233"/>
      <c r="J376" s="234">
        <f>ROUND(I376*H376,2)</f>
        <v>0</v>
      </c>
      <c r="K376" s="230" t="s">
        <v>178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0.00040000000000000002</v>
      </c>
      <c r="R376" s="237">
        <f>Q376*H376</f>
        <v>0.0021840000000000002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440</v>
      </c>
      <c r="AT376" s="239" t="s">
        <v>174</v>
      </c>
      <c r="AU376" s="239" t="s">
        <v>86</v>
      </c>
      <c r="AY376" s="18" t="s">
        <v>171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440</v>
      </c>
      <c r="BM376" s="239" t="s">
        <v>6089</v>
      </c>
    </row>
    <row r="377" s="15" customFormat="1">
      <c r="A377" s="15"/>
      <c r="B377" s="274"/>
      <c r="C377" s="275"/>
      <c r="D377" s="241" t="s">
        <v>294</v>
      </c>
      <c r="E377" s="276" t="s">
        <v>1</v>
      </c>
      <c r="F377" s="277" t="s">
        <v>6090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294</v>
      </c>
      <c r="AU377" s="283" t="s">
        <v>86</v>
      </c>
      <c r="AV377" s="15" t="s">
        <v>84</v>
      </c>
      <c r="AW377" s="15" t="s">
        <v>32</v>
      </c>
      <c r="AX377" s="15" t="s">
        <v>77</v>
      </c>
      <c r="AY377" s="283" t="s">
        <v>171</v>
      </c>
    </row>
    <row r="378" s="13" customFormat="1">
      <c r="A378" s="13"/>
      <c r="B378" s="252"/>
      <c r="C378" s="253"/>
      <c r="D378" s="241" t="s">
        <v>294</v>
      </c>
      <c r="E378" s="254" t="s">
        <v>1</v>
      </c>
      <c r="F378" s="255" t="s">
        <v>6091</v>
      </c>
      <c r="G378" s="253"/>
      <c r="H378" s="256">
        <v>5.46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294</v>
      </c>
      <c r="AU378" s="262" t="s">
        <v>86</v>
      </c>
      <c r="AV378" s="13" t="s">
        <v>86</v>
      </c>
      <c r="AW378" s="13" t="s">
        <v>32</v>
      </c>
      <c r="AX378" s="13" t="s">
        <v>84</v>
      </c>
      <c r="AY378" s="262" t="s">
        <v>171</v>
      </c>
    </row>
    <row r="379" s="2" customFormat="1" ht="24.15" customHeight="1">
      <c r="A379" s="39"/>
      <c r="B379" s="40"/>
      <c r="C379" s="228" t="s">
        <v>1719</v>
      </c>
      <c r="D379" s="228" t="s">
        <v>174</v>
      </c>
      <c r="E379" s="229" t="s">
        <v>6092</v>
      </c>
      <c r="F379" s="230" t="s">
        <v>6093</v>
      </c>
      <c r="G379" s="231" t="s">
        <v>2107</v>
      </c>
      <c r="H379" s="308"/>
      <c r="I379" s="233"/>
      <c r="J379" s="234">
        <f>ROUND(I379*H379,2)</f>
        <v>0</v>
      </c>
      <c r="K379" s="230" t="s">
        <v>178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440</v>
      </c>
      <c r="AT379" s="239" t="s">
        <v>174</v>
      </c>
      <c r="AU379" s="239" t="s">
        <v>86</v>
      </c>
      <c r="AY379" s="18" t="s">
        <v>171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440</v>
      </c>
      <c r="BM379" s="239" t="s">
        <v>6094</v>
      </c>
    </row>
    <row r="380" s="12" customFormat="1" ht="22.8" customHeight="1">
      <c r="A380" s="12"/>
      <c r="B380" s="212"/>
      <c r="C380" s="213"/>
      <c r="D380" s="214" t="s">
        <v>76</v>
      </c>
      <c r="E380" s="226" t="s">
        <v>706</v>
      </c>
      <c r="F380" s="226" t="s">
        <v>707</v>
      </c>
      <c r="G380" s="213"/>
      <c r="H380" s="213"/>
      <c r="I380" s="216"/>
      <c r="J380" s="227">
        <f>BK380</f>
        <v>0</v>
      </c>
      <c r="K380" s="213"/>
      <c r="L380" s="218"/>
      <c r="M380" s="219"/>
      <c r="N380" s="220"/>
      <c r="O380" s="220"/>
      <c r="P380" s="221">
        <f>SUM(P381:P385)</f>
        <v>0</v>
      </c>
      <c r="Q380" s="220"/>
      <c r="R380" s="221">
        <f>SUM(R381:R385)</f>
        <v>0.97584291999999995</v>
      </c>
      <c r="S380" s="220"/>
      <c r="T380" s="222">
        <f>SUM(T381:T385)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3" t="s">
        <v>86</v>
      </c>
      <c r="AT380" s="224" t="s">
        <v>76</v>
      </c>
      <c r="AU380" s="224" t="s">
        <v>84</v>
      </c>
      <c r="AY380" s="223" t="s">
        <v>171</v>
      </c>
      <c r="BK380" s="225">
        <f>SUM(BK381:BK385)</f>
        <v>0</v>
      </c>
    </row>
    <row r="381" s="2" customFormat="1" ht="24.15" customHeight="1">
      <c r="A381" s="39"/>
      <c r="B381" s="40"/>
      <c r="C381" s="228" t="s">
        <v>1733</v>
      </c>
      <c r="D381" s="228" t="s">
        <v>174</v>
      </c>
      <c r="E381" s="229" t="s">
        <v>6095</v>
      </c>
      <c r="F381" s="230" t="s">
        <v>6096</v>
      </c>
      <c r="G381" s="231" t="s">
        <v>206</v>
      </c>
      <c r="H381" s="232">
        <v>23.905999999999999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0.040820000000000002</v>
      </c>
      <c r="R381" s="237">
        <f>Q381*H381</f>
        <v>0.97584291999999995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440</v>
      </c>
      <c r="AT381" s="239" t="s">
        <v>174</v>
      </c>
      <c r="AU381" s="239" t="s">
        <v>86</v>
      </c>
      <c r="AY381" s="18" t="s">
        <v>171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440</v>
      </c>
      <c r="BM381" s="239" t="s">
        <v>6097</v>
      </c>
    </row>
    <row r="382" s="13" customFormat="1">
      <c r="A382" s="13"/>
      <c r="B382" s="252"/>
      <c r="C382" s="253"/>
      <c r="D382" s="241" t="s">
        <v>294</v>
      </c>
      <c r="E382" s="254" t="s">
        <v>1</v>
      </c>
      <c r="F382" s="255" t="s">
        <v>5696</v>
      </c>
      <c r="G382" s="253"/>
      <c r="H382" s="256">
        <v>19.91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294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171</v>
      </c>
    </row>
    <row r="383" s="13" customFormat="1">
      <c r="A383" s="13"/>
      <c r="B383" s="252"/>
      <c r="C383" s="253"/>
      <c r="D383" s="241" t="s">
        <v>294</v>
      </c>
      <c r="E383" s="254" t="s">
        <v>1</v>
      </c>
      <c r="F383" s="255" t="s">
        <v>6098</v>
      </c>
      <c r="G383" s="253"/>
      <c r="H383" s="256">
        <v>3.996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294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171</v>
      </c>
    </row>
    <row r="384" s="14" customFormat="1">
      <c r="A384" s="14"/>
      <c r="B384" s="263"/>
      <c r="C384" s="264"/>
      <c r="D384" s="241" t="s">
        <v>294</v>
      </c>
      <c r="E384" s="265" t="s">
        <v>1</v>
      </c>
      <c r="F384" s="266" t="s">
        <v>298</v>
      </c>
      <c r="G384" s="264"/>
      <c r="H384" s="267">
        <v>23.905999999999999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294</v>
      </c>
      <c r="AU384" s="273" t="s">
        <v>86</v>
      </c>
      <c r="AV384" s="14" t="s">
        <v>192</v>
      </c>
      <c r="AW384" s="14" t="s">
        <v>32</v>
      </c>
      <c r="AX384" s="14" t="s">
        <v>84</v>
      </c>
      <c r="AY384" s="273" t="s">
        <v>171</v>
      </c>
    </row>
    <row r="385" s="2" customFormat="1" ht="24.15" customHeight="1">
      <c r="A385" s="39"/>
      <c r="B385" s="40"/>
      <c r="C385" s="228" t="s">
        <v>1855</v>
      </c>
      <c r="D385" s="228" t="s">
        <v>174</v>
      </c>
      <c r="E385" s="229" t="s">
        <v>6099</v>
      </c>
      <c r="F385" s="230" t="s">
        <v>6100</v>
      </c>
      <c r="G385" s="231" t="s">
        <v>2107</v>
      </c>
      <c r="H385" s="308"/>
      <c r="I385" s="233"/>
      <c r="J385" s="234">
        <f>ROUND(I385*H385,2)</f>
        <v>0</v>
      </c>
      <c r="K385" s="230" t="s">
        <v>178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440</v>
      </c>
      <c r="AT385" s="239" t="s">
        <v>174</v>
      </c>
      <c r="AU385" s="239" t="s">
        <v>86</v>
      </c>
      <c r="AY385" s="18" t="s">
        <v>171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440</v>
      </c>
      <c r="BM385" s="239" t="s">
        <v>6101</v>
      </c>
    </row>
    <row r="386" s="12" customFormat="1" ht="22.8" customHeight="1">
      <c r="A386" s="12"/>
      <c r="B386" s="212"/>
      <c r="C386" s="213"/>
      <c r="D386" s="214" t="s">
        <v>76</v>
      </c>
      <c r="E386" s="226" t="s">
        <v>762</v>
      </c>
      <c r="F386" s="226" t="s">
        <v>763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SUM(P387:P406)</f>
        <v>0</v>
      </c>
      <c r="Q386" s="220"/>
      <c r="R386" s="221">
        <f>SUM(R387:R406)</f>
        <v>0.22084222000000001</v>
      </c>
      <c r="S386" s="220"/>
      <c r="T386" s="222">
        <f>SUM(T387:T406)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86</v>
      </c>
      <c r="AT386" s="224" t="s">
        <v>76</v>
      </c>
      <c r="AU386" s="224" t="s">
        <v>84</v>
      </c>
      <c r="AY386" s="223" t="s">
        <v>171</v>
      </c>
      <c r="BK386" s="225">
        <f>SUM(BK387:BK406)</f>
        <v>0</v>
      </c>
    </row>
    <row r="387" s="2" customFormat="1" ht="33" customHeight="1">
      <c r="A387" s="39"/>
      <c r="B387" s="40"/>
      <c r="C387" s="228" t="s">
        <v>1738</v>
      </c>
      <c r="D387" s="228" t="s">
        <v>174</v>
      </c>
      <c r="E387" s="229" t="s">
        <v>6102</v>
      </c>
      <c r="F387" s="230" t="s">
        <v>6103</v>
      </c>
      <c r="G387" s="231" t="s">
        <v>206</v>
      </c>
      <c r="H387" s="232">
        <v>19.91</v>
      </c>
      <c r="I387" s="233"/>
      <c r="J387" s="234">
        <f>ROUND(I387*H387,2)</f>
        <v>0</v>
      </c>
      <c r="K387" s="230" t="s">
        <v>178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0.0058900000000000003</v>
      </c>
      <c r="R387" s="237">
        <f>Q387*H387</f>
        <v>0.11726990000000001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440</v>
      </c>
      <c r="AT387" s="239" t="s">
        <v>174</v>
      </c>
      <c r="AU387" s="239" t="s">
        <v>86</v>
      </c>
      <c r="AY387" s="18" t="s">
        <v>171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440</v>
      </c>
      <c r="BM387" s="239" t="s">
        <v>6104</v>
      </c>
    </row>
    <row r="388" s="2" customFormat="1">
      <c r="A388" s="39"/>
      <c r="B388" s="40"/>
      <c r="C388" s="41"/>
      <c r="D388" s="241" t="s">
        <v>181</v>
      </c>
      <c r="E388" s="41"/>
      <c r="F388" s="242" t="s">
        <v>6105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181</v>
      </c>
      <c r="AU388" s="18" t="s">
        <v>86</v>
      </c>
    </row>
    <row r="389" s="15" customFormat="1">
      <c r="A389" s="15"/>
      <c r="B389" s="274"/>
      <c r="C389" s="275"/>
      <c r="D389" s="241" t="s">
        <v>294</v>
      </c>
      <c r="E389" s="276" t="s">
        <v>1</v>
      </c>
      <c r="F389" s="277" t="s">
        <v>5805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294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171</v>
      </c>
    </row>
    <row r="390" s="15" customFormat="1">
      <c r="A390" s="15"/>
      <c r="B390" s="274"/>
      <c r="C390" s="275"/>
      <c r="D390" s="241" t="s">
        <v>294</v>
      </c>
      <c r="E390" s="276" t="s">
        <v>1</v>
      </c>
      <c r="F390" s="277" t="s">
        <v>6106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294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171</v>
      </c>
    </row>
    <row r="391" s="13" customFormat="1">
      <c r="A391" s="13"/>
      <c r="B391" s="252"/>
      <c r="C391" s="253"/>
      <c r="D391" s="241" t="s">
        <v>294</v>
      </c>
      <c r="E391" s="254" t="s">
        <v>1</v>
      </c>
      <c r="F391" s="255" t="s">
        <v>6107</v>
      </c>
      <c r="G391" s="253"/>
      <c r="H391" s="256">
        <v>19.91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294</v>
      </c>
      <c r="AU391" s="262" t="s">
        <v>86</v>
      </c>
      <c r="AV391" s="13" t="s">
        <v>86</v>
      </c>
      <c r="AW391" s="13" t="s">
        <v>32</v>
      </c>
      <c r="AX391" s="13" t="s">
        <v>77</v>
      </c>
      <c r="AY391" s="262" t="s">
        <v>171</v>
      </c>
    </row>
    <row r="392" s="16" customFormat="1">
      <c r="A392" s="16"/>
      <c r="B392" s="287"/>
      <c r="C392" s="288"/>
      <c r="D392" s="241" t="s">
        <v>294</v>
      </c>
      <c r="E392" s="289" t="s">
        <v>5696</v>
      </c>
      <c r="F392" s="290" t="s">
        <v>1112</v>
      </c>
      <c r="G392" s="288"/>
      <c r="H392" s="291">
        <v>19.91</v>
      </c>
      <c r="I392" s="292"/>
      <c r="J392" s="288"/>
      <c r="K392" s="288"/>
      <c r="L392" s="293"/>
      <c r="M392" s="294"/>
      <c r="N392" s="295"/>
      <c r="O392" s="295"/>
      <c r="P392" s="295"/>
      <c r="Q392" s="295"/>
      <c r="R392" s="295"/>
      <c r="S392" s="295"/>
      <c r="T392" s="29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7" t="s">
        <v>294</v>
      </c>
      <c r="AU392" s="297" t="s">
        <v>86</v>
      </c>
      <c r="AV392" s="16" t="s">
        <v>106</v>
      </c>
      <c r="AW392" s="16" t="s">
        <v>32</v>
      </c>
      <c r="AX392" s="16" t="s">
        <v>77</v>
      </c>
      <c r="AY392" s="297" t="s">
        <v>171</v>
      </c>
    </row>
    <row r="393" s="14" customFormat="1">
      <c r="A393" s="14"/>
      <c r="B393" s="263"/>
      <c r="C393" s="264"/>
      <c r="D393" s="241" t="s">
        <v>294</v>
      </c>
      <c r="E393" s="265" t="s">
        <v>1</v>
      </c>
      <c r="F393" s="266" t="s">
        <v>298</v>
      </c>
      <c r="G393" s="264"/>
      <c r="H393" s="267">
        <v>19.91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294</v>
      </c>
      <c r="AU393" s="273" t="s">
        <v>86</v>
      </c>
      <c r="AV393" s="14" t="s">
        <v>192</v>
      </c>
      <c r="AW393" s="14" t="s">
        <v>32</v>
      </c>
      <c r="AX393" s="14" t="s">
        <v>84</v>
      </c>
      <c r="AY393" s="273" t="s">
        <v>171</v>
      </c>
    </row>
    <row r="394" s="2" customFormat="1" ht="24.15" customHeight="1">
      <c r="A394" s="39"/>
      <c r="B394" s="40"/>
      <c r="C394" s="228" t="s">
        <v>1742</v>
      </c>
      <c r="D394" s="228" t="s">
        <v>174</v>
      </c>
      <c r="E394" s="229" t="s">
        <v>6108</v>
      </c>
      <c r="F394" s="230" t="s">
        <v>6109</v>
      </c>
      <c r="G394" s="231" t="s">
        <v>419</v>
      </c>
      <c r="H394" s="232">
        <v>10.9</v>
      </c>
      <c r="I394" s="233"/>
      <c r="J394" s="234">
        <f>ROUND(I394*H394,2)</f>
        <v>0</v>
      </c>
      <c r="K394" s="230" t="s">
        <v>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0.00297</v>
      </c>
      <c r="R394" s="237">
        <f>Q394*H394</f>
        <v>0.032372999999999999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440</v>
      </c>
      <c r="AT394" s="239" t="s">
        <v>174</v>
      </c>
      <c r="AU394" s="239" t="s">
        <v>86</v>
      </c>
      <c r="AY394" s="18" t="s">
        <v>171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440</v>
      </c>
      <c r="BM394" s="239" t="s">
        <v>6110</v>
      </c>
    </row>
    <row r="395" s="15" customFormat="1">
      <c r="A395" s="15"/>
      <c r="B395" s="274"/>
      <c r="C395" s="275"/>
      <c r="D395" s="241" t="s">
        <v>294</v>
      </c>
      <c r="E395" s="276" t="s">
        <v>1</v>
      </c>
      <c r="F395" s="277" t="s">
        <v>5805</v>
      </c>
      <c r="G395" s="275"/>
      <c r="H395" s="276" t="s">
        <v>1</v>
      </c>
      <c r="I395" s="278"/>
      <c r="J395" s="275"/>
      <c r="K395" s="275"/>
      <c r="L395" s="279"/>
      <c r="M395" s="280"/>
      <c r="N395" s="281"/>
      <c r="O395" s="281"/>
      <c r="P395" s="281"/>
      <c r="Q395" s="281"/>
      <c r="R395" s="281"/>
      <c r="S395" s="281"/>
      <c r="T395" s="28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3" t="s">
        <v>294</v>
      </c>
      <c r="AU395" s="283" t="s">
        <v>86</v>
      </c>
      <c r="AV395" s="15" t="s">
        <v>84</v>
      </c>
      <c r="AW395" s="15" t="s">
        <v>32</v>
      </c>
      <c r="AX395" s="15" t="s">
        <v>77</v>
      </c>
      <c r="AY395" s="283" t="s">
        <v>171</v>
      </c>
    </row>
    <row r="396" s="13" customFormat="1">
      <c r="A396" s="13"/>
      <c r="B396" s="252"/>
      <c r="C396" s="253"/>
      <c r="D396" s="241" t="s">
        <v>294</v>
      </c>
      <c r="E396" s="254" t="s">
        <v>1</v>
      </c>
      <c r="F396" s="255" t="s">
        <v>6111</v>
      </c>
      <c r="G396" s="253"/>
      <c r="H396" s="256">
        <v>10.9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2" t="s">
        <v>294</v>
      </c>
      <c r="AU396" s="262" t="s">
        <v>86</v>
      </c>
      <c r="AV396" s="13" t="s">
        <v>86</v>
      </c>
      <c r="AW396" s="13" t="s">
        <v>32</v>
      </c>
      <c r="AX396" s="13" t="s">
        <v>84</v>
      </c>
      <c r="AY396" s="262" t="s">
        <v>171</v>
      </c>
    </row>
    <row r="397" s="2" customFormat="1" ht="21.75" customHeight="1">
      <c r="A397" s="39"/>
      <c r="B397" s="40"/>
      <c r="C397" s="228" t="s">
        <v>1746</v>
      </c>
      <c r="D397" s="228" t="s">
        <v>174</v>
      </c>
      <c r="E397" s="229" t="s">
        <v>6112</v>
      </c>
      <c r="F397" s="230" t="s">
        <v>6113</v>
      </c>
      <c r="G397" s="231" t="s">
        <v>206</v>
      </c>
      <c r="H397" s="232">
        <v>3.996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0.0046699999999999997</v>
      </c>
      <c r="R397" s="237">
        <f>Q397*H397</f>
        <v>0.018661319999999999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440</v>
      </c>
      <c r="AT397" s="239" t="s">
        <v>174</v>
      </c>
      <c r="AU397" s="239" t="s">
        <v>86</v>
      </c>
      <c r="AY397" s="18" t="s">
        <v>171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440</v>
      </c>
      <c r="BM397" s="239" t="s">
        <v>6114</v>
      </c>
    </row>
    <row r="398" s="15" customFormat="1">
      <c r="A398" s="15"/>
      <c r="B398" s="274"/>
      <c r="C398" s="275"/>
      <c r="D398" s="241" t="s">
        <v>294</v>
      </c>
      <c r="E398" s="276" t="s">
        <v>1</v>
      </c>
      <c r="F398" s="277" t="s">
        <v>5805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294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171</v>
      </c>
    </row>
    <row r="399" s="13" customFormat="1">
      <c r="A399" s="13"/>
      <c r="B399" s="252"/>
      <c r="C399" s="253"/>
      <c r="D399" s="241" t="s">
        <v>294</v>
      </c>
      <c r="E399" s="254" t="s">
        <v>1</v>
      </c>
      <c r="F399" s="255" t="s">
        <v>6115</v>
      </c>
      <c r="G399" s="253"/>
      <c r="H399" s="256">
        <v>3.996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294</v>
      </c>
      <c r="AU399" s="262" t="s">
        <v>86</v>
      </c>
      <c r="AV399" s="13" t="s">
        <v>86</v>
      </c>
      <c r="AW399" s="13" t="s">
        <v>32</v>
      </c>
      <c r="AX399" s="13" t="s">
        <v>84</v>
      </c>
      <c r="AY399" s="262" t="s">
        <v>171</v>
      </c>
    </row>
    <row r="400" s="2" customFormat="1" ht="21.75" customHeight="1">
      <c r="A400" s="39"/>
      <c r="B400" s="40"/>
      <c r="C400" s="228" t="s">
        <v>1751</v>
      </c>
      <c r="D400" s="228" t="s">
        <v>174</v>
      </c>
      <c r="E400" s="229" t="s">
        <v>6116</v>
      </c>
      <c r="F400" s="230" t="s">
        <v>6117</v>
      </c>
      <c r="G400" s="231" t="s">
        <v>419</v>
      </c>
      <c r="H400" s="232">
        <v>10.9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0.00084999999999999995</v>
      </c>
      <c r="R400" s="237">
        <f>Q400*H400</f>
        <v>0.0092649999999999989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440</v>
      </c>
      <c r="AT400" s="239" t="s">
        <v>174</v>
      </c>
      <c r="AU400" s="239" t="s">
        <v>86</v>
      </c>
      <c r="AY400" s="18" t="s">
        <v>171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440</v>
      </c>
      <c r="BM400" s="239" t="s">
        <v>6118</v>
      </c>
    </row>
    <row r="401" s="15" customFormat="1">
      <c r="A401" s="15"/>
      <c r="B401" s="274"/>
      <c r="C401" s="275"/>
      <c r="D401" s="241" t="s">
        <v>294</v>
      </c>
      <c r="E401" s="276" t="s">
        <v>1</v>
      </c>
      <c r="F401" s="277" t="s">
        <v>5805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3" t="s">
        <v>294</v>
      </c>
      <c r="AU401" s="283" t="s">
        <v>86</v>
      </c>
      <c r="AV401" s="15" t="s">
        <v>84</v>
      </c>
      <c r="AW401" s="15" t="s">
        <v>32</v>
      </c>
      <c r="AX401" s="15" t="s">
        <v>77</v>
      </c>
      <c r="AY401" s="283" t="s">
        <v>171</v>
      </c>
    </row>
    <row r="402" s="13" customFormat="1">
      <c r="A402" s="13"/>
      <c r="B402" s="252"/>
      <c r="C402" s="253"/>
      <c r="D402" s="241" t="s">
        <v>294</v>
      </c>
      <c r="E402" s="254" t="s">
        <v>1</v>
      </c>
      <c r="F402" s="255" t="s">
        <v>6119</v>
      </c>
      <c r="G402" s="253"/>
      <c r="H402" s="256">
        <v>10.9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294</v>
      </c>
      <c r="AU402" s="262" t="s">
        <v>86</v>
      </c>
      <c r="AV402" s="13" t="s">
        <v>86</v>
      </c>
      <c r="AW402" s="13" t="s">
        <v>32</v>
      </c>
      <c r="AX402" s="13" t="s">
        <v>84</v>
      </c>
      <c r="AY402" s="262" t="s">
        <v>171</v>
      </c>
    </row>
    <row r="403" s="2" customFormat="1" ht="24.15" customHeight="1">
      <c r="A403" s="39"/>
      <c r="B403" s="40"/>
      <c r="C403" s="228" t="s">
        <v>1765</v>
      </c>
      <c r="D403" s="228" t="s">
        <v>174</v>
      </c>
      <c r="E403" s="229" t="s">
        <v>6120</v>
      </c>
      <c r="F403" s="230" t="s">
        <v>6121</v>
      </c>
      <c r="G403" s="231" t="s">
        <v>419</v>
      </c>
      <c r="H403" s="232">
        <v>10.9</v>
      </c>
      <c r="I403" s="233"/>
      <c r="J403" s="234">
        <f>ROUND(I403*H403,2)</f>
        <v>0</v>
      </c>
      <c r="K403" s="230" t="s">
        <v>1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0.0039699999999999996</v>
      </c>
      <c r="R403" s="237">
        <f>Q403*H403</f>
        <v>0.043272999999999999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440</v>
      </c>
      <c r="AT403" s="239" t="s">
        <v>174</v>
      </c>
      <c r="AU403" s="239" t="s">
        <v>86</v>
      </c>
      <c r="AY403" s="18" t="s">
        <v>171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440</v>
      </c>
      <c r="BM403" s="239" t="s">
        <v>6122</v>
      </c>
    </row>
    <row r="404" s="15" customFormat="1">
      <c r="A404" s="15"/>
      <c r="B404" s="274"/>
      <c r="C404" s="275"/>
      <c r="D404" s="241" t="s">
        <v>294</v>
      </c>
      <c r="E404" s="276" t="s">
        <v>1</v>
      </c>
      <c r="F404" s="277" t="s">
        <v>5805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294</v>
      </c>
      <c r="AU404" s="283" t="s">
        <v>86</v>
      </c>
      <c r="AV404" s="15" t="s">
        <v>84</v>
      </c>
      <c r="AW404" s="15" t="s">
        <v>32</v>
      </c>
      <c r="AX404" s="15" t="s">
        <v>77</v>
      </c>
      <c r="AY404" s="283" t="s">
        <v>171</v>
      </c>
    </row>
    <row r="405" s="13" customFormat="1">
      <c r="A405" s="13"/>
      <c r="B405" s="252"/>
      <c r="C405" s="253"/>
      <c r="D405" s="241" t="s">
        <v>294</v>
      </c>
      <c r="E405" s="254" t="s">
        <v>1</v>
      </c>
      <c r="F405" s="255" t="s">
        <v>6123</v>
      </c>
      <c r="G405" s="253"/>
      <c r="H405" s="256">
        <v>10.9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294</v>
      </c>
      <c r="AU405" s="262" t="s">
        <v>86</v>
      </c>
      <c r="AV405" s="13" t="s">
        <v>86</v>
      </c>
      <c r="AW405" s="13" t="s">
        <v>32</v>
      </c>
      <c r="AX405" s="13" t="s">
        <v>84</v>
      </c>
      <c r="AY405" s="262" t="s">
        <v>171</v>
      </c>
    </row>
    <row r="406" s="2" customFormat="1" ht="24.15" customHeight="1">
      <c r="A406" s="39"/>
      <c r="B406" s="40"/>
      <c r="C406" s="228" t="s">
        <v>1769</v>
      </c>
      <c r="D406" s="228" t="s">
        <v>174</v>
      </c>
      <c r="E406" s="229" t="s">
        <v>6124</v>
      </c>
      <c r="F406" s="230" t="s">
        <v>6125</v>
      </c>
      <c r="G406" s="231" t="s">
        <v>2107</v>
      </c>
      <c r="H406" s="308"/>
      <c r="I406" s="233"/>
      <c r="J406" s="234">
        <f>ROUND(I406*H406,2)</f>
        <v>0</v>
      </c>
      <c r="K406" s="230" t="s">
        <v>178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440</v>
      </c>
      <c r="AT406" s="239" t="s">
        <v>174</v>
      </c>
      <c r="AU406" s="239" t="s">
        <v>86</v>
      </c>
      <c r="AY406" s="18" t="s">
        <v>171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440</v>
      </c>
      <c r="BM406" s="239" t="s">
        <v>6126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6127</v>
      </c>
      <c r="F407" s="226" t="s">
        <v>6128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SUM(P408:P413)</f>
        <v>0</v>
      </c>
      <c r="Q407" s="220"/>
      <c r="R407" s="221">
        <f>SUM(R408:R413)</f>
        <v>0.0197109</v>
      </c>
      <c r="S407" s="220"/>
      <c r="T407" s="222">
        <f>SUM(T408:T413)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86</v>
      </c>
      <c r="AT407" s="224" t="s">
        <v>76</v>
      </c>
      <c r="AU407" s="224" t="s">
        <v>84</v>
      </c>
      <c r="AY407" s="223" t="s">
        <v>171</v>
      </c>
      <c r="BK407" s="225">
        <f>SUM(BK408:BK413)</f>
        <v>0</v>
      </c>
    </row>
    <row r="408" s="2" customFormat="1" ht="16.5" customHeight="1">
      <c r="A408" s="39"/>
      <c r="B408" s="40"/>
      <c r="C408" s="228" t="s">
        <v>1781</v>
      </c>
      <c r="D408" s="228" t="s">
        <v>174</v>
      </c>
      <c r="E408" s="229" t="s">
        <v>6129</v>
      </c>
      <c r="F408" s="230" t="s">
        <v>6130</v>
      </c>
      <c r="G408" s="231" t="s">
        <v>206</v>
      </c>
      <c r="H408" s="232">
        <v>19.91</v>
      </c>
      <c r="I408" s="233"/>
      <c r="J408" s="234">
        <f>ROUND(I408*H408,2)</f>
        <v>0</v>
      </c>
      <c r="K408" s="230" t="s">
        <v>178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440</v>
      </c>
      <c r="AT408" s="239" t="s">
        <v>174</v>
      </c>
      <c r="AU408" s="239" t="s">
        <v>86</v>
      </c>
      <c r="AY408" s="18" t="s">
        <v>171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440</v>
      </c>
      <c r="BM408" s="239" t="s">
        <v>6131</v>
      </c>
    </row>
    <row r="409" s="13" customFormat="1">
      <c r="A409" s="13"/>
      <c r="B409" s="252"/>
      <c r="C409" s="253"/>
      <c r="D409" s="241" t="s">
        <v>294</v>
      </c>
      <c r="E409" s="254" t="s">
        <v>1</v>
      </c>
      <c r="F409" s="255" t="s">
        <v>5696</v>
      </c>
      <c r="G409" s="253"/>
      <c r="H409" s="256">
        <v>19.91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294</v>
      </c>
      <c r="AU409" s="262" t="s">
        <v>86</v>
      </c>
      <c r="AV409" s="13" t="s">
        <v>86</v>
      </c>
      <c r="AW409" s="13" t="s">
        <v>32</v>
      </c>
      <c r="AX409" s="13" t="s">
        <v>84</v>
      </c>
      <c r="AY409" s="262" t="s">
        <v>171</v>
      </c>
    </row>
    <row r="410" s="2" customFormat="1" ht="16.5" customHeight="1">
      <c r="A410" s="39"/>
      <c r="B410" s="40"/>
      <c r="C410" s="298" t="s">
        <v>1796</v>
      </c>
      <c r="D410" s="298" t="s">
        <v>1309</v>
      </c>
      <c r="E410" s="299" t="s">
        <v>6132</v>
      </c>
      <c r="F410" s="300" t="s">
        <v>6133</v>
      </c>
      <c r="G410" s="301" t="s">
        <v>206</v>
      </c>
      <c r="H410" s="302">
        <v>21.901</v>
      </c>
      <c r="I410" s="303"/>
      <c r="J410" s="304">
        <f>ROUND(I410*H410,2)</f>
        <v>0</v>
      </c>
      <c r="K410" s="300" t="s">
        <v>178</v>
      </c>
      <c r="L410" s="305"/>
      <c r="M410" s="306" t="s">
        <v>1</v>
      </c>
      <c r="N410" s="307" t="s">
        <v>42</v>
      </c>
      <c r="O410" s="92"/>
      <c r="P410" s="237">
        <f>O410*H410</f>
        <v>0</v>
      </c>
      <c r="Q410" s="237">
        <v>0.00089999999999999998</v>
      </c>
      <c r="R410" s="237">
        <f>Q410*H410</f>
        <v>0.0197109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355</v>
      </c>
      <c r="AT410" s="239" t="s">
        <v>1309</v>
      </c>
      <c r="AU410" s="239" t="s">
        <v>86</v>
      </c>
      <c r="AY410" s="18" t="s">
        <v>171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440</v>
      </c>
      <c r="BM410" s="239" t="s">
        <v>6134</v>
      </c>
    </row>
    <row r="411" s="2" customFormat="1">
      <c r="A411" s="39"/>
      <c r="B411" s="40"/>
      <c r="C411" s="41"/>
      <c r="D411" s="241" t="s">
        <v>181</v>
      </c>
      <c r="E411" s="41"/>
      <c r="F411" s="242" t="s">
        <v>6135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181</v>
      </c>
      <c r="AU411" s="18" t="s">
        <v>86</v>
      </c>
    </row>
    <row r="412" s="13" customFormat="1">
      <c r="A412" s="13"/>
      <c r="B412" s="252"/>
      <c r="C412" s="253"/>
      <c r="D412" s="241" t="s">
        <v>294</v>
      </c>
      <c r="E412" s="254" t="s">
        <v>1</v>
      </c>
      <c r="F412" s="255" t="s">
        <v>6136</v>
      </c>
      <c r="G412" s="253"/>
      <c r="H412" s="256">
        <v>21.901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294</v>
      </c>
      <c r="AU412" s="262" t="s">
        <v>86</v>
      </c>
      <c r="AV412" s="13" t="s">
        <v>86</v>
      </c>
      <c r="AW412" s="13" t="s">
        <v>32</v>
      </c>
      <c r="AX412" s="13" t="s">
        <v>84</v>
      </c>
      <c r="AY412" s="262" t="s">
        <v>171</v>
      </c>
    </row>
    <row r="413" s="2" customFormat="1" ht="24.15" customHeight="1">
      <c r="A413" s="39"/>
      <c r="B413" s="40"/>
      <c r="C413" s="228" t="s">
        <v>1800</v>
      </c>
      <c r="D413" s="228" t="s">
        <v>174</v>
      </c>
      <c r="E413" s="229" t="s">
        <v>6137</v>
      </c>
      <c r="F413" s="230" t="s">
        <v>6138</v>
      </c>
      <c r="G413" s="231" t="s">
        <v>2107</v>
      </c>
      <c r="H413" s="308"/>
      <c r="I413" s="233"/>
      <c r="J413" s="234">
        <f>ROUND(I413*H413,2)</f>
        <v>0</v>
      </c>
      <c r="K413" s="230" t="s">
        <v>178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440</v>
      </c>
      <c r="AT413" s="239" t="s">
        <v>174</v>
      </c>
      <c r="AU413" s="239" t="s">
        <v>86</v>
      </c>
      <c r="AY413" s="18" t="s">
        <v>171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440</v>
      </c>
      <c r="BM413" s="239" t="s">
        <v>6139</v>
      </c>
    </row>
    <row r="414" s="12" customFormat="1" ht="22.8" customHeight="1">
      <c r="A414" s="12"/>
      <c r="B414" s="212"/>
      <c r="C414" s="213"/>
      <c r="D414" s="214" t="s">
        <v>76</v>
      </c>
      <c r="E414" s="226" t="s">
        <v>3031</v>
      </c>
      <c r="F414" s="226" t="s">
        <v>3032</v>
      </c>
      <c r="G414" s="213"/>
      <c r="H414" s="213"/>
      <c r="I414" s="216"/>
      <c r="J414" s="227">
        <f>BK414</f>
        <v>0</v>
      </c>
      <c r="K414" s="213"/>
      <c r="L414" s="218"/>
      <c r="M414" s="219"/>
      <c r="N414" s="220"/>
      <c r="O414" s="220"/>
      <c r="P414" s="221">
        <f>SUM(P415:P437)</f>
        <v>0</v>
      </c>
      <c r="Q414" s="220"/>
      <c r="R414" s="221">
        <f>SUM(R415:R437)</f>
        <v>0.2223947</v>
      </c>
      <c r="S414" s="220"/>
      <c r="T414" s="222">
        <f>SUM(T415:T437)</f>
        <v>0.35999999999999999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3" t="s">
        <v>86</v>
      </c>
      <c r="AT414" s="224" t="s">
        <v>76</v>
      </c>
      <c r="AU414" s="224" t="s">
        <v>84</v>
      </c>
      <c r="AY414" s="223" t="s">
        <v>171</v>
      </c>
      <c r="BK414" s="225">
        <f>SUM(BK415:BK437)</f>
        <v>0</v>
      </c>
    </row>
    <row r="415" s="2" customFormat="1" ht="21.75" customHeight="1">
      <c r="A415" s="39"/>
      <c r="B415" s="40"/>
      <c r="C415" s="228" t="s">
        <v>1804</v>
      </c>
      <c r="D415" s="228" t="s">
        <v>174</v>
      </c>
      <c r="E415" s="229" t="s">
        <v>3034</v>
      </c>
      <c r="F415" s="230" t="s">
        <v>6140</v>
      </c>
      <c r="G415" s="231" t="s">
        <v>177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440</v>
      </c>
      <c r="AT415" s="239" t="s">
        <v>174</v>
      </c>
      <c r="AU415" s="239" t="s">
        <v>86</v>
      </c>
      <c r="AY415" s="18" t="s">
        <v>171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440</v>
      </c>
      <c r="BM415" s="239" t="s">
        <v>6141</v>
      </c>
    </row>
    <row r="416" s="2" customFormat="1" ht="21.75" customHeight="1">
      <c r="A416" s="39"/>
      <c r="B416" s="40"/>
      <c r="C416" s="228" t="s">
        <v>1815</v>
      </c>
      <c r="D416" s="228" t="s">
        <v>174</v>
      </c>
      <c r="E416" s="229" t="s">
        <v>3039</v>
      </c>
      <c r="F416" s="230" t="s">
        <v>6142</v>
      </c>
      <c r="G416" s="231" t="s">
        <v>419</v>
      </c>
      <c r="H416" s="232">
        <v>9.8000000000000007</v>
      </c>
      <c r="I416" s="233"/>
      <c r="J416" s="234">
        <f>ROUND(I416*H416,2)</f>
        <v>0</v>
      </c>
      <c r="K416" s="230" t="s">
        <v>1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440</v>
      </c>
      <c r="AT416" s="239" t="s">
        <v>174</v>
      </c>
      <c r="AU416" s="239" t="s">
        <v>86</v>
      </c>
      <c r="AY416" s="18" t="s">
        <v>171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84</v>
      </c>
      <c r="BK416" s="240">
        <f>ROUND(I416*H416,2)</f>
        <v>0</v>
      </c>
      <c r="BL416" s="18" t="s">
        <v>440</v>
      </c>
      <c r="BM416" s="239" t="s">
        <v>6143</v>
      </c>
    </row>
    <row r="417" s="2" customFormat="1">
      <c r="A417" s="39"/>
      <c r="B417" s="40"/>
      <c r="C417" s="41"/>
      <c r="D417" s="241" t="s">
        <v>181</v>
      </c>
      <c r="E417" s="41"/>
      <c r="F417" s="242" t="s">
        <v>6144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181</v>
      </c>
      <c r="AU417" s="18" t="s">
        <v>86</v>
      </c>
    </row>
    <row r="418" s="2" customFormat="1" ht="21.75" customHeight="1">
      <c r="A418" s="39"/>
      <c r="B418" s="40"/>
      <c r="C418" s="228" t="s">
        <v>1821</v>
      </c>
      <c r="D418" s="228" t="s">
        <v>174</v>
      </c>
      <c r="E418" s="229" t="s">
        <v>3043</v>
      </c>
      <c r="F418" s="230" t="s">
        <v>6145</v>
      </c>
      <c r="G418" s="231" t="s">
        <v>419</v>
      </c>
      <c r="H418" s="232">
        <v>2.7000000000000002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440</v>
      </c>
      <c r="AT418" s="239" t="s">
        <v>174</v>
      </c>
      <c r="AU418" s="239" t="s">
        <v>86</v>
      </c>
      <c r="AY418" s="18" t="s">
        <v>171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440</v>
      </c>
      <c r="BM418" s="239" t="s">
        <v>6146</v>
      </c>
    </row>
    <row r="419" s="2" customFormat="1">
      <c r="A419" s="39"/>
      <c r="B419" s="40"/>
      <c r="C419" s="41"/>
      <c r="D419" s="241" t="s">
        <v>181</v>
      </c>
      <c r="E419" s="41"/>
      <c r="F419" s="242" t="s">
        <v>6144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181</v>
      </c>
      <c r="AU419" s="18" t="s">
        <v>86</v>
      </c>
    </row>
    <row r="420" s="2" customFormat="1" ht="24.15" customHeight="1">
      <c r="A420" s="39"/>
      <c r="B420" s="40"/>
      <c r="C420" s="228" t="s">
        <v>1827</v>
      </c>
      <c r="D420" s="228" t="s">
        <v>174</v>
      </c>
      <c r="E420" s="229" t="s">
        <v>3047</v>
      </c>
      <c r="F420" s="230" t="s">
        <v>6147</v>
      </c>
      <c r="G420" s="231" t="s">
        <v>1564</v>
      </c>
      <c r="H420" s="232">
        <v>801.37400000000002</v>
      </c>
      <c r="I420" s="233"/>
      <c r="J420" s="234">
        <f>ROUND(I420*H420,2)</f>
        <v>0</v>
      </c>
      <c r="K420" s="230" t="s">
        <v>1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440</v>
      </c>
      <c r="AT420" s="239" t="s">
        <v>174</v>
      </c>
      <c r="AU420" s="239" t="s">
        <v>86</v>
      </c>
      <c r="AY420" s="18" t="s">
        <v>171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440</v>
      </c>
      <c r="BM420" s="239" t="s">
        <v>6148</v>
      </c>
    </row>
    <row r="421" s="2" customFormat="1">
      <c r="A421" s="39"/>
      <c r="B421" s="40"/>
      <c r="C421" s="41"/>
      <c r="D421" s="241" t="s">
        <v>181</v>
      </c>
      <c r="E421" s="41"/>
      <c r="F421" s="242" t="s">
        <v>6149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181</v>
      </c>
      <c r="AU421" s="18" t="s">
        <v>86</v>
      </c>
    </row>
    <row r="422" s="13" customFormat="1">
      <c r="A422" s="13"/>
      <c r="B422" s="252"/>
      <c r="C422" s="253"/>
      <c r="D422" s="241" t="s">
        <v>294</v>
      </c>
      <c r="E422" s="254" t="s">
        <v>1</v>
      </c>
      <c r="F422" s="255" t="s">
        <v>6150</v>
      </c>
      <c r="G422" s="253"/>
      <c r="H422" s="256">
        <v>146.63999999999999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294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171</v>
      </c>
    </row>
    <row r="423" s="13" customFormat="1">
      <c r="A423" s="13"/>
      <c r="B423" s="252"/>
      <c r="C423" s="253"/>
      <c r="D423" s="241" t="s">
        <v>294</v>
      </c>
      <c r="E423" s="254" t="s">
        <v>1</v>
      </c>
      <c r="F423" s="255" t="s">
        <v>6151</v>
      </c>
      <c r="G423" s="253"/>
      <c r="H423" s="256">
        <v>70.840000000000003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294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171</v>
      </c>
    </row>
    <row r="424" s="13" customFormat="1">
      <c r="A424" s="13"/>
      <c r="B424" s="252"/>
      <c r="C424" s="253"/>
      <c r="D424" s="241" t="s">
        <v>294</v>
      </c>
      <c r="E424" s="254" t="s">
        <v>1</v>
      </c>
      <c r="F424" s="255" t="s">
        <v>6152</v>
      </c>
      <c r="G424" s="253"/>
      <c r="H424" s="256">
        <v>24.282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294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171</v>
      </c>
    </row>
    <row r="425" s="13" customFormat="1">
      <c r="A425" s="13"/>
      <c r="B425" s="252"/>
      <c r="C425" s="253"/>
      <c r="D425" s="241" t="s">
        <v>294</v>
      </c>
      <c r="E425" s="254" t="s">
        <v>1</v>
      </c>
      <c r="F425" s="255" t="s">
        <v>6153</v>
      </c>
      <c r="G425" s="253"/>
      <c r="H425" s="256">
        <v>383.94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294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171</v>
      </c>
    </row>
    <row r="426" s="13" customFormat="1">
      <c r="A426" s="13"/>
      <c r="B426" s="252"/>
      <c r="C426" s="253"/>
      <c r="D426" s="241" t="s">
        <v>294</v>
      </c>
      <c r="E426" s="254" t="s">
        <v>1</v>
      </c>
      <c r="F426" s="255" t="s">
        <v>6154</v>
      </c>
      <c r="G426" s="253"/>
      <c r="H426" s="256">
        <v>102.81999999999999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294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171</v>
      </c>
    </row>
    <row r="427" s="16" customFormat="1">
      <c r="A427" s="16"/>
      <c r="B427" s="287"/>
      <c r="C427" s="288"/>
      <c r="D427" s="241" t="s">
        <v>294</v>
      </c>
      <c r="E427" s="289" t="s">
        <v>1</v>
      </c>
      <c r="F427" s="290" t="s">
        <v>1112</v>
      </c>
      <c r="G427" s="288"/>
      <c r="H427" s="291">
        <v>728.52200000000005</v>
      </c>
      <c r="I427" s="292"/>
      <c r="J427" s="288"/>
      <c r="K427" s="288"/>
      <c r="L427" s="293"/>
      <c r="M427" s="294"/>
      <c r="N427" s="295"/>
      <c r="O427" s="295"/>
      <c r="P427" s="295"/>
      <c r="Q427" s="295"/>
      <c r="R427" s="295"/>
      <c r="S427" s="295"/>
      <c r="T427" s="29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7" t="s">
        <v>294</v>
      </c>
      <c r="AU427" s="297" t="s">
        <v>86</v>
      </c>
      <c r="AV427" s="16" t="s">
        <v>106</v>
      </c>
      <c r="AW427" s="16" t="s">
        <v>32</v>
      </c>
      <c r="AX427" s="16" t="s">
        <v>77</v>
      </c>
      <c r="AY427" s="297" t="s">
        <v>171</v>
      </c>
    </row>
    <row r="428" s="13" customFormat="1">
      <c r="A428" s="13"/>
      <c r="B428" s="252"/>
      <c r="C428" s="253"/>
      <c r="D428" s="241" t="s">
        <v>294</v>
      </c>
      <c r="E428" s="254" t="s">
        <v>1</v>
      </c>
      <c r="F428" s="255" t="s">
        <v>6155</v>
      </c>
      <c r="G428" s="253"/>
      <c r="H428" s="256">
        <v>72.852000000000004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294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171</v>
      </c>
    </row>
    <row r="429" s="14" customFormat="1">
      <c r="A429" s="14"/>
      <c r="B429" s="263"/>
      <c r="C429" s="264"/>
      <c r="D429" s="241" t="s">
        <v>294</v>
      </c>
      <c r="E429" s="265" t="s">
        <v>1</v>
      </c>
      <c r="F429" s="266" t="s">
        <v>298</v>
      </c>
      <c r="G429" s="264"/>
      <c r="H429" s="267">
        <v>801.37400000000002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294</v>
      </c>
      <c r="AU429" s="273" t="s">
        <v>86</v>
      </c>
      <c r="AV429" s="14" t="s">
        <v>192</v>
      </c>
      <c r="AW429" s="14" t="s">
        <v>32</v>
      </c>
      <c r="AX429" s="14" t="s">
        <v>84</v>
      </c>
      <c r="AY429" s="273" t="s">
        <v>171</v>
      </c>
    </row>
    <row r="430" s="2" customFormat="1" ht="24.15" customHeight="1">
      <c r="A430" s="39"/>
      <c r="B430" s="40"/>
      <c r="C430" s="228" t="s">
        <v>1833</v>
      </c>
      <c r="D430" s="228" t="s">
        <v>174</v>
      </c>
      <c r="E430" s="229" t="s">
        <v>6156</v>
      </c>
      <c r="F430" s="230" t="s">
        <v>6157</v>
      </c>
      <c r="G430" s="231" t="s">
        <v>419</v>
      </c>
      <c r="H430" s="232">
        <v>22.5</v>
      </c>
      <c r="I430" s="233"/>
      <c r="J430" s="234">
        <f>ROUND(I430*H430,2)</f>
        <v>0</v>
      </c>
      <c r="K430" s="230" t="s">
        <v>178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0.016</v>
      </c>
      <c r="T430" s="238">
        <f>S430*H430</f>
        <v>0.35999999999999999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440</v>
      </c>
      <c r="AT430" s="239" t="s">
        <v>174</v>
      </c>
      <c r="AU430" s="239" t="s">
        <v>86</v>
      </c>
      <c r="AY430" s="18" t="s">
        <v>171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440</v>
      </c>
      <c r="BM430" s="239" t="s">
        <v>6158</v>
      </c>
    </row>
    <row r="431" s="13" customFormat="1">
      <c r="A431" s="13"/>
      <c r="B431" s="252"/>
      <c r="C431" s="253"/>
      <c r="D431" s="241" t="s">
        <v>294</v>
      </c>
      <c r="E431" s="254" t="s">
        <v>1</v>
      </c>
      <c r="F431" s="255" t="s">
        <v>6159</v>
      </c>
      <c r="G431" s="253"/>
      <c r="H431" s="256">
        <v>22.5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294</v>
      </c>
      <c r="AU431" s="262" t="s">
        <v>86</v>
      </c>
      <c r="AV431" s="13" t="s">
        <v>86</v>
      </c>
      <c r="AW431" s="13" t="s">
        <v>32</v>
      </c>
      <c r="AX431" s="13" t="s">
        <v>84</v>
      </c>
      <c r="AY431" s="262" t="s">
        <v>171</v>
      </c>
    </row>
    <row r="432" s="2" customFormat="1" ht="16.5" customHeight="1">
      <c r="A432" s="39"/>
      <c r="B432" s="40"/>
      <c r="C432" s="228" t="s">
        <v>1838</v>
      </c>
      <c r="D432" s="228" t="s">
        <v>174</v>
      </c>
      <c r="E432" s="229" t="s">
        <v>6160</v>
      </c>
      <c r="F432" s="230" t="s">
        <v>6161</v>
      </c>
      <c r="G432" s="231" t="s">
        <v>206</v>
      </c>
      <c r="H432" s="232">
        <v>19.91</v>
      </c>
      <c r="I432" s="233"/>
      <c r="J432" s="234">
        <f>ROUND(I432*H432,2)</f>
        <v>0</v>
      </c>
      <c r="K432" s="230" t="s">
        <v>178</v>
      </c>
      <c r="L432" s="45"/>
      <c r="M432" s="235" t="s">
        <v>1</v>
      </c>
      <c r="N432" s="236" t="s">
        <v>42</v>
      </c>
      <c r="O432" s="92"/>
      <c r="P432" s="237">
        <f>O432*H432</f>
        <v>0</v>
      </c>
      <c r="Q432" s="237">
        <v>0.00027999999999999998</v>
      </c>
      <c r="R432" s="237">
        <f>Q432*H432</f>
        <v>0.0055747999999999995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440</v>
      </c>
      <c r="AT432" s="239" t="s">
        <v>174</v>
      </c>
      <c r="AU432" s="239" t="s">
        <v>86</v>
      </c>
      <c r="AY432" s="18" t="s">
        <v>171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84</v>
      </c>
      <c r="BK432" s="240">
        <f>ROUND(I432*H432,2)</f>
        <v>0</v>
      </c>
      <c r="BL432" s="18" t="s">
        <v>440</v>
      </c>
      <c r="BM432" s="239" t="s">
        <v>6162</v>
      </c>
    </row>
    <row r="433" s="15" customFormat="1">
      <c r="A433" s="15"/>
      <c r="B433" s="274"/>
      <c r="C433" s="275"/>
      <c r="D433" s="241" t="s">
        <v>294</v>
      </c>
      <c r="E433" s="276" t="s">
        <v>1</v>
      </c>
      <c r="F433" s="277" t="s">
        <v>5805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294</v>
      </c>
      <c r="AU433" s="283" t="s">
        <v>86</v>
      </c>
      <c r="AV433" s="15" t="s">
        <v>84</v>
      </c>
      <c r="AW433" s="15" t="s">
        <v>32</v>
      </c>
      <c r="AX433" s="15" t="s">
        <v>77</v>
      </c>
      <c r="AY433" s="283" t="s">
        <v>171</v>
      </c>
    </row>
    <row r="434" s="13" customFormat="1">
      <c r="A434" s="13"/>
      <c r="B434" s="252"/>
      <c r="C434" s="253"/>
      <c r="D434" s="241" t="s">
        <v>294</v>
      </c>
      <c r="E434" s="254" t="s">
        <v>1</v>
      </c>
      <c r="F434" s="255" t="s">
        <v>5696</v>
      </c>
      <c r="G434" s="253"/>
      <c r="H434" s="256">
        <v>19.91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294</v>
      </c>
      <c r="AU434" s="262" t="s">
        <v>86</v>
      </c>
      <c r="AV434" s="13" t="s">
        <v>86</v>
      </c>
      <c r="AW434" s="13" t="s">
        <v>32</v>
      </c>
      <c r="AX434" s="13" t="s">
        <v>84</v>
      </c>
      <c r="AY434" s="262" t="s">
        <v>171</v>
      </c>
    </row>
    <row r="435" s="2" customFormat="1" ht="16.5" customHeight="1">
      <c r="A435" s="39"/>
      <c r="B435" s="40"/>
      <c r="C435" s="298" t="s">
        <v>1842</v>
      </c>
      <c r="D435" s="298" t="s">
        <v>1309</v>
      </c>
      <c r="E435" s="299" t="s">
        <v>6163</v>
      </c>
      <c r="F435" s="300" t="s">
        <v>6164</v>
      </c>
      <c r="G435" s="301" t="s">
        <v>206</v>
      </c>
      <c r="H435" s="302">
        <v>21.901</v>
      </c>
      <c r="I435" s="303"/>
      <c r="J435" s="304">
        <f>ROUND(I435*H435,2)</f>
        <v>0</v>
      </c>
      <c r="K435" s="300" t="s">
        <v>1</v>
      </c>
      <c r="L435" s="305"/>
      <c r="M435" s="306" t="s">
        <v>1</v>
      </c>
      <c r="N435" s="307" t="s">
        <v>42</v>
      </c>
      <c r="O435" s="92"/>
      <c r="P435" s="237">
        <f>O435*H435</f>
        <v>0</v>
      </c>
      <c r="Q435" s="237">
        <v>0.0099000000000000008</v>
      </c>
      <c r="R435" s="237">
        <f>Q435*H435</f>
        <v>0.21681990000000001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355</v>
      </c>
      <c r="AT435" s="239" t="s">
        <v>1309</v>
      </c>
      <c r="AU435" s="239" t="s">
        <v>86</v>
      </c>
      <c r="AY435" s="18" t="s">
        <v>171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440</v>
      </c>
      <c r="BM435" s="239" t="s">
        <v>6165</v>
      </c>
    </row>
    <row r="436" s="13" customFormat="1">
      <c r="A436" s="13"/>
      <c r="B436" s="252"/>
      <c r="C436" s="253"/>
      <c r="D436" s="241" t="s">
        <v>294</v>
      </c>
      <c r="E436" s="254" t="s">
        <v>1</v>
      </c>
      <c r="F436" s="255" t="s">
        <v>6136</v>
      </c>
      <c r="G436" s="253"/>
      <c r="H436" s="256">
        <v>21.901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294</v>
      </c>
      <c r="AU436" s="262" t="s">
        <v>86</v>
      </c>
      <c r="AV436" s="13" t="s">
        <v>86</v>
      </c>
      <c r="AW436" s="13" t="s">
        <v>32</v>
      </c>
      <c r="AX436" s="13" t="s">
        <v>84</v>
      </c>
      <c r="AY436" s="262" t="s">
        <v>171</v>
      </c>
    </row>
    <row r="437" s="2" customFormat="1" ht="24.15" customHeight="1">
      <c r="A437" s="39"/>
      <c r="B437" s="40"/>
      <c r="C437" s="228" t="s">
        <v>1847</v>
      </c>
      <c r="D437" s="228" t="s">
        <v>174</v>
      </c>
      <c r="E437" s="229" t="s">
        <v>6166</v>
      </c>
      <c r="F437" s="230" t="s">
        <v>6167</v>
      </c>
      <c r="G437" s="231" t="s">
        <v>2107</v>
      </c>
      <c r="H437" s="308"/>
      <c r="I437" s="233"/>
      <c r="J437" s="234">
        <f>ROUND(I437*H437,2)</f>
        <v>0</v>
      </c>
      <c r="K437" s="230" t="s">
        <v>178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440</v>
      </c>
      <c r="AT437" s="239" t="s">
        <v>174</v>
      </c>
      <c r="AU437" s="239" t="s">
        <v>86</v>
      </c>
      <c r="AY437" s="18" t="s">
        <v>171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440</v>
      </c>
      <c r="BM437" s="239" t="s">
        <v>6168</v>
      </c>
    </row>
    <row r="438" s="12" customFormat="1" ht="25.92" customHeight="1">
      <c r="A438" s="12"/>
      <c r="B438" s="212"/>
      <c r="C438" s="213"/>
      <c r="D438" s="214" t="s">
        <v>76</v>
      </c>
      <c r="E438" s="215" t="s">
        <v>3637</v>
      </c>
      <c r="F438" s="215" t="s">
        <v>3638</v>
      </c>
      <c r="G438" s="213"/>
      <c r="H438" s="213"/>
      <c r="I438" s="216"/>
      <c r="J438" s="217">
        <f>BK438</f>
        <v>0</v>
      </c>
      <c r="K438" s="213"/>
      <c r="L438" s="218"/>
      <c r="M438" s="219"/>
      <c r="N438" s="220"/>
      <c r="O438" s="220"/>
      <c r="P438" s="221">
        <f>SUM(P439:P440)</f>
        <v>0</v>
      </c>
      <c r="Q438" s="220"/>
      <c r="R438" s="221">
        <f>SUM(R439:R440)</f>
        <v>0</v>
      </c>
      <c r="S438" s="220"/>
      <c r="T438" s="222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192</v>
      </c>
      <c r="AT438" s="224" t="s">
        <v>76</v>
      </c>
      <c r="AU438" s="224" t="s">
        <v>77</v>
      </c>
      <c r="AY438" s="223" t="s">
        <v>171</v>
      </c>
      <c r="BK438" s="225">
        <f>SUM(BK439:BK440)</f>
        <v>0</v>
      </c>
    </row>
    <row r="439" s="2" customFormat="1" ht="16.5" customHeight="1">
      <c r="A439" s="39"/>
      <c r="B439" s="40"/>
      <c r="C439" s="228" t="s">
        <v>1851</v>
      </c>
      <c r="D439" s="228" t="s">
        <v>174</v>
      </c>
      <c r="E439" s="229" t="s">
        <v>3640</v>
      </c>
      <c r="F439" s="230" t="s">
        <v>6169</v>
      </c>
      <c r="G439" s="231" t="s">
        <v>177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3335</v>
      </c>
      <c r="AT439" s="239" t="s">
        <v>174</v>
      </c>
      <c r="AU439" s="239" t="s">
        <v>84</v>
      </c>
      <c r="AY439" s="18" t="s">
        <v>171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3335</v>
      </c>
      <c r="BM439" s="239" t="s">
        <v>6170</v>
      </c>
    </row>
    <row r="440" s="2" customFormat="1">
      <c r="A440" s="39"/>
      <c r="B440" s="40"/>
      <c r="C440" s="41"/>
      <c r="D440" s="241" t="s">
        <v>181</v>
      </c>
      <c r="E440" s="41"/>
      <c r="F440" s="242" t="s">
        <v>6171</v>
      </c>
      <c r="G440" s="41"/>
      <c r="H440" s="41"/>
      <c r="I440" s="243"/>
      <c r="J440" s="41"/>
      <c r="K440" s="41"/>
      <c r="L440" s="45"/>
      <c r="M440" s="246"/>
      <c r="N440" s="247"/>
      <c r="O440" s="248"/>
      <c r="P440" s="248"/>
      <c r="Q440" s="248"/>
      <c r="R440" s="248"/>
      <c r="S440" s="248"/>
      <c r="T440" s="24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181</v>
      </c>
      <c r="AU440" s="18" t="s">
        <v>84</v>
      </c>
    </row>
    <row r="441" s="2" customFormat="1" ht="6.96" customHeight="1">
      <c r="A441" s="39"/>
      <c r="B441" s="67"/>
      <c r="C441" s="68"/>
      <c r="D441" s="68"/>
      <c r="E441" s="68"/>
      <c r="F441" s="68"/>
      <c r="G441" s="68"/>
      <c r="H441" s="68"/>
      <c r="I441" s="68"/>
      <c r="J441" s="68"/>
      <c r="K441" s="68"/>
      <c r="L441" s="45"/>
      <c r="M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</sheetData>
  <sheetProtection sheet="1" autoFilter="0" formatColumns="0" formatRows="0" objects="1" scenarios="1" spinCount="100000" saltValue="ZtNNoa9NNRBqxmyx1ncbrIBh2uvf7+7jCGUvRM++5kbEqvYFauzH1zVEPkj8wNiEqq6bV8/YZrkHilbqLdrRbg==" hashValue="Gfxj75V8zYoSlZ9P105Jp6YkGsd5MevNF1cOJjmPWhS9z0Q2WzkwbjF5CL8L2m30L7Hs1e2DtwCf4NKZe9/AOg==" algorithmName="SHA-512" password="CC35"/>
  <autoFilter ref="C137:K4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6172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ROUND((SUM(BE133:BE336)),  2)</f>
        <v>0</v>
      </c>
      <c r="G35" s="39"/>
      <c r="H35" s="39"/>
      <c r="I35" s="166">
        <v>0.20999999999999999</v>
      </c>
      <c r="J35" s="165">
        <f>ROUND(((SUM(BE133:BE336))*I35),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ROUND((SUM(BF133:BF336)),  2)</f>
        <v>0</v>
      </c>
      <c r="G36" s="39"/>
      <c r="H36" s="39"/>
      <c r="I36" s="166">
        <v>0.14999999999999999</v>
      </c>
      <c r="J36" s="165">
        <f>ROUND(((SUM(BF133:BF336))*I36),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ROUND((SUM(BG133:BG336)),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ROUND((SUM(BH133:BH336)),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ROUND((SUM(BI133:BI336)),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01-012 - Venkovní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6173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6174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6175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6176</v>
      </c>
      <c r="E102" s="198"/>
      <c r="F102" s="198"/>
      <c r="G102" s="198"/>
      <c r="H102" s="198"/>
      <c r="I102" s="198"/>
      <c r="J102" s="199">
        <f>J150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6177</v>
      </c>
      <c r="E103" s="193"/>
      <c r="F103" s="193"/>
      <c r="G103" s="193"/>
      <c r="H103" s="193"/>
      <c r="I103" s="193"/>
      <c r="J103" s="194">
        <f>J152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6174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6175</v>
      </c>
      <c r="E105" s="198"/>
      <c r="F105" s="198"/>
      <c r="G105" s="198"/>
      <c r="H105" s="198"/>
      <c r="I105" s="198"/>
      <c r="J105" s="199">
        <f>J162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6178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6176</v>
      </c>
      <c r="E107" s="198"/>
      <c r="F107" s="198"/>
      <c r="G107" s="198"/>
      <c r="H107" s="198"/>
      <c r="I107" s="198"/>
      <c r="J107" s="199">
        <f>J244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6179</v>
      </c>
      <c r="E108" s="193"/>
      <c r="F108" s="193"/>
      <c r="G108" s="193"/>
      <c r="H108" s="193"/>
      <c r="I108" s="193"/>
      <c r="J108" s="194">
        <f>J246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6174</v>
      </c>
      <c r="E109" s="198"/>
      <c r="F109" s="198"/>
      <c r="G109" s="198"/>
      <c r="H109" s="198"/>
      <c r="I109" s="198"/>
      <c r="J109" s="199">
        <f>J247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6175</v>
      </c>
      <c r="E110" s="198"/>
      <c r="F110" s="198"/>
      <c r="G110" s="198"/>
      <c r="H110" s="198"/>
      <c r="I110" s="198"/>
      <c r="J110" s="199">
        <f>J256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6176</v>
      </c>
      <c r="E111" s="198"/>
      <c r="F111" s="198"/>
      <c r="G111" s="198"/>
      <c r="H111" s="198"/>
      <c r="I111" s="198"/>
      <c r="J111" s="199">
        <f>J335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Centrum odborného vzdělávání Volanovská, Trutnov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142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143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144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01-012 - Venkovní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23. 3. 2022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Královehradecký kraj, Hrade Králové</v>
      </c>
      <c r="G129" s="41"/>
      <c r="H129" s="41"/>
      <c r="I129" s="33" t="s">
        <v>30</v>
      </c>
      <c r="J129" s="37" t="str">
        <f>E23</f>
        <v>ATIP a.s. Trutnov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Ing. Lenka Kasperová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156</v>
      </c>
      <c r="D132" s="204" t="s">
        <v>62</v>
      </c>
      <c r="E132" s="204" t="s">
        <v>58</v>
      </c>
      <c r="F132" s="204" t="s">
        <v>59</v>
      </c>
      <c r="G132" s="204" t="s">
        <v>157</v>
      </c>
      <c r="H132" s="204" t="s">
        <v>158</v>
      </c>
      <c r="I132" s="204" t="s">
        <v>159</v>
      </c>
      <c r="J132" s="204" t="s">
        <v>148</v>
      </c>
      <c r="K132" s="205" t="s">
        <v>160</v>
      </c>
      <c r="L132" s="206"/>
      <c r="M132" s="101" t="s">
        <v>1</v>
      </c>
      <c r="N132" s="102" t="s">
        <v>41</v>
      </c>
      <c r="O132" s="102" t="s">
        <v>161</v>
      </c>
      <c r="P132" s="102" t="s">
        <v>162</v>
      </c>
      <c r="Q132" s="102" t="s">
        <v>163</v>
      </c>
      <c r="R132" s="102" t="s">
        <v>164</v>
      </c>
      <c r="S132" s="102" t="s">
        <v>165</v>
      </c>
      <c r="T132" s="103" t="s">
        <v>166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167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P134+P152+P246</f>
        <v>0</v>
      </c>
      <c r="Q133" s="105"/>
      <c r="R133" s="209">
        <f>R134+R152+R246</f>
        <v>0</v>
      </c>
      <c r="S133" s="105"/>
      <c r="T133" s="210">
        <f>T134+T152+T246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150</v>
      </c>
      <c r="BK133" s="211">
        <f>BK134+BK152+BK246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3660</v>
      </c>
      <c r="F134" s="215" t="s">
        <v>6180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P135+P143+P150</f>
        <v>0</v>
      </c>
      <c r="Q134" s="220"/>
      <c r="R134" s="221">
        <f>R135+R143+R150</f>
        <v>0</v>
      </c>
      <c r="S134" s="220"/>
      <c r="T134" s="222">
        <f>T135+T143+T150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171</v>
      </c>
      <c r="BK134" s="225">
        <f>BK135+BK143+BK150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3744</v>
      </c>
      <c r="F135" s="226" t="s">
        <v>4546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SUM(P136:P142)</f>
        <v>0</v>
      </c>
      <c r="Q135" s="220"/>
      <c r="R135" s="221">
        <f>SUM(R136:R142)</f>
        <v>0</v>
      </c>
      <c r="S135" s="220"/>
      <c r="T135" s="222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171</v>
      </c>
      <c r="BK135" s="225">
        <f>SUM(BK136:BK142)</f>
        <v>0</v>
      </c>
    </row>
    <row r="136" s="2" customFormat="1" ht="33" customHeight="1">
      <c r="A136" s="39"/>
      <c r="B136" s="40"/>
      <c r="C136" s="228" t="s">
        <v>84</v>
      </c>
      <c r="D136" s="228" t="s">
        <v>174</v>
      </c>
      <c r="E136" s="229" t="s">
        <v>4547</v>
      </c>
      <c r="F136" s="230" t="s">
        <v>4548</v>
      </c>
      <c r="G136" s="231" t="s">
        <v>292</v>
      </c>
      <c r="H136" s="232">
        <v>9.5999999999999996</v>
      </c>
      <c r="I136" s="233"/>
      <c r="J136" s="234">
        <f>ROUND(I136*H136,2)</f>
        <v>0</v>
      </c>
      <c r="K136" s="230" t="s">
        <v>4549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86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86</v>
      </c>
    </row>
    <row r="137" s="2" customFormat="1" ht="37.8" customHeight="1">
      <c r="A137" s="39"/>
      <c r="B137" s="40"/>
      <c r="C137" s="228" t="s">
        <v>86</v>
      </c>
      <c r="D137" s="228" t="s">
        <v>174</v>
      </c>
      <c r="E137" s="229" t="s">
        <v>308</v>
      </c>
      <c r="F137" s="230" t="s">
        <v>309</v>
      </c>
      <c r="G137" s="231" t="s">
        <v>292</v>
      </c>
      <c r="H137" s="232">
        <v>3.5</v>
      </c>
      <c r="I137" s="233"/>
      <c r="J137" s="234">
        <f>ROUND(I137*H137,2)</f>
        <v>0</v>
      </c>
      <c r="K137" s="230" t="s">
        <v>4549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86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192</v>
      </c>
    </row>
    <row r="138" s="2" customFormat="1" ht="24.15" customHeight="1">
      <c r="A138" s="39"/>
      <c r="B138" s="40"/>
      <c r="C138" s="228" t="s">
        <v>106</v>
      </c>
      <c r="D138" s="228" t="s">
        <v>174</v>
      </c>
      <c r="E138" s="229" t="s">
        <v>4550</v>
      </c>
      <c r="F138" s="230" t="s">
        <v>4551</v>
      </c>
      <c r="G138" s="231" t="s">
        <v>292</v>
      </c>
      <c r="H138" s="232">
        <v>3.5</v>
      </c>
      <c r="I138" s="233"/>
      <c r="J138" s="234">
        <f>ROUND(I138*H138,2)</f>
        <v>0</v>
      </c>
      <c r="K138" s="230" t="s">
        <v>4549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86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317</v>
      </c>
    </row>
    <row r="139" s="2" customFormat="1" ht="16.5" customHeight="1">
      <c r="A139" s="39"/>
      <c r="B139" s="40"/>
      <c r="C139" s="228" t="s">
        <v>192</v>
      </c>
      <c r="D139" s="228" t="s">
        <v>174</v>
      </c>
      <c r="E139" s="229" t="s">
        <v>318</v>
      </c>
      <c r="F139" s="230" t="s">
        <v>319</v>
      </c>
      <c r="G139" s="231" t="s">
        <v>292</v>
      </c>
      <c r="H139" s="232">
        <v>3.5</v>
      </c>
      <c r="I139" s="233"/>
      <c r="J139" s="234">
        <f>ROUND(I139*H139,2)</f>
        <v>0</v>
      </c>
      <c r="K139" s="230" t="s">
        <v>4549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86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329</v>
      </c>
    </row>
    <row r="140" s="2" customFormat="1" ht="24.15" customHeight="1">
      <c r="A140" s="39"/>
      <c r="B140" s="40"/>
      <c r="C140" s="228" t="s">
        <v>170</v>
      </c>
      <c r="D140" s="228" t="s">
        <v>174</v>
      </c>
      <c r="E140" s="229" t="s">
        <v>312</v>
      </c>
      <c r="F140" s="230" t="s">
        <v>313</v>
      </c>
      <c r="G140" s="231" t="s">
        <v>314</v>
      </c>
      <c r="H140" s="232">
        <v>5.5999999999999996</v>
      </c>
      <c r="I140" s="233"/>
      <c r="J140" s="234">
        <f>ROUND(I140*H140,2)</f>
        <v>0</v>
      </c>
      <c r="K140" s="230" t="s">
        <v>4549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192</v>
      </c>
      <c r="AT140" s="239" t="s">
        <v>174</v>
      </c>
      <c r="AU140" s="239" t="s">
        <v>86</v>
      </c>
      <c r="AY140" s="18" t="s">
        <v>171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192</v>
      </c>
      <c r="BM140" s="239" t="s">
        <v>371</v>
      </c>
    </row>
    <row r="141" s="2" customFormat="1" ht="24.15" customHeight="1">
      <c r="A141" s="39"/>
      <c r="B141" s="40"/>
      <c r="C141" s="228" t="s">
        <v>317</v>
      </c>
      <c r="D141" s="228" t="s">
        <v>174</v>
      </c>
      <c r="E141" s="229" t="s">
        <v>1035</v>
      </c>
      <c r="F141" s="230" t="s">
        <v>1036</v>
      </c>
      <c r="G141" s="231" t="s">
        <v>292</v>
      </c>
      <c r="H141" s="232">
        <v>6.2000000000000002</v>
      </c>
      <c r="I141" s="233"/>
      <c r="J141" s="234">
        <f>ROUND(I141*H141,2)</f>
        <v>0</v>
      </c>
      <c r="K141" s="230" t="s">
        <v>4549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86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403</v>
      </c>
    </row>
    <row r="142" s="2" customFormat="1" ht="24.15" customHeight="1">
      <c r="A142" s="39"/>
      <c r="B142" s="40"/>
      <c r="C142" s="228" t="s">
        <v>324</v>
      </c>
      <c r="D142" s="228" t="s">
        <v>174</v>
      </c>
      <c r="E142" s="229" t="s">
        <v>4552</v>
      </c>
      <c r="F142" s="230" t="s">
        <v>4553</v>
      </c>
      <c r="G142" s="231" t="s">
        <v>292</v>
      </c>
      <c r="H142" s="232">
        <v>2.6000000000000001</v>
      </c>
      <c r="I142" s="233"/>
      <c r="J142" s="234">
        <f>ROUND(I142*H142,2)</f>
        <v>0</v>
      </c>
      <c r="K142" s="230" t="s">
        <v>4549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86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416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3760</v>
      </c>
      <c r="F143" s="226" t="s">
        <v>4555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171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329</v>
      </c>
      <c r="D144" s="228" t="s">
        <v>174</v>
      </c>
      <c r="E144" s="229" t="s">
        <v>4556</v>
      </c>
      <c r="F144" s="230" t="s">
        <v>4557</v>
      </c>
      <c r="G144" s="231" t="s">
        <v>292</v>
      </c>
      <c r="H144" s="232">
        <v>0.80000000000000004</v>
      </c>
      <c r="I144" s="233"/>
      <c r="J144" s="234">
        <f>ROUND(I144*H144,2)</f>
        <v>0</v>
      </c>
      <c r="K144" s="230" t="s">
        <v>4549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86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440</v>
      </c>
    </row>
    <row r="145" s="2" customFormat="1" ht="16.5" customHeight="1">
      <c r="A145" s="39"/>
      <c r="B145" s="40"/>
      <c r="C145" s="228" t="s">
        <v>322</v>
      </c>
      <c r="D145" s="228" t="s">
        <v>174</v>
      </c>
      <c r="E145" s="229" t="s">
        <v>4558</v>
      </c>
      <c r="F145" s="230" t="s">
        <v>4559</v>
      </c>
      <c r="G145" s="231" t="s">
        <v>314</v>
      </c>
      <c r="H145" s="232">
        <v>4.6799999999999997</v>
      </c>
      <c r="I145" s="233"/>
      <c r="J145" s="234">
        <f>ROUND(I145*H145,2)</f>
        <v>0</v>
      </c>
      <c r="K145" s="230" t="s">
        <v>4549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86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456</v>
      </c>
    </row>
    <row r="146" s="2" customFormat="1" ht="21.75" customHeight="1">
      <c r="A146" s="39"/>
      <c r="B146" s="40"/>
      <c r="C146" s="228" t="s">
        <v>371</v>
      </c>
      <c r="D146" s="228" t="s">
        <v>174</v>
      </c>
      <c r="E146" s="229" t="s">
        <v>4562</v>
      </c>
      <c r="F146" s="230" t="s">
        <v>6181</v>
      </c>
      <c r="G146" s="231" t="s">
        <v>419</v>
      </c>
      <c r="H146" s="232">
        <v>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86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471</v>
      </c>
    </row>
    <row r="147" s="2" customFormat="1" ht="24.15" customHeight="1">
      <c r="A147" s="39"/>
      <c r="B147" s="40"/>
      <c r="C147" s="228" t="s">
        <v>398</v>
      </c>
      <c r="D147" s="228" t="s">
        <v>174</v>
      </c>
      <c r="E147" s="229" t="s">
        <v>6182</v>
      </c>
      <c r="F147" s="230" t="s">
        <v>6183</v>
      </c>
      <c r="G147" s="231" t="s">
        <v>419</v>
      </c>
      <c r="H147" s="232">
        <v>8</v>
      </c>
      <c r="I147" s="233"/>
      <c r="J147" s="234">
        <f>ROUND(I147*H147,2)</f>
        <v>0</v>
      </c>
      <c r="K147" s="230" t="s">
        <v>4549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86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487</v>
      </c>
    </row>
    <row r="148" s="2" customFormat="1" ht="24.15" customHeight="1">
      <c r="A148" s="39"/>
      <c r="B148" s="40"/>
      <c r="C148" s="228" t="s">
        <v>403</v>
      </c>
      <c r="D148" s="228" t="s">
        <v>174</v>
      </c>
      <c r="E148" s="229" t="s">
        <v>6184</v>
      </c>
      <c r="F148" s="230" t="s">
        <v>6185</v>
      </c>
      <c r="G148" s="231" t="s">
        <v>3894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86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498</v>
      </c>
    </row>
    <row r="149" s="2" customFormat="1" ht="16.5" customHeight="1">
      <c r="A149" s="39"/>
      <c r="B149" s="40"/>
      <c r="C149" s="228" t="s">
        <v>410</v>
      </c>
      <c r="D149" s="228" t="s">
        <v>174</v>
      </c>
      <c r="E149" s="229" t="s">
        <v>6186</v>
      </c>
      <c r="F149" s="230" t="s">
        <v>6187</v>
      </c>
      <c r="G149" s="231" t="s">
        <v>419</v>
      </c>
      <c r="H149" s="232">
        <v>135</v>
      </c>
      <c r="I149" s="233"/>
      <c r="J149" s="234">
        <f>ROUND(I149*H149,2)</f>
        <v>0</v>
      </c>
      <c r="K149" s="230" t="s">
        <v>4549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86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515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3762</v>
      </c>
      <c r="F150" s="226" t="s">
        <v>4565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P151</f>
        <v>0</v>
      </c>
      <c r="Q150" s="220"/>
      <c r="R150" s="221">
        <f>R151</f>
        <v>0</v>
      </c>
      <c r="S150" s="220"/>
      <c r="T150" s="22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171</v>
      </c>
      <c r="BK150" s="225">
        <f>BK151</f>
        <v>0</v>
      </c>
    </row>
    <row r="151" s="2" customFormat="1" ht="24.15" customHeight="1">
      <c r="A151" s="39"/>
      <c r="B151" s="40"/>
      <c r="C151" s="228" t="s">
        <v>416</v>
      </c>
      <c r="D151" s="228" t="s">
        <v>174</v>
      </c>
      <c r="E151" s="229" t="s">
        <v>4566</v>
      </c>
      <c r="F151" s="230" t="s">
        <v>4567</v>
      </c>
      <c r="G151" s="231" t="s">
        <v>314</v>
      </c>
      <c r="H151" s="232">
        <v>6.2009999999999996</v>
      </c>
      <c r="I151" s="233"/>
      <c r="J151" s="234">
        <f>ROUND(I151*H151,2)</f>
        <v>0</v>
      </c>
      <c r="K151" s="230" t="s">
        <v>4549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192</v>
      </c>
      <c r="AT151" s="239" t="s">
        <v>174</v>
      </c>
      <c r="AU151" s="239" t="s">
        <v>86</v>
      </c>
      <c r="AY151" s="18" t="s">
        <v>171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192</v>
      </c>
      <c r="BM151" s="239" t="s">
        <v>537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4462</v>
      </c>
      <c r="F152" s="215" t="s">
        <v>6188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P153+P162+P233+P244</f>
        <v>0</v>
      </c>
      <c r="Q152" s="220"/>
      <c r="R152" s="221">
        <f>R153+R162+R233+R244</f>
        <v>0</v>
      </c>
      <c r="S152" s="220"/>
      <c r="T152" s="222">
        <f>T153+T162+T233+T244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76</v>
      </c>
      <c r="AU152" s="224" t="s">
        <v>77</v>
      </c>
      <c r="AY152" s="223" t="s">
        <v>171</v>
      </c>
      <c r="BK152" s="225">
        <f>BK153+BK162+BK233+BK244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3744</v>
      </c>
      <c r="F153" s="226" t="s">
        <v>4546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SUM(P154:P161)</f>
        <v>0</v>
      </c>
      <c r="Q153" s="220"/>
      <c r="R153" s="221">
        <f>SUM(R154:R161)</f>
        <v>0</v>
      </c>
      <c r="S153" s="220"/>
      <c r="T153" s="22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84</v>
      </c>
      <c r="AY153" s="223" t="s">
        <v>171</v>
      </c>
      <c r="BK153" s="225">
        <f>SUM(BK154:BK161)</f>
        <v>0</v>
      </c>
    </row>
    <row r="154" s="2" customFormat="1" ht="33" customHeight="1">
      <c r="A154" s="39"/>
      <c r="B154" s="40"/>
      <c r="C154" s="228" t="s">
        <v>8</v>
      </c>
      <c r="D154" s="228" t="s">
        <v>174</v>
      </c>
      <c r="E154" s="229" t="s">
        <v>957</v>
      </c>
      <c r="F154" s="230" t="s">
        <v>958</v>
      </c>
      <c r="G154" s="231" t="s">
        <v>292</v>
      </c>
      <c r="H154" s="232">
        <v>57</v>
      </c>
      <c r="I154" s="233"/>
      <c r="J154" s="234">
        <f>ROUND(I154*H154,2)</f>
        <v>0</v>
      </c>
      <c r="K154" s="230" t="s">
        <v>4549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86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570</v>
      </c>
    </row>
    <row r="155" s="2" customFormat="1" ht="33" customHeight="1">
      <c r="A155" s="39"/>
      <c r="B155" s="40"/>
      <c r="C155" s="228" t="s">
        <v>440</v>
      </c>
      <c r="D155" s="228" t="s">
        <v>174</v>
      </c>
      <c r="E155" s="229" t="s">
        <v>1017</v>
      </c>
      <c r="F155" s="230" t="s">
        <v>1018</v>
      </c>
      <c r="G155" s="231" t="s">
        <v>292</v>
      </c>
      <c r="H155" s="232">
        <v>82.799999999999997</v>
      </c>
      <c r="I155" s="233"/>
      <c r="J155" s="234">
        <f>ROUND(I155*H155,2)</f>
        <v>0</v>
      </c>
      <c r="K155" s="230" t="s">
        <v>4549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86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355</v>
      </c>
    </row>
    <row r="156" s="2" customFormat="1" ht="37.8" customHeight="1">
      <c r="A156" s="39"/>
      <c r="B156" s="40"/>
      <c r="C156" s="228" t="s">
        <v>451</v>
      </c>
      <c r="D156" s="228" t="s">
        <v>174</v>
      </c>
      <c r="E156" s="229" t="s">
        <v>308</v>
      </c>
      <c r="F156" s="230" t="s">
        <v>309</v>
      </c>
      <c r="G156" s="231" t="s">
        <v>292</v>
      </c>
      <c r="H156" s="232">
        <v>56.600000000000001</v>
      </c>
      <c r="I156" s="233"/>
      <c r="J156" s="234">
        <f>ROUND(I156*H156,2)</f>
        <v>0</v>
      </c>
      <c r="K156" s="230" t="s">
        <v>4549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86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646</v>
      </c>
    </row>
    <row r="157" s="2" customFormat="1" ht="24.15" customHeight="1">
      <c r="A157" s="39"/>
      <c r="B157" s="40"/>
      <c r="C157" s="228" t="s">
        <v>456</v>
      </c>
      <c r="D157" s="228" t="s">
        <v>174</v>
      </c>
      <c r="E157" s="229" t="s">
        <v>4550</v>
      </c>
      <c r="F157" s="230" t="s">
        <v>4551</v>
      </c>
      <c r="G157" s="231" t="s">
        <v>292</v>
      </c>
      <c r="H157" s="232">
        <v>56.600000000000001</v>
      </c>
      <c r="I157" s="233"/>
      <c r="J157" s="234">
        <f>ROUND(I157*H157,2)</f>
        <v>0</v>
      </c>
      <c r="K157" s="230" t="s">
        <v>4549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192</v>
      </c>
      <c r="AT157" s="239" t="s">
        <v>174</v>
      </c>
      <c r="AU157" s="239" t="s">
        <v>86</v>
      </c>
      <c r="AY157" s="18" t="s">
        <v>171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192</v>
      </c>
      <c r="BM157" s="239" t="s">
        <v>657</v>
      </c>
    </row>
    <row r="158" s="2" customFormat="1" ht="16.5" customHeight="1">
      <c r="A158" s="39"/>
      <c r="B158" s="40"/>
      <c r="C158" s="228" t="s">
        <v>465</v>
      </c>
      <c r="D158" s="228" t="s">
        <v>174</v>
      </c>
      <c r="E158" s="229" t="s">
        <v>318</v>
      </c>
      <c r="F158" s="230" t="s">
        <v>319</v>
      </c>
      <c r="G158" s="231" t="s">
        <v>292</v>
      </c>
      <c r="H158" s="232">
        <v>56.600000000000001</v>
      </c>
      <c r="I158" s="233"/>
      <c r="J158" s="234">
        <f>ROUND(I158*H158,2)</f>
        <v>0</v>
      </c>
      <c r="K158" s="230" t="s">
        <v>4549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86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665</v>
      </c>
    </row>
    <row r="159" s="2" customFormat="1" ht="24.15" customHeight="1">
      <c r="A159" s="39"/>
      <c r="B159" s="40"/>
      <c r="C159" s="228" t="s">
        <v>471</v>
      </c>
      <c r="D159" s="228" t="s">
        <v>174</v>
      </c>
      <c r="E159" s="229" t="s">
        <v>312</v>
      </c>
      <c r="F159" s="230" t="s">
        <v>313</v>
      </c>
      <c r="G159" s="231" t="s">
        <v>314</v>
      </c>
      <c r="H159" s="232">
        <v>90.560000000000002</v>
      </c>
      <c r="I159" s="233"/>
      <c r="J159" s="234">
        <f>ROUND(I159*H159,2)</f>
        <v>0</v>
      </c>
      <c r="K159" s="230" t="s">
        <v>4549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86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678</v>
      </c>
    </row>
    <row r="160" s="2" customFormat="1" ht="24.15" customHeight="1">
      <c r="A160" s="39"/>
      <c r="B160" s="40"/>
      <c r="C160" s="228" t="s">
        <v>7</v>
      </c>
      <c r="D160" s="228" t="s">
        <v>174</v>
      </c>
      <c r="E160" s="229" t="s">
        <v>1035</v>
      </c>
      <c r="F160" s="230" t="s">
        <v>1036</v>
      </c>
      <c r="G160" s="231" t="s">
        <v>292</v>
      </c>
      <c r="H160" s="232">
        <v>83.200000000000003</v>
      </c>
      <c r="I160" s="233"/>
      <c r="J160" s="234">
        <f>ROUND(I160*H160,2)</f>
        <v>0</v>
      </c>
      <c r="K160" s="230" t="s">
        <v>4549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86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698</v>
      </c>
    </row>
    <row r="161" s="2" customFormat="1" ht="24.15" customHeight="1">
      <c r="A161" s="39"/>
      <c r="B161" s="40"/>
      <c r="C161" s="228" t="s">
        <v>487</v>
      </c>
      <c r="D161" s="228" t="s">
        <v>174</v>
      </c>
      <c r="E161" s="229" t="s">
        <v>4552</v>
      </c>
      <c r="F161" s="230" t="s">
        <v>4553</v>
      </c>
      <c r="G161" s="231" t="s">
        <v>292</v>
      </c>
      <c r="H161" s="232">
        <v>21.399999999999999</v>
      </c>
      <c r="I161" s="233"/>
      <c r="J161" s="234">
        <f>ROUND(I161*H161,2)</f>
        <v>0</v>
      </c>
      <c r="K161" s="230" t="s">
        <v>4549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86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708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3760</v>
      </c>
      <c r="F162" s="226" t="s">
        <v>4555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SUM(P163:P232)</f>
        <v>0</v>
      </c>
      <c r="Q162" s="220"/>
      <c r="R162" s="221">
        <f>SUM(R163:R232)</f>
        <v>0</v>
      </c>
      <c r="S162" s="220"/>
      <c r="T162" s="222">
        <f>SUM(T163:T232)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76</v>
      </c>
      <c r="AU162" s="224" t="s">
        <v>84</v>
      </c>
      <c r="AY162" s="223" t="s">
        <v>171</v>
      </c>
      <c r="BK162" s="225">
        <f>SUM(BK163:BK232)</f>
        <v>0</v>
      </c>
    </row>
    <row r="163" s="2" customFormat="1" ht="44.25" customHeight="1">
      <c r="A163" s="39"/>
      <c r="B163" s="40"/>
      <c r="C163" s="228" t="s">
        <v>492</v>
      </c>
      <c r="D163" s="228" t="s">
        <v>174</v>
      </c>
      <c r="E163" s="229" t="s">
        <v>6189</v>
      </c>
      <c r="F163" s="230" t="s">
        <v>6190</v>
      </c>
      <c r="G163" s="231" t="s">
        <v>419</v>
      </c>
      <c r="H163" s="232">
        <v>35</v>
      </c>
      <c r="I163" s="233"/>
      <c r="J163" s="234">
        <f>ROUND(I163*H163,2)</f>
        <v>0</v>
      </c>
      <c r="K163" s="230" t="s">
        <v>4549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86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716</v>
      </c>
    </row>
    <row r="164" s="2" customFormat="1" ht="24.15" customHeight="1">
      <c r="A164" s="39"/>
      <c r="B164" s="40"/>
      <c r="C164" s="228" t="s">
        <v>498</v>
      </c>
      <c r="D164" s="228" t="s">
        <v>174</v>
      </c>
      <c r="E164" s="229" t="s">
        <v>6191</v>
      </c>
      <c r="F164" s="230" t="s">
        <v>6192</v>
      </c>
      <c r="G164" s="231" t="s">
        <v>419</v>
      </c>
      <c r="H164" s="232">
        <v>4</v>
      </c>
      <c r="I164" s="233"/>
      <c r="J164" s="234">
        <f>ROUND(I164*H164,2)</f>
        <v>0</v>
      </c>
      <c r="K164" s="230" t="s">
        <v>4549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86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725</v>
      </c>
    </row>
    <row r="165" s="2" customFormat="1" ht="24.15" customHeight="1">
      <c r="A165" s="39"/>
      <c r="B165" s="40"/>
      <c r="C165" s="228" t="s">
        <v>505</v>
      </c>
      <c r="D165" s="228" t="s">
        <v>174</v>
      </c>
      <c r="E165" s="229" t="s">
        <v>6193</v>
      </c>
      <c r="F165" s="230" t="s">
        <v>6194</v>
      </c>
      <c r="G165" s="231" t="s">
        <v>801</v>
      </c>
      <c r="H165" s="232">
        <v>14</v>
      </c>
      <c r="I165" s="233"/>
      <c r="J165" s="234">
        <f>ROUND(I165*H165,2)</f>
        <v>0</v>
      </c>
      <c r="K165" s="230" t="s">
        <v>4549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86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736</v>
      </c>
    </row>
    <row r="166" s="2" customFormat="1" ht="16.5" customHeight="1">
      <c r="A166" s="39"/>
      <c r="B166" s="40"/>
      <c r="C166" s="228" t="s">
        <v>515</v>
      </c>
      <c r="D166" s="228" t="s">
        <v>174</v>
      </c>
      <c r="E166" s="229" t="s">
        <v>6195</v>
      </c>
      <c r="F166" s="230" t="s">
        <v>6196</v>
      </c>
      <c r="G166" s="231" t="s">
        <v>801</v>
      </c>
      <c r="H166" s="232">
        <v>1</v>
      </c>
      <c r="I166" s="233"/>
      <c r="J166" s="234">
        <f>ROUND(I166*H166,2)</f>
        <v>0</v>
      </c>
      <c r="K166" s="230" t="s">
        <v>4549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86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750</v>
      </c>
    </row>
    <row r="167" s="2" customFormat="1" ht="24.15" customHeight="1">
      <c r="A167" s="39"/>
      <c r="B167" s="40"/>
      <c r="C167" s="228" t="s">
        <v>525</v>
      </c>
      <c r="D167" s="228" t="s">
        <v>174</v>
      </c>
      <c r="E167" s="229" t="s">
        <v>6197</v>
      </c>
      <c r="F167" s="230" t="s">
        <v>6198</v>
      </c>
      <c r="G167" s="231" t="s">
        <v>801</v>
      </c>
      <c r="H167" s="232">
        <v>1</v>
      </c>
      <c r="I167" s="233"/>
      <c r="J167" s="234">
        <f>ROUND(I167*H167,2)</f>
        <v>0</v>
      </c>
      <c r="K167" s="230" t="s">
        <v>4549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86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769</v>
      </c>
    </row>
    <row r="168" s="2" customFormat="1" ht="21.75" customHeight="1">
      <c r="A168" s="39"/>
      <c r="B168" s="40"/>
      <c r="C168" s="228" t="s">
        <v>537</v>
      </c>
      <c r="D168" s="228" t="s">
        <v>174</v>
      </c>
      <c r="E168" s="229" t="s">
        <v>6199</v>
      </c>
      <c r="F168" s="230" t="s">
        <v>6200</v>
      </c>
      <c r="G168" s="231" t="s">
        <v>801</v>
      </c>
      <c r="H168" s="232">
        <v>2</v>
      </c>
      <c r="I168" s="233"/>
      <c r="J168" s="234">
        <f>ROUND(I168*H168,2)</f>
        <v>0</v>
      </c>
      <c r="K168" s="230" t="s">
        <v>4549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86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781</v>
      </c>
    </row>
    <row r="169" s="2" customFormat="1" ht="24.15" customHeight="1">
      <c r="A169" s="39"/>
      <c r="B169" s="40"/>
      <c r="C169" s="228" t="s">
        <v>543</v>
      </c>
      <c r="D169" s="228" t="s">
        <v>174</v>
      </c>
      <c r="E169" s="229" t="s">
        <v>6201</v>
      </c>
      <c r="F169" s="230" t="s">
        <v>6202</v>
      </c>
      <c r="G169" s="231" t="s">
        <v>801</v>
      </c>
      <c r="H169" s="232">
        <v>3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86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794</v>
      </c>
    </row>
    <row r="170" s="2" customFormat="1" ht="24.15" customHeight="1">
      <c r="A170" s="39"/>
      <c r="B170" s="40"/>
      <c r="C170" s="228" t="s">
        <v>570</v>
      </c>
      <c r="D170" s="228" t="s">
        <v>174</v>
      </c>
      <c r="E170" s="229" t="s">
        <v>6203</v>
      </c>
      <c r="F170" s="230" t="s">
        <v>6204</v>
      </c>
      <c r="G170" s="231" t="s">
        <v>801</v>
      </c>
      <c r="H170" s="232">
        <v>1</v>
      </c>
      <c r="I170" s="233"/>
      <c r="J170" s="234">
        <f>ROUND(I170*H170,2)</f>
        <v>0</v>
      </c>
      <c r="K170" s="230" t="s">
        <v>4549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86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805</v>
      </c>
    </row>
    <row r="171" s="2" customFormat="1" ht="24.15" customHeight="1">
      <c r="A171" s="39"/>
      <c r="B171" s="40"/>
      <c r="C171" s="228" t="s">
        <v>575</v>
      </c>
      <c r="D171" s="228" t="s">
        <v>174</v>
      </c>
      <c r="E171" s="229" t="s">
        <v>6205</v>
      </c>
      <c r="F171" s="230" t="s">
        <v>6206</v>
      </c>
      <c r="G171" s="231" t="s">
        <v>292</v>
      </c>
      <c r="H171" s="232">
        <v>2</v>
      </c>
      <c r="I171" s="233"/>
      <c r="J171" s="234">
        <f>ROUND(I171*H171,2)</f>
        <v>0</v>
      </c>
      <c r="K171" s="230" t="s">
        <v>4549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86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817</v>
      </c>
    </row>
    <row r="172" s="2" customFormat="1" ht="21.75" customHeight="1">
      <c r="A172" s="39"/>
      <c r="B172" s="40"/>
      <c r="C172" s="228" t="s">
        <v>355</v>
      </c>
      <c r="D172" s="228" t="s">
        <v>174</v>
      </c>
      <c r="E172" s="229" t="s">
        <v>4556</v>
      </c>
      <c r="F172" s="230" t="s">
        <v>4557</v>
      </c>
      <c r="G172" s="231" t="s">
        <v>292</v>
      </c>
      <c r="H172" s="232">
        <v>6.7000000000000002</v>
      </c>
      <c r="I172" s="233"/>
      <c r="J172" s="234">
        <f>ROUND(I172*H172,2)</f>
        <v>0</v>
      </c>
      <c r="K172" s="230" t="s">
        <v>4549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86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831</v>
      </c>
    </row>
    <row r="173" s="2" customFormat="1" ht="24.15" customHeight="1">
      <c r="A173" s="39"/>
      <c r="B173" s="40"/>
      <c r="C173" s="228" t="s">
        <v>625</v>
      </c>
      <c r="D173" s="228" t="s">
        <v>174</v>
      </c>
      <c r="E173" s="229" t="s">
        <v>6207</v>
      </c>
      <c r="F173" s="230" t="s">
        <v>6208</v>
      </c>
      <c r="G173" s="231" t="s">
        <v>292</v>
      </c>
      <c r="H173" s="232">
        <v>1.2</v>
      </c>
      <c r="I173" s="233"/>
      <c r="J173" s="234">
        <f>ROUND(I173*H173,2)</f>
        <v>0</v>
      </c>
      <c r="K173" s="230" t="s">
        <v>4549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86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1454</v>
      </c>
    </row>
    <row r="174" s="2" customFormat="1" ht="24.15" customHeight="1">
      <c r="A174" s="39"/>
      <c r="B174" s="40"/>
      <c r="C174" s="228" t="s">
        <v>646</v>
      </c>
      <c r="D174" s="228" t="s">
        <v>174</v>
      </c>
      <c r="E174" s="229" t="s">
        <v>6209</v>
      </c>
      <c r="F174" s="230" t="s">
        <v>6210</v>
      </c>
      <c r="G174" s="231" t="s">
        <v>206</v>
      </c>
      <c r="H174" s="232">
        <v>2.5</v>
      </c>
      <c r="I174" s="233"/>
      <c r="J174" s="234">
        <f>ROUND(I174*H174,2)</f>
        <v>0</v>
      </c>
      <c r="K174" s="230" t="s">
        <v>4549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86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1463</v>
      </c>
    </row>
    <row r="175" s="2" customFormat="1" ht="16.5" customHeight="1">
      <c r="A175" s="39"/>
      <c r="B175" s="40"/>
      <c r="C175" s="228" t="s">
        <v>650</v>
      </c>
      <c r="D175" s="228" t="s">
        <v>174</v>
      </c>
      <c r="E175" s="229" t="s">
        <v>4558</v>
      </c>
      <c r="F175" s="230" t="s">
        <v>4559</v>
      </c>
      <c r="G175" s="231" t="s">
        <v>314</v>
      </c>
      <c r="H175" s="232">
        <v>38.520000000000003</v>
      </c>
      <c r="I175" s="233"/>
      <c r="J175" s="234">
        <f>ROUND(I175*H175,2)</f>
        <v>0</v>
      </c>
      <c r="K175" s="230" t="s">
        <v>4549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86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1489</v>
      </c>
    </row>
    <row r="176" s="2" customFormat="1" ht="16.5" customHeight="1">
      <c r="A176" s="39"/>
      <c r="B176" s="40"/>
      <c r="C176" s="228" t="s">
        <v>657</v>
      </c>
      <c r="D176" s="228" t="s">
        <v>174</v>
      </c>
      <c r="E176" s="229" t="s">
        <v>6211</v>
      </c>
      <c r="F176" s="230" t="s">
        <v>6212</v>
      </c>
      <c r="G176" s="231" t="s">
        <v>419</v>
      </c>
      <c r="H176" s="232">
        <v>53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86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1509</v>
      </c>
    </row>
    <row r="177" s="2" customFormat="1" ht="16.5" customHeight="1">
      <c r="A177" s="39"/>
      <c r="B177" s="40"/>
      <c r="C177" s="228" t="s">
        <v>661</v>
      </c>
      <c r="D177" s="228" t="s">
        <v>174</v>
      </c>
      <c r="E177" s="229" t="s">
        <v>6213</v>
      </c>
      <c r="F177" s="230" t="s">
        <v>6214</v>
      </c>
      <c r="G177" s="231" t="s">
        <v>801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86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1517</v>
      </c>
    </row>
    <row r="178" s="2" customFormat="1" ht="16.5" customHeight="1">
      <c r="A178" s="39"/>
      <c r="B178" s="40"/>
      <c r="C178" s="228" t="s">
        <v>665</v>
      </c>
      <c r="D178" s="228" t="s">
        <v>174</v>
      </c>
      <c r="E178" s="229" t="s">
        <v>6215</v>
      </c>
      <c r="F178" s="230" t="s">
        <v>6216</v>
      </c>
      <c r="G178" s="231" t="s">
        <v>801</v>
      </c>
      <c r="H178" s="232">
        <v>3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86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1533</v>
      </c>
    </row>
    <row r="179" s="2" customFormat="1" ht="16.5" customHeight="1">
      <c r="A179" s="39"/>
      <c r="B179" s="40"/>
      <c r="C179" s="228" t="s">
        <v>589</v>
      </c>
      <c r="D179" s="228" t="s">
        <v>174</v>
      </c>
      <c r="E179" s="229" t="s">
        <v>6217</v>
      </c>
      <c r="F179" s="230" t="s">
        <v>6218</v>
      </c>
      <c r="G179" s="231" t="s">
        <v>801</v>
      </c>
      <c r="H179" s="232">
        <v>4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192</v>
      </c>
      <c r="AT179" s="239" t="s">
        <v>174</v>
      </c>
      <c r="AU179" s="239" t="s">
        <v>86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192</v>
      </c>
      <c r="BM179" s="239" t="s">
        <v>1543</v>
      </c>
    </row>
    <row r="180" s="2" customFormat="1" ht="16.5" customHeight="1">
      <c r="A180" s="39"/>
      <c r="B180" s="40"/>
      <c r="C180" s="228" t="s">
        <v>678</v>
      </c>
      <c r="D180" s="228" t="s">
        <v>174</v>
      </c>
      <c r="E180" s="229" t="s">
        <v>6219</v>
      </c>
      <c r="F180" s="230" t="s">
        <v>6220</v>
      </c>
      <c r="G180" s="231" t="s">
        <v>801</v>
      </c>
      <c r="H180" s="232">
        <v>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86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1271</v>
      </c>
    </row>
    <row r="181" s="2" customFormat="1" ht="16.5" customHeight="1">
      <c r="A181" s="39"/>
      <c r="B181" s="40"/>
      <c r="C181" s="228" t="s">
        <v>686</v>
      </c>
      <c r="D181" s="228" t="s">
        <v>174</v>
      </c>
      <c r="E181" s="229" t="s">
        <v>6221</v>
      </c>
      <c r="F181" s="230" t="s">
        <v>6222</v>
      </c>
      <c r="G181" s="231" t="s">
        <v>801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192</v>
      </c>
      <c r="AT181" s="239" t="s">
        <v>174</v>
      </c>
      <c r="AU181" s="239" t="s">
        <v>86</v>
      </c>
      <c r="AY181" s="18" t="s">
        <v>171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192</v>
      </c>
      <c r="BM181" s="239" t="s">
        <v>1570</v>
      </c>
    </row>
    <row r="182" s="2" customFormat="1" ht="16.5" customHeight="1">
      <c r="A182" s="39"/>
      <c r="B182" s="40"/>
      <c r="C182" s="228" t="s">
        <v>698</v>
      </c>
      <c r="D182" s="228" t="s">
        <v>174</v>
      </c>
      <c r="E182" s="229" t="s">
        <v>6223</v>
      </c>
      <c r="F182" s="230" t="s">
        <v>6224</v>
      </c>
      <c r="G182" s="231" t="s">
        <v>801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192</v>
      </c>
      <c r="AT182" s="239" t="s">
        <v>174</v>
      </c>
      <c r="AU182" s="239" t="s">
        <v>86</v>
      </c>
      <c r="AY182" s="18" t="s">
        <v>171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192</v>
      </c>
      <c r="BM182" s="239" t="s">
        <v>1580</v>
      </c>
    </row>
    <row r="183" s="2" customFormat="1" ht="16.5" customHeight="1">
      <c r="A183" s="39"/>
      <c r="B183" s="40"/>
      <c r="C183" s="228" t="s">
        <v>702</v>
      </c>
      <c r="D183" s="228" t="s">
        <v>174</v>
      </c>
      <c r="E183" s="229" t="s">
        <v>6225</v>
      </c>
      <c r="F183" s="230" t="s">
        <v>6226</v>
      </c>
      <c r="G183" s="231" t="s">
        <v>801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192</v>
      </c>
      <c r="AT183" s="239" t="s">
        <v>174</v>
      </c>
      <c r="AU183" s="239" t="s">
        <v>86</v>
      </c>
      <c r="AY183" s="18" t="s">
        <v>171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192</v>
      </c>
      <c r="BM183" s="239" t="s">
        <v>1591</v>
      </c>
    </row>
    <row r="184" s="2" customFormat="1" ht="16.5" customHeight="1">
      <c r="A184" s="39"/>
      <c r="B184" s="40"/>
      <c r="C184" s="228" t="s">
        <v>708</v>
      </c>
      <c r="D184" s="228" t="s">
        <v>174</v>
      </c>
      <c r="E184" s="229" t="s">
        <v>6227</v>
      </c>
      <c r="F184" s="230" t="s">
        <v>6228</v>
      </c>
      <c r="G184" s="231" t="s">
        <v>801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86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1603</v>
      </c>
    </row>
    <row r="185" s="2" customFormat="1" ht="24.15" customHeight="1">
      <c r="A185" s="39"/>
      <c r="B185" s="40"/>
      <c r="C185" s="228" t="s">
        <v>712</v>
      </c>
      <c r="D185" s="228" t="s">
        <v>174</v>
      </c>
      <c r="E185" s="229" t="s">
        <v>6229</v>
      </c>
      <c r="F185" s="230" t="s">
        <v>6230</v>
      </c>
      <c r="G185" s="231" t="s">
        <v>801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192</v>
      </c>
      <c r="AT185" s="239" t="s">
        <v>174</v>
      </c>
      <c r="AU185" s="239" t="s">
        <v>86</v>
      </c>
      <c r="AY185" s="18" t="s">
        <v>171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192</v>
      </c>
      <c r="BM185" s="239" t="s">
        <v>1614</v>
      </c>
    </row>
    <row r="186" s="2" customFormat="1" ht="16.5" customHeight="1">
      <c r="A186" s="39"/>
      <c r="B186" s="40"/>
      <c r="C186" s="228" t="s">
        <v>716</v>
      </c>
      <c r="D186" s="228" t="s">
        <v>174</v>
      </c>
      <c r="E186" s="229" t="s">
        <v>6231</v>
      </c>
      <c r="F186" s="230" t="s">
        <v>6232</v>
      </c>
      <c r="G186" s="231" t="s">
        <v>801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192</v>
      </c>
      <c r="AT186" s="239" t="s">
        <v>174</v>
      </c>
      <c r="AU186" s="239" t="s">
        <v>86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192</v>
      </c>
      <c r="BM186" s="239" t="s">
        <v>1623</v>
      </c>
    </row>
    <row r="187" s="2" customFormat="1" ht="24.15" customHeight="1">
      <c r="A187" s="39"/>
      <c r="B187" s="40"/>
      <c r="C187" s="228" t="s">
        <v>721</v>
      </c>
      <c r="D187" s="228" t="s">
        <v>174</v>
      </c>
      <c r="E187" s="229" t="s">
        <v>6233</v>
      </c>
      <c r="F187" s="230" t="s">
        <v>6234</v>
      </c>
      <c r="G187" s="231" t="s">
        <v>801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192</v>
      </c>
      <c r="AT187" s="239" t="s">
        <v>174</v>
      </c>
      <c r="AU187" s="239" t="s">
        <v>86</v>
      </c>
      <c r="AY187" s="18" t="s">
        <v>171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192</v>
      </c>
      <c r="BM187" s="239" t="s">
        <v>1633</v>
      </c>
    </row>
    <row r="188" s="2" customFormat="1" ht="16.5" customHeight="1">
      <c r="A188" s="39"/>
      <c r="B188" s="40"/>
      <c r="C188" s="228" t="s">
        <v>725</v>
      </c>
      <c r="D188" s="228" t="s">
        <v>174</v>
      </c>
      <c r="E188" s="229" t="s">
        <v>6235</v>
      </c>
      <c r="F188" s="230" t="s">
        <v>6236</v>
      </c>
      <c r="G188" s="231" t="s">
        <v>801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86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1644</v>
      </c>
    </row>
    <row r="189" s="2" customFormat="1" ht="16.5" customHeight="1">
      <c r="A189" s="39"/>
      <c r="B189" s="40"/>
      <c r="C189" s="228" t="s">
        <v>730</v>
      </c>
      <c r="D189" s="228" t="s">
        <v>174</v>
      </c>
      <c r="E189" s="229" t="s">
        <v>6237</v>
      </c>
      <c r="F189" s="230" t="s">
        <v>6238</v>
      </c>
      <c r="G189" s="231" t="s">
        <v>801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192</v>
      </c>
      <c r="AT189" s="239" t="s">
        <v>174</v>
      </c>
      <c r="AU189" s="239" t="s">
        <v>86</v>
      </c>
      <c r="AY189" s="18" t="s">
        <v>171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192</v>
      </c>
      <c r="BM189" s="239" t="s">
        <v>1655</v>
      </c>
    </row>
    <row r="190" s="2" customFormat="1" ht="16.5" customHeight="1">
      <c r="A190" s="39"/>
      <c r="B190" s="40"/>
      <c r="C190" s="228" t="s">
        <v>736</v>
      </c>
      <c r="D190" s="228" t="s">
        <v>174</v>
      </c>
      <c r="E190" s="229" t="s">
        <v>6239</v>
      </c>
      <c r="F190" s="230" t="s">
        <v>6240</v>
      </c>
      <c r="G190" s="231" t="s">
        <v>801</v>
      </c>
      <c r="H190" s="232">
        <v>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192</v>
      </c>
      <c r="AT190" s="239" t="s">
        <v>174</v>
      </c>
      <c r="AU190" s="239" t="s">
        <v>86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192</v>
      </c>
      <c r="BM190" s="239" t="s">
        <v>1664</v>
      </c>
    </row>
    <row r="191" s="2" customFormat="1" ht="24.15" customHeight="1">
      <c r="A191" s="39"/>
      <c r="B191" s="40"/>
      <c r="C191" s="228" t="s">
        <v>743</v>
      </c>
      <c r="D191" s="228" t="s">
        <v>174</v>
      </c>
      <c r="E191" s="229" t="s">
        <v>6241</v>
      </c>
      <c r="F191" s="230" t="s">
        <v>6242</v>
      </c>
      <c r="G191" s="231" t="s">
        <v>801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192</v>
      </c>
      <c r="AT191" s="239" t="s">
        <v>174</v>
      </c>
      <c r="AU191" s="239" t="s">
        <v>86</v>
      </c>
      <c r="AY191" s="18" t="s">
        <v>171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192</v>
      </c>
      <c r="BM191" s="239" t="s">
        <v>1682</v>
      </c>
    </row>
    <row r="192" s="2" customFormat="1" ht="24.15" customHeight="1">
      <c r="A192" s="39"/>
      <c r="B192" s="40"/>
      <c r="C192" s="228" t="s">
        <v>750</v>
      </c>
      <c r="D192" s="228" t="s">
        <v>174</v>
      </c>
      <c r="E192" s="229" t="s">
        <v>6243</v>
      </c>
      <c r="F192" s="230" t="s">
        <v>6244</v>
      </c>
      <c r="G192" s="231" t="s">
        <v>419</v>
      </c>
      <c r="H192" s="232">
        <v>18</v>
      </c>
      <c r="I192" s="233"/>
      <c r="J192" s="234">
        <f>ROUND(I192*H192,2)</f>
        <v>0</v>
      </c>
      <c r="K192" s="230" t="s">
        <v>4549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192</v>
      </c>
      <c r="AT192" s="239" t="s">
        <v>174</v>
      </c>
      <c r="AU192" s="239" t="s">
        <v>86</v>
      </c>
      <c r="AY192" s="18" t="s">
        <v>171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192</v>
      </c>
      <c r="BM192" s="239" t="s">
        <v>1693</v>
      </c>
    </row>
    <row r="193" s="2" customFormat="1" ht="24.15" customHeight="1">
      <c r="A193" s="39"/>
      <c r="B193" s="40"/>
      <c r="C193" s="228" t="s">
        <v>764</v>
      </c>
      <c r="D193" s="228" t="s">
        <v>174</v>
      </c>
      <c r="E193" s="229" t="s">
        <v>6245</v>
      </c>
      <c r="F193" s="230" t="s">
        <v>6246</v>
      </c>
      <c r="G193" s="231" t="s">
        <v>419</v>
      </c>
      <c r="H193" s="232">
        <v>35</v>
      </c>
      <c r="I193" s="233"/>
      <c r="J193" s="234">
        <f>ROUND(I193*H193,2)</f>
        <v>0</v>
      </c>
      <c r="K193" s="230" t="s">
        <v>4549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192</v>
      </c>
      <c r="AT193" s="239" t="s">
        <v>174</v>
      </c>
      <c r="AU193" s="239" t="s">
        <v>86</v>
      </c>
      <c r="AY193" s="18" t="s">
        <v>171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192</v>
      </c>
      <c r="BM193" s="239" t="s">
        <v>1703</v>
      </c>
    </row>
    <row r="194" s="2" customFormat="1" ht="37.8" customHeight="1">
      <c r="A194" s="39"/>
      <c r="B194" s="40"/>
      <c r="C194" s="228" t="s">
        <v>769</v>
      </c>
      <c r="D194" s="228" t="s">
        <v>174</v>
      </c>
      <c r="E194" s="229" t="s">
        <v>6247</v>
      </c>
      <c r="F194" s="230" t="s">
        <v>6248</v>
      </c>
      <c r="G194" s="231" t="s">
        <v>801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86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1714</v>
      </c>
    </row>
    <row r="195" s="2" customFormat="1" ht="24.15" customHeight="1">
      <c r="A195" s="39"/>
      <c r="B195" s="40"/>
      <c r="C195" s="228" t="s">
        <v>774</v>
      </c>
      <c r="D195" s="228" t="s">
        <v>174</v>
      </c>
      <c r="E195" s="229" t="s">
        <v>6249</v>
      </c>
      <c r="F195" s="230" t="s">
        <v>6250</v>
      </c>
      <c r="G195" s="231" t="s">
        <v>3894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192</v>
      </c>
      <c r="AT195" s="239" t="s">
        <v>174</v>
      </c>
      <c r="AU195" s="239" t="s">
        <v>86</v>
      </c>
      <c r="AY195" s="18" t="s">
        <v>171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192</v>
      </c>
      <c r="BM195" s="239" t="s">
        <v>1733</v>
      </c>
    </row>
    <row r="196" s="2" customFormat="1" ht="16.5" customHeight="1">
      <c r="A196" s="39"/>
      <c r="B196" s="40"/>
      <c r="C196" s="228" t="s">
        <v>781</v>
      </c>
      <c r="D196" s="228" t="s">
        <v>174</v>
      </c>
      <c r="E196" s="229" t="s">
        <v>6251</v>
      </c>
      <c r="F196" s="230" t="s">
        <v>6252</v>
      </c>
      <c r="G196" s="231" t="s">
        <v>419</v>
      </c>
      <c r="H196" s="232">
        <v>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192</v>
      </c>
      <c r="AT196" s="239" t="s">
        <v>174</v>
      </c>
      <c r="AU196" s="239" t="s">
        <v>86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192</v>
      </c>
      <c r="BM196" s="239" t="s">
        <v>1742</v>
      </c>
    </row>
    <row r="197" s="2" customFormat="1" ht="24.15" customHeight="1">
      <c r="A197" s="39"/>
      <c r="B197" s="40"/>
      <c r="C197" s="228" t="s">
        <v>786</v>
      </c>
      <c r="D197" s="228" t="s">
        <v>174</v>
      </c>
      <c r="E197" s="229" t="s">
        <v>6253</v>
      </c>
      <c r="F197" s="230" t="s">
        <v>6254</v>
      </c>
      <c r="G197" s="231" t="s">
        <v>801</v>
      </c>
      <c r="H197" s="232">
        <v>2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192</v>
      </c>
      <c r="AT197" s="239" t="s">
        <v>174</v>
      </c>
      <c r="AU197" s="239" t="s">
        <v>86</v>
      </c>
      <c r="AY197" s="18" t="s">
        <v>171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192</v>
      </c>
      <c r="BM197" s="239" t="s">
        <v>1751</v>
      </c>
    </row>
    <row r="198" s="2" customFormat="1" ht="33" customHeight="1">
      <c r="A198" s="39"/>
      <c r="B198" s="40"/>
      <c r="C198" s="228" t="s">
        <v>794</v>
      </c>
      <c r="D198" s="228" t="s">
        <v>174</v>
      </c>
      <c r="E198" s="229" t="s">
        <v>6255</v>
      </c>
      <c r="F198" s="230" t="s">
        <v>6256</v>
      </c>
      <c r="G198" s="231" t="s">
        <v>801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86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1769</v>
      </c>
    </row>
    <row r="199" s="2" customFormat="1" ht="24.15" customHeight="1">
      <c r="A199" s="39"/>
      <c r="B199" s="40"/>
      <c r="C199" s="228" t="s">
        <v>798</v>
      </c>
      <c r="D199" s="228" t="s">
        <v>174</v>
      </c>
      <c r="E199" s="229" t="s">
        <v>6257</v>
      </c>
      <c r="F199" s="230" t="s">
        <v>6258</v>
      </c>
      <c r="G199" s="231" t="s">
        <v>801</v>
      </c>
      <c r="H199" s="232">
        <v>2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192</v>
      </c>
      <c r="AT199" s="239" t="s">
        <v>174</v>
      </c>
      <c r="AU199" s="239" t="s">
        <v>86</v>
      </c>
      <c r="AY199" s="18" t="s">
        <v>171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192</v>
      </c>
      <c r="BM199" s="239" t="s">
        <v>1796</v>
      </c>
    </row>
    <row r="200" s="2" customFormat="1" ht="24.15" customHeight="1">
      <c r="A200" s="39"/>
      <c r="B200" s="40"/>
      <c r="C200" s="228" t="s">
        <v>805</v>
      </c>
      <c r="D200" s="228" t="s">
        <v>174</v>
      </c>
      <c r="E200" s="229" t="s">
        <v>6259</v>
      </c>
      <c r="F200" s="230" t="s">
        <v>6260</v>
      </c>
      <c r="G200" s="231" t="s">
        <v>801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192</v>
      </c>
      <c r="AT200" s="239" t="s">
        <v>174</v>
      </c>
      <c r="AU200" s="239" t="s">
        <v>86</v>
      </c>
      <c r="AY200" s="18" t="s">
        <v>171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192</v>
      </c>
      <c r="BM200" s="239" t="s">
        <v>1804</v>
      </c>
    </row>
    <row r="201" s="2" customFormat="1" ht="16.5" customHeight="1">
      <c r="A201" s="39"/>
      <c r="B201" s="40"/>
      <c r="C201" s="228" t="s">
        <v>811</v>
      </c>
      <c r="D201" s="228" t="s">
        <v>174</v>
      </c>
      <c r="E201" s="229" t="s">
        <v>6261</v>
      </c>
      <c r="F201" s="230" t="s">
        <v>6262</v>
      </c>
      <c r="G201" s="231" t="s">
        <v>801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86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1821</v>
      </c>
    </row>
    <row r="202" s="2" customFormat="1" ht="24.15" customHeight="1">
      <c r="A202" s="39"/>
      <c r="B202" s="40"/>
      <c r="C202" s="228" t="s">
        <v>817</v>
      </c>
      <c r="D202" s="228" t="s">
        <v>174</v>
      </c>
      <c r="E202" s="229" t="s">
        <v>6263</v>
      </c>
      <c r="F202" s="230" t="s">
        <v>6264</v>
      </c>
      <c r="G202" s="231" t="s">
        <v>801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192</v>
      </c>
      <c r="AT202" s="239" t="s">
        <v>174</v>
      </c>
      <c r="AU202" s="239" t="s">
        <v>86</v>
      </c>
      <c r="AY202" s="18" t="s">
        <v>171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192</v>
      </c>
      <c r="BM202" s="239" t="s">
        <v>1833</v>
      </c>
    </row>
    <row r="203" s="2" customFormat="1" ht="33" customHeight="1">
      <c r="A203" s="39"/>
      <c r="B203" s="40"/>
      <c r="C203" s="228" t="s">
        <v>823</v>
      </c>
      <c r="D203" s="228" t="s">
        <v>174</v>
      </c>
      <c r="E203" s="229" t="s">
        <v>6265</v>
      </c>
      <c r="F203" s="230" t="s">
        <v>6266</v>
      </c>
      <c r="G203" s="231" t="s">
        <v>801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192</v>
      </c>
      <c r="AT203" s="239" t="s">
        <v>174</v>
      </c>
      <c r="AU203" s="239" t="s">
        <v>86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192</v>
      </c>
      <c r="BM203" s="239" t="s">
        <v>1842</v>
      </c>
    </row>
    <row r="204" s="2" customFormat="1" ht="24.15" customHeight="1">
      <c r="A204" s="39"/>
      <c r="B204" s="40"/>
      <c r="C204" s="228" t="s">
        <v>831</v>
      </c>
      <c r="D204" s="228" t="s">
        <v>174</v>
      </c>
      <c r="E204" s="229" t="s">
        <v>6267</v>
      </c>
      <c r="F204" s="230" t="s">
        <v>6268</v>
      </c>
      <c r="G204" s="231" t="s">
        <v>3894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192</v>
      </c>
      <c r="AT204" s="239" t="s">
        <v>174</v>
      </c>
      <c r="AU204" s="239" t="s">
        <v>86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192</v>
      </c>
      <c r="BM204" s="239" t="s">
        <v>1851</v>
      </c>
    </row>
    <row r="205" s="2" customFormat="1" ht="24.15" customHeight="1">
      <c r="A205" s="39"/>
      <c r="B205" s="40"/>
      <c r="C205" s="228" t="s">
        <v>836</v>
      </c>
      <c r="D205" s="228" t="s">
        <v>174</v>
      </c>
      <c r="E205" s="229" t="s">
        <v>6269</v>
      </c>
      <c r="F205" s="230" t="s">
        <v>6270</v>
      </c>
      <c r="G205" s="231" t="s">
        <v>801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192</v>
      </c>
      <c r="AT205" s="239" t="s">
        <v>174</v>
      </c>
      <c r="AU205" s="239" t="s">
        <v>86</v>
      </c>
      <c r="AY205" s="18" t="s">
        <v>171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192</v>
      </c>
      <c r="BM205" s="239" t="s">
        <v>1859</v>
      </c>
    </row>
    <row r="206" s="2" customFormat="1" ht="24.15" customHeight="1">
      <c r="A206" s="39"/>
      <c r="B206" s="40"/>
      <c r="C206" s="228" t="s">
        <v>1454</v>
      </c>
      <c r="D206" s="228" t="s">
        <v>174</v>
      </c>
      <c r="E206" s="229" t="s">
        <v>6271</v>
      </c>
      <c r="F206" s="230" t="s">
        <v>6272</v>
      </c>
      <c r="G206" s="231" t="s">
        <v>801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192</v>
      </c>
      <c r="AT206" s="239" t="s">
        <v>174</v>
      </c>
      <c r="AU206" s="239" t="s">
        <v>86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192</v>
      </c>
      <c r="BM206" s="239" t="s">
        <v>1867</v>
      </c>
    </row>
    <row r="207" s="2" customFormat="1" ht="24.15" customHeight="1">
      <c r="A207" s="39"/>
      <c r="B207" s="40"/>
      <c r="C207" s="228" t="s">
        <v>1458</v>
      </c>
      <c r="D207" s="228" t="s">
        <v>174</v>
      </c>
      <c r="E207" s="229" t="s">
        <v>6273</v>
      </c>
      <c r="F207" s="230" t="s">
        <v>6274</v>
      </c>
      <c r="G207" s="231" t="s">
        <v>801</v>
      </c>
      <c r="H207" s="232">
        <v>3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192</v>
      </c>
      <c r="AT207" s="239" t="s">
        <v>174</v>
      </c>
      <c r="AU207" s="239" t="s">
        <v>86</v>
      </c>
      <c r="AY207" s="18" t="s">
        <v>171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192</v>
      </c>
      <c r="BM207" s="239" t="s">
        <v>1877</v>
      </c>
    </row>
    <row r="208" s="2" customFormat="1" ht="16.5" customHeight="1">
      <c r="A208" s="39"/>
      <c r="B208" s="40"/>
      <c r="C208" s="228" t="s">
        <v>1463</v>
      </c>
      <c r="D208" s="228" t="s">
        <v>174</v>
      </c>
      <c r="E208" s="229" t="s">
        <v>6275</v>
      </c>
      <c r="F208" s="230" t="s">
        <v>6276</v>
      </c>
      <c r="G208" s="231" t="s">
        <v>801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86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1885</v>
      </c>
    </row>
    <row r="209" s="2" customFormat="1" ht="24.15" customHeight="1">
      <c r="A209" s="39"/>
      <c r="B209" s="40"/>
      <c r="C209" s="228" t="s">
        <v>1468</v>
      </c>
      <c r="D209" s="228" t="s">
        <v>174</v>
      </c>
      <c r="E209" s="229" t="s">
        <v>6277</v>
      </c>
      <c r="F209" s="230" t="s">
        <v>6278</v>
      </c>
      <c r="G209" s="231" t="s">
        <v>3894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192</v>
      </c>
      <c r="AT209" s="239" t="s">
        <v>174</v>
      </c>
      <c r="AU209" s="239" t="s">
        <v>86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192</v>
      </c>
      <c r="BM209" s="239" t="s">
        <v>1895</v>
      </c>
    </row>
    <row r="210" s="2" customFormat="1" ht="16.5" customHeight="1">
      <c r="A210" s="39"/>
      <c r="B210" s="40"/>
      <c r="C210" s="228" t="s">
        <v>1489</v>
      </c>
      <c r="D210" s="228" t="s">
        <v>174</v>
      </c>
      <c r="E210" s="229" t="s">
        <v>6279</v>
      </c>
      <c r="F210" s="230" t="s">
        <v>6280</v>
      </c>
      <c r="G210" s="231" t="s">
        <v>3894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192</v>
      </c>
      <c r="AT210" s="239" t="s">
        <v>174</v>
      </c>
      <c r="AU210" s="239" t="s">
        <v>86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192</v>
      </c>
      <c r="BM210" s="239" t="s">
        <v>1907</v>
      </c>
    </row>
    <row r="211" s="2" customFormat="1" ht="16.5" customHeight="1">
      <c r="A211" s="39"/>
      <c r="B211" s="40"/>
      <c r="C211" s="228" t="s">
        <v>1505</v>
      </c>
      <c r="D211" s="228" t="s">
        <v>174</v>
      </c>
      <c r="E211" s="229" t="s">
        <v>6281</v>
      </c>
      <c r="F211" s="230" t="s">
        <v>6282</v>
      </c>
      <c r="G211" s="231" t="s">
        <v>801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192</v>
      </c>
      <c r="AT211" s="239" t="s">
        <v>174</v>
      </c>
      <c r="AU211" s="239" t="s">
        <v>86</v>
      </c>
      <c r="AY211" s="18" t="s">
        <v>171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192</v>
      </c>
      <c r="BM211" s="239" t="s">
        <v>1921</v>
      </c>
    </row>
    <row r="212" s="2" customFormat="1" ht="24.15" customHeight="1">
      <c r="A212" s="39"/>
      <c r="B212" s="40"/>
      <c r="C212" s="228" t="s">
        <v>1509</v>
      </c>
      <c r="D212" s="228" t="s">
        <v>174</v>
      </c>
      <c r="E212" s="229" t="s">
        <v>6283</v>
      </c>
      <c r="F212" s="230" t="s">
        <v>6284</v>
      </c>
      <c r="G212" s="231" t="s">
        <v>419</v>
      </c>
      <c r="H212" s="232">
        <v>6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192</v>
      </c>
      <c r="AT212" s="239" t="s">
        <v>174</v>
      </c>
      <c r="AU212" s="239" t="s">
        <v>86</v>
      </c>
      <c r="AY212" s="18" t="s">
        <v>171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192</v>
      </c>
      <c r="BM212" s="239" t="s">
        <v>1929</v>
      </c>
    </row>
    <row r="213" s="2" customFormat="1" ht="21.75" customHeight="1">
      <c r="A213" s="39"/>
      <c r="B213" s="40"/>
      <c r="C213" s="228" t="s">
        <v>1513</v>
      </c>
      <c r="D213" s="228" t="s">
        <v>174</v>
      </c>
      <c r="E213" s="229" t="s">
        <v>6285</v>
      </c>
      <c r="F213" s="230" t="s">
        <v>6286</v>
      </c>
      <c r="G213" s="231" t="s">
        <v>801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192</v>
      </c>
      <c r="AT213" s="239" t="s">
        <v>174</v>
      </c>
      <c r="AU213" s="239" t="s">
        <v>86</v>
      </c>
      <c r="AY213" s="18" t="s">
        <v>171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192</v>
      </c>
      <c r="BM213" s="239" t="s">
        <v>1938</v>
      </c>
    </row>
    <row r="214" s="2" customFormat="1" ht="21.75" customHeight="1">
      <c r="A214" s="39"/>
      <c r="B214" s="40"/>
      <c r="C214" s="228" t="s">
        <v>1517</v>
      </c>
      <c r="D214" s="228" t="s">
        <v>174</v>
      </c>
      <c r="E214" s="229" t="s">
        <v>6287</v>
      </c>
      <c r="F214" s="230" t="s">
        <v>6288</v>
      </c>
      <c r="G214" s="231" t="s">
        <v>801</v>
      </c>
      <c r="H214" s="232">
        <v>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192</v>
      </c>
      <c r="AT214" s="239" t="s">
        <v>174</v>
      </c>
      <c r="AU214" s="239" t="s">
        <v>86</v>
      </c>
      <c r="AY214" s="18" t="s">
        <v>171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192</v>
      </c>
      <c r="BM214" s="239" t="s">
        <v>1948</v>
      </c>
    </row>
    <row r="215" s="2" customFormat="1" ht="24.15" customHeight="1">
      <c r="A215" s="39"/>
      <c r="B215" s="40"/>
      <c r="C215" s="228" t="s">
        <v>1528</v>
      </c>
      <c r="D215" s="228" t="s">
        <v>174</v>
      </c>
      <c r="E215" s="229" t="s">
        <v>6289</v>
      </c>
      <c r="F215" s="230" t="s">
        <v>6290</v>
      </c>
      <c r="G215" s="231" t="s">
        <v>801</v>
      </c>
      <c r="H215" s="232">
        <v>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192</v>
      </c>
      <c r="AT215" s="239" t="s">
        <v>174</v>
      </c>
      <c r="AU215" s="239" t="s">
        <v>86</v>
      </c>
      <c r="AY215" s="18" t="s">
        <v>171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192</v>
      </c>
      <c r="BM215" s="239" t="s">
        <v>1958</v>
      </c>
    </row>
    <row r="216" s="2" customFormat="1" ht="21.75" customHeight="1">
      <c r="A216" s="39"/>
      <c r="B216" s="40"/>
      <c r="C216" s="228" t="s">
        <v>1533</v>
      </c>
      <c r="D216" s="228" t="s">
        <v>174</v>
      </c>
      <c r="E216" s="229" t="s">
        <v>6291</v>
      </c>
      <c r="F216" s="230" t="s">
        <v>6292</v>
      </c>
      <c r="G216" s="231" t="s">
        <v>801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192</v>
      </c>
      <c r="AT216" s="239" t="s">
        <v>174</v>
      </c>
      <c r="AU216" s="239" t="s">
        <v>86</v>
      </c>
      <c r="AY216" s="18" t="s">
        <v>171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192</v>
      </c>
      <c r="BM216" s="239" t="s">
        <v>1966</v>
      </c>
    </row>
    <row r="217" s="2" customFormat="1" ht="16.5" customHeight="1">
      <c r="A217" s="39"/>
      <c r="B217" s="40"/>
      <c r="C217" s="228" t="s">
        <v>1537</v>
      </c>
      <c r="D217" s="228" t="s">
        <v>174</v>
      </c>
      <c r="E217" s="229" t="s">
        <v>6293</v>
      </c>
      <c r="F217" s="230" t="s">
        <v>6294</v>
      </c>
      <c r="G217" s="231" t="s">
        <v>801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192</v>
      </c>
      <c r="AT217" s="239" t="s">
        <v>174</v>
      </c>
      <c r="AU217" s="239" t="s">
        <v>86</v>
      </c>
      <c r="AY217" s="18" t="s">
        <v>171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192</v>
      </c>
      <c r="BM217" s="239" t="s">
        <v>1974</v>
      </c>
    </row>
    <row r="218" s="2" customFormat="1" ht="24.15" customHeight="1">
      <c r="A218" s="39"/>
      <c r="B218" s="40"/>
      <c r="C218" s="228" t="s">
        <v>1543</v>
      </c>
      <c r="D218" s="228" t="s">
        <v>174</v>
      </c>
      <c r="E218" s="229" t="s">
        <v>6295</v>
      </c>
      <c r="F218" s="230" t="s">
        <v>6296</v>
      </c>
      <c r="G218" s="231" t="s">
        <v>801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192</v>
      </c>
      <c r="AT218" s="239" t="s">
        <v>174</v>
      </c>
      <c r="AU218" s="239" t="s">
        <v>86</v>
      </c>
      <c r="AY218" s="18" t="s">
        <v>171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192</v>
      </c>
      <c r="BM218" s="239" t="s">
        <v>1984</v>
      </c>
    </row>
    <row r="219" s="2" customFormat="1" ht="24.15" customHeight="1">
      <c r="A219" s="39"/>
      <c r="B219" s="40"/>
      <c r="C219" s="228" t="s">
        <v>1551</v>
      </c>
      <c r="D219" s="228" t="s">
        <v>174</v>
      </c>
      <c r="E219" s="229" t="s">
        <v>6297</v>
      </c>
      <c r="F219" s="230" t="s">
        <v>6298</v>
      </c>
      <c r="G219" s="231" t="s">
        <v>801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192</v>
      </c>
      <c r="AT219" s="239" t="s">
        <v>174</v>
      </c>
      <c r="AU219" s="239" t="s">
        <v>86</v>
      </c>
      <c r="AY219" s="18" t="s">
        <v>171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192</v>
      </c>
      <c r="BM219" s="239" t="s">
        <v>1988</v>
      </c>
    </row>
    <row r="220" s="2" customFormat="1" ht="16.5" customHeight="1">
      <c r="A220" s="39"/>
      <c r="B220" s="40"/>
      <c r="C220" s="228" t="s">
        <v>1271</v>
      </c>
      <c r="D220" s="228" t="s">
        <v>174</v>
      </c>
      <c r="E220" s="229" t="s">
        <v>6299</v>
      </c>
      <c r="F220" s="230" t="s">
        <v>6300</v>
      </c>
      <c r="G220" s="231" t="s">
        <v>419</v>
      </c>
      <c r="H220" s="232">
        <v>15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192</v>
      </c>
      <c r="AT220" s="239" t="s">
        <v>174</v>
      </c>
      <c r="AU220" s="239" t="s">
        <v>86</v>
      </c>
      <c r="AY220" s="18" t="s">
        <v>171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192</v>
      </c>
      <c r="BM220" s="239" t="s">
        <v>1995</v>
      </c>
    </row>
    <row r="221" s="2" customFormat="1" ht="24.15" customHeight="1">
      <c r="A221" s="39"/>
      <c r="B221" s="40"/>
      <c r="C221" s="228" t="s">
        <v>1561</v>
      </c>
      <c r="D221" s="228" t="s">
        <v>174</v>
      </c>
      <c r="E221" s="229" t="s">
        <v>5954</v>
      </c>
      <c r="F221" s="230" t="s">
        <v>6301</v>
      </c>
      <c r="G221" s="231" t="s">
        <v>801</v>
      </c>
      <c r="H221" s="232">
        <v>4</v>
      </c>
      <c r="I221" s="233"/>
      <c r="J221" s="234">
        <f>ROUND(I221*H221,2)</f>
        <v>0</v>
      </c>
      <c r="K221" s="230" t="s">
        <v>4549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192</v>
      </c>
      <c r="AT221" s="239" t="s">
        <v>174</v>
      </c>
      <c r="AU221" s="239" t="s">
        <v>86</v>
      </c>
      <c r="AY221" s="18" t="s">
        <v>171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192</v>
      </c>
      <c r="BM221" s="239" t="s">
        <v>2025</v>
      </c>
    </row>
    <row r="222" s="2" customFormat="1" ht="24.15" customHeight="1">
      <c r="A222" s="39"/>
      <c r="B222" s="40"/>
      <c r="C222" s="228" t="s">
        <v>1570</v>
      </c>
      <c r="D222" s="228" t="s">
        <v>174</v>
      </c>
      <c r="E222" s="229" t="s">
        <v>6302</v>
      </c>
      <c r="F222" s="230" t="s">
        <v>6303</v>
      </c>
      <c r="G222" s="231" t="s">
        <v>801</v>
      </c>
      <c r="H222" s="232">
        <v>5</v>
      </c>
      <c r="I222" s="233"/>
      <c r="J222" s="234">
        <f>ROUND(I222*H222,2)</f>
        <v>0</v>
      </c>
      <c r="K222" s="230" t="s">
        <v>4549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192</v>
      </c>
      <c r="AT222" s="239" t="s">
        <v>174</v>
      </c>
      <c r="AU222" s="239" t="s">
        <v>86</v>
      </c>
      <c r="AY222" s="18" t="s">
        <v>171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192</v>
      </c>
      <c r="BM222" s="239" t="s">
        <v>2039</v>
      </c>
    </row>
    <row r="223" s="2" customFormat="1" ht="24.15" customHeight="1">
      <c r="A223" s="39"/>
      <c r="B223" s="40"/>
      <c r="C223" s="228" t="s">
        <v>1575</v>
      </c>
      <c r="D223" s="228" t="s">
        <v>174</v>
      </c>
      <c r="E223" s="229" t="s">
        <v>5963</v>
      </c>
      <c r="F223" s="230" t="s">
        <v>6304</v>
      </c>
      <c r="G223" s="231" t="s">
        <v>801</v>
      </c>
      <c r="H223" s="232">
        <v>4</v>
      </c>
      <c r="I223" s="233"/>
      <c r="J223" s="234">
        <f>ROUND(I223*H223,2)</f>
        <v>0</v>
      </c>
      <c r="K223" s="230" t="s">
        <v>4549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192</v>
      </c>
      <c r="AT223" s="239" t="s">
        <v>174</v>
      </c>
      <c r="AU223" s="239" t="s">
        <v>86</v>
      </c>
      <c r="AY223" s="18" t="s">
        <v>171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192</v>
      </c>
      <c r="BM223" s="239" t="s">
        <v>2052</v>
      </c>
    </row>
    <row r="224" s="2" customFormat="1" ht="16.5" customHeight="1">
      <c r="A224" s="39"/>
      <c r="B224" s="40"/>
      <c r="C224" s="228" t="s">
        <v>1580</v>
      </c>
      <c r="D224" s="228" t="s">
        <v>174</v>
      </c>
      <c r="E224" s="229" t="s">
        <v>6305</v>
      </c>
      <c r="F224" s="230" t="s">
        <v>6306</v>
      </c>
      <c r="G224" s="231" t="s">
        <v>314</v>
      </c>
      <c r="H224" s="232">
        <v>0.035999999999999997</v>
      </c>
      <c r="I224" s="233"/>
      <c r="J224" s="234">
        <f>ROUND(I224*H224,2)</f>
        <v>0</v>
      </c>
      <c r="K224" s="230" t="s">
        <v>4549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192</v>
      </c>
      <c r="AT224" s="239" t="s">
        <v>174</v>
      </c>
      <c r="AU224" s="239" t="s">
        <v>86</v>
      </c>
      <c r="AY224" s="18" t="s">
        <v>171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192</v>
      </c>
      <c r="BM224" s="239" t="s">
        <v>2062</v>
      </c>
    </row>
    <row r="225" s="2" customFormat="1" ht="24.15" customHeight="1">
      <c r="A225" s="39"/>
      <c r="B225" s="40"/>
      <c r="C225" s="228" t="s">
        <v>1586</v>
      </c>
      <c r="D225" s="228" t="s">
        <v>174</v>
      </c>
      <c r="E225" s="229" t="s">
        <v>6307</v>
      </c>
      <c r="F225" s="230" t="s">
        <v>6308</v>
      </c>
      <c r="G225" s="231" t="s">
        <v>801</v>
      </c>
      <c r="H225" s="232">
        <v>1</v>
      </c>
      <c r="I225" s="233"/>
      <c r="J225" s="234">
        <f>ROUND(I225*H225,2)</f>
        <v>0</v>
      </c>
      <c r="K225" s="230" t="s">
        <v>4549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192</v>
      </c>
      <c r="AT225" s="239" t="s">
        <v>174</v>
      </c>
      <c r="AU225" s="239" t="s">
        <v>86</v>
      </c>
      <c r="AY225" s="18" t="s">
        <v>171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192</v>
      </c>
      <c r="BM225" s="239" t="s">
        <v>2074</v>
      </c>
    </row>
    <row r="226" s="2" customFormat="1" ht="24.15" customHeight="1">
      <c r="A226" s="39"/>
      <c r="B226" s="40"/>
      <c r="C226" s="228" t="s">
        <v>1591</v>
      </c>
      <c r="D226" s="228" t="s">
        <v>174</v>
      </c>
      <c r="E226" s="229" t="s">
        <v>6309</v>
      </c>
      <c r="F226" s="230" t="s">
        <v>6310</v>
      </c>
      <c r="G226" s="231" t="s">
        <v>801</v>
      </c>
      <c r="H226" s="232">
        <v>5</v>
      </c>
      <c r="I226" s="233"/>
      <c r="J226" s="234">
        <f>ROUND(I226*H226,2)</f>
        <v>0</v>
      </c>
      <c r="K226" s="230" t="s">
        <v>4549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192</v>
      </c>
      <c r="AT226" s="239" t="s">
        <v>174</v>
      </c>
      <c r="AU226" s="239" t="s">
        <v>86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192</v>
      </c>
      <c r="BM226" s="239" t="s">
        <v>2084</v>
      </c>
    </row>
    <row r="227" s="2" customFormat="1" ht="24.15" customHeight="1">
      <c r="A227" s="39"/>
      <c r="B227" s="40"/>
      <c r="C227" s="228" t="s">
        <v>1597</v>
      </c>
      <c r="D227" s="228" t="s">
        <v>174</v>
      </c>
      <c r="E227" s="229" t="s">
        <v>6311</v>
      </c>
      <c r="F227" s="230" t="s">
        <v>6312</v>
      </c>
      <c r="G227" s="231" t="s">
        <v>801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192</v>
      </c>
      <c r="AT227" s="239" t="s">
        <v>174</v>
      </c>
      <c r="AU227" s="239" t="s">
        <v>86</v>
      </c>
      <c r="AY227" s="18" t="s">
        <v>171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192</v>
      </c>
      <c r="BM227" s="239" t="s">
        <v>2095</v>
      </c>
    </row>
    <row r="228" s="2" customFormat="1" ht="24.15" customHeight="1">
      <c r="A228" s="39"/>
      <c r="B228" s="40"/>
      <c r="C228" s="228" t="s">
        <v>1603</v>
      </c>
      <c r="D228" s="228" t="s">
        <v>174</v>
      </c>
      <c r="E228" s="229" t="s">
        <v>6313</v>
      </c>
      <c r="F228" s="230" t="s">
        <v>6314</v>
      </c>
      <c r="G228" s="231" t="s">
        <v>801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192</v>
      </c>
      <c r="AT228" s="239" t="s">
        <v>174</v>
      </c>
      <c r="AU228" s="239" t="s">
        <v>86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192</v>
      </c>
      <c r="BM228" s="239" t="s">
        <v>2104</v>
      </c>
    </row>
    <row r="229" s="2" customFormat="1" ht="24.15" customHeight="1">
      <c r="A229" s="39"/>
      <c r="B229" s="40"/>
      <c r="C229" s="228" t="s">
        <v>1609</v>
      </c>
      <c r="D229" s="228" t="s">
        <v>174</v>
      </c>
      <c r="E229" s="229" t="s">
        <v>6315</v>
      </c>
      <c r="F229" s="230" t="s">
        <v>6316</v>
      </c>
      <c r="G229" s="231" t="s">
        <v>419</v>
      </c>
      <c r="H229" s="232">
        <v>0.23999999999999999</v>
      </c>
      <c r="I229" s="233"/>
      <c r="J229" s="234">
        <f>ROUND(I229*H229,2)</f>
        <v>0</v>
      </c>
      <c r="K229" s="230" t="s">
        <v>4549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192</v>
      </c>
      <c r="AT229" s="239" t="s">
        <v>174</v>
      </c>
      <c r="AU229" s="239" t="s">
        <v>86</v>
      </c>
      <c r="AY229" s="18" t="s">
        <v>171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192</v>
      </c>
      <c r="BM229" s="239" t="s">
        <v>2115</v>
      </c>
    </row>
    <row r="230" s="2" customFormat="1" ht="24.15" customHeight="1">
      <c r="A230" s="39"/>
      <c r="B230" s="40"/>
      <c r="C230" s="228" t="s">
        <v>1614</v>
      </c>
      <c r="D230" s="228" t="s">
        <v>174</v>
      </c>
      <c r="E230" s="229" t="s">
        <v>6317</v>
      </c>
      <c r="F230" s="230" t="s">
        <v>6318</v>
      </c>
      <c r="G230" s="231" t="s">
        <v>419</v>
      </c>
      <c r="H230" s="232">
        <v>0.12</v>
      </c>
      <c r="I230" s="233"/>
      <c r="J230" s="234">
        <f>ROUND(I230*H230,2)</f>
        <v>0</v>
      </c>
      <c r="K230" s="230" t="s">
        <v>4549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192</v>
      </c>
      <c r="AT230" s="239" t="s">
        <v>174</v>
      </c>
      <c r="AU230" s="239" t="s">
        <v>86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192</v>
      </c>
      <c r="BM230" s="239" t="s">
        <v>2124</v>
      </c>
    </row>
    <row r="231" s="2" customFormat="1" ht="24.15" customHeight="1">
      <c r="A231" s="39"/>
      <c r="B231" s="40"/>
      <c r="C231" s="228" t="s">
        <v>1619</v>
      </c>
      <c r="D231" s="228" t="s">
        <v>174</v>
      </c>
      <c r="E231" s="229" t="s">
        <v>6319</v>
      </c>
      <c r="F231" s="230" t="s">
        <v>6320</v>
      </c>
      <c r="G231" s="231" t="s">
        <v>419</v>
      </c>
      <c r="H231" s="232">
        <v>0.12</v>
      </c>
      <c r="I231" s="233"/>
      <c r="J231" s="234">
        <f>ROUND(I231*H231,2)</f>
        <v>0</v>
      </c>
      <c r="K231" s="230" t="s">
        <v>4549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192</v>
      </c>
      <c r="AT231" s="239" t="s">
        <v>174</v>
      </c>
      <c r="AU231" s="239" t="s">
        <v>86</v>
      </c>
      <c r="AY231" s="18" t="s">
        <v>171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192</v>
      </c>
      <c r="BM231" s="239" t="s">
        <v>2136</v>
      </c>
    </row>
    <row r="232" s="2" customFormat="1" ht="24.15" customHeight="1">
      <c r="A232" s="39"/>
      <c r="B232" s="40"/>
      <c r="C232" s="228" t="s">
        <v>1623</v>
      </c>
      <c r="D232" s="228" t="s">
        <v>174</v>
      </c>
      <c r="E232" s="229" t="s">
        <v>6321</v>
      </c>
      <c r="F232" s="230" t="s">
        <v>6322</v>
      </c>
      <c r="G232" s="231" t="s">
        <v>419</v>
      </c>
      <c r="H232" s="232">
        <v>0.12</v>
      </c>
      <c r="I232" s="233"/>
      <c r="J232" s="234">
        <f>ROUND(I232*H232,2)</f>
        <v>0</v>
      </c>
      <c r="K232" s="230" t="s">
        <v>4549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192</v>
      </c>
      <c r="AT232" s="239" t="s">
        <v>174</v>
      </c>
      <c r="AU232" s="239" t="s">
        <v>86</v>
      </c>
      <c r="AY232" s="18" t="s">
        <v>171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192</v>
      </c>
      <c r="BM232" s="239" t="s">
        <v>2151</v>
      </c>
    </row>
    <row r="233" s="12" customFormat="1" ht="22.8" customHeight="1">
      <c r="A233" s="12"/>
      <c r="B233" s="212"/>
      <c r="C233" s="213"/>
      <c r="D233" s="214" t="s">
        <v>76</v>
      </c>
      <c r="E233" s="226" t="s">
        <v>4528</v>
      </c>
      <c r="F233" s="226" t="s">
        <v>4539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SUM(P234:P243)</f>
        <v>0</v>
      </c>
      <c r="Q233" s="220"/>
      <c r="R233" s="221">
        <f>SUM(R234:R243)</f>
        <v>0</v>
      </c>
      <c r="S233" s="220"/>
      <c r="T233" s="222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84</v>
      </c>
      <c r="AT233" s="224" t="s">
        <v>76</v>
      </c>
      <c r="AU233" s="224" t="s">
        <v>84</v>
      </c>
      <c r="AY233" s="223" t="s">
        <v>171</v>
      </c>
      <c r="BK233" s="225">
        <f>SUM(BK234:BK243)</f>
        <v>0</v>
      </c>
    </row>
    <row r="234" s="2" customFormat="1" ht="24.15" customHeight="1">
      <c r="A234" s="39"/>
      <c r="B234" s="40"/>
      <c r="C234" s="228" t="s">
        <v>1628</v>
      </c>
      <c r="D234" s="228" t="s">
        <v>174</v>
      </c>
      <c r="E234" s="229" t="s">
        <v>6323</v>
      </c>
      <c r="F234" s="230" t="s">
        <v>6324</v>
      </c>
      <c r="G234" s="231" t="s">
        <v>801</v>
      </c>
      <c r="H234" s="232">
        <v>6</v>
      </c>
      <c r="I234" s="233"/>
      <c r="J234" s="234">
        <f>ROUND(I234*H234,2)</f>
        <v>0</v>
      </c>
      <c r="K234" s="230" t="s">
        <v>4549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192</v>
      </c>
      <c r="AT234" s="239" t="s">
        <v>174</v>
      </c>
      <c r="AU234" s="239" t="s">
        <v>86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192</v>
      </c>
      <c r="BM234" s="239" t="s">
        <v>2159</v>
      </c>
    </row>
    <row r="235" s="2" customFormat="1" ht="16.5" customHeight="1">
      <c r="A235" s="39"/>
      <c r="B235" s="40"/>
      <c r="C235" s="228" t="s">
        <v>1633</v>
      </c>
      <c r="D235" s="228" t="s">
        <v>174</v>
      </c>
      <c r="E235" s="229" t="s">
        <v>6325</v>
      </c>
      <c r="F235" s="230" t="s">
        <v>6326</v>
      </c>
      <c r="G235" s="231" t="s">
        <v>3894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192</v>
      </c>
      <c r="AT235" s="239" t="s">
        <v>174</v>
      </c>
      <c r="AU235" s="239" t="s">
        <v>86</v>
      </c>
      <c r="AY235" s="18" t="s">
        <v>171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192</v>
      </c>
      <c r="BM235" s="239" t="s">
        <v>2169</v>
      </c>
    </row>
    <row r="236" s="2" customFormat="1" ht="24.15" customHeight="1">
      <c r="A236" s="39"/>
      <c r="B236" s="40"/>
      <c r="C236" s="228" t="s">
        <v>1638</v>
      </c>
      <c r="D236" s="228" t="s">
        <v>174</v>
      </c>
      <c r="E236" s="229" t="s">
        <v>6327</v>
      </c>
      <c r="F236" s="230" t="s">
        <v>6328</v>
      </c>
      <c r="G236" s="231" t="s">
        <v>292</v>
      </c>
      <c r="H236" s="232">
        <v>5</v>
      </c>
      <c r="I236" s="233"/>
      <c r="J236" s="234">
        <f>ROUND(I236*H236,2)</f>
        <v>0</v>
      </c>
      <c r="K236" s="230" t="s">
        <v>4549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192</v>
      </c>
      <c r="AT236" s="239" t="s">
        <v>174</v>
      </c>
      <c r="AU236" s="239" t="s">
        <v>86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192</v>
      </c>
      <c r="BM236" s="239" t="s">
        <v>2181</v>
      </c>
    </row>
    <row r="237" s="2" customFormat="1" ht="21.75" customHeight="1">
      <c r="A237" s="39"/>
      <c r="B237" s="40"/>
      <c r="C237" s="228" t="s">
        <v>1644</v>
      </c>
      <c r="D237" s="228" t="s">
        <v>174</v>
      </c>
      <c r="E237" s="229" t="s">
        <v>6329</v>
      </c>
      <c r="F237" s="230" t="s">
        <v>6330</v>
      </c>
      <c r="G237" s="231" t="s">
        <v>3894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192</v>
      </c>
      <c r="AT237" s="239" t="s">
        <v>174</v>
      </c>
      <c r="AU237" s="239" t="s">
        <v>86</v>
      </c>
      <c r="AY237" s="18" t="s">
        <v>171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192</v>
      </c>
      <c r="BM237" s="239" t="s">
        <v>2192</v>
      </c>
    </row>
    <row r="238" s="2" customFormat="1" ht="16.5" customHeight="1">
      <c r="A238" s="39"/>
      <c r="B238" s="40"/>
      <c r="C238" s="228" t="s">
        <v>1649</v>
      </c>
      <c r="D238" s="228" t="s">
        <v>174</v>
      </c>
      <c r="E238" s="229" t="s">
        <v>6331</v>
      </c>
      <c r="F238" s="230" t="s">
        <v>6332</v>
      </c>
      <c r="G238" s="231" t="s">
        <v>3894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192</v>
      </c>
      <c r="AT238" s="239" t="s">
        <v>174</v>
      </c>
      <c r="AU238" s="239" t="s">
        <v>86</v>
      </c>
      <c r="AY238" s="18" t="s">
        <v>171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192</v>
      </c>
      <c r="BM238" s="239" t="s">
        <v>2202</v>
      </c>
    </row>
    <row r="239" s="2" customFormat="1" ht="21.75" customHeight="1">
      <c r="A239" s="39"/>
      <c r="B239" s="40"/>
      <c r="C239" s="228" t="s">
        <v>1655</v>
      </c>
      <c r="D239" s="228" t="s">
        <v>174</v>
      </c>
      <c r="E239" s="229" t="s">
        <v>6333</v>
      </c>
      <c r="F239" s="230" t="s">
        <v>6334</v>
      </c>
      <c r="G239" s="231" t="s">
        <v>419</v>
      </c>
      <c r="H239" s="232">
        <v>12</v>
      </c>
      <c r="I239" s="233"/>
      <c r="J239" s="234">
        <f>ROUND(I239*H239,2)</f>
        <v>0</v>
      </c>
      <c r="K239" s="230" t="s">
        <v>4549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192</v>
      </c>
      <c r="AT239" s="239" t="s">
        <v>174</v>
      </c>
      <c r="AU239" s="239" t="s">
        <v>86</v>
      </c>
      <c r="AY239" s="18" t="s">
        <v>171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192</v>
      </c>
      <c r="BM239" s="239" t="s">
        <v>2212</v>
      </c>
    </row>
    <row r="240" s="2" customFormat="1" ht="33" customHeight="1">
      <c r="A240" s="39"/>
      <c r="B240" s="40"/>
      <c r="C240" s="228" t="s">
        <v>1660</v>
      </c>
      <c r="D240" s="228" t="s">
        <v>174</v>
      </c>
      <c r="E240" s="229" t="s">
        <v>6335</v>
      </c>
      <c r="F240" s="230" t="s">
        <v>6336</v>
      </c>
      <c r="G240" s="231" t="s">
        <v>314</v>
      </c>
      <c r="H240" s="232">
        <v>14.19</v>
      </c>
      <c r="I240" s="233"/>
      <c r="J240" s="234">
        <f>ROUND(I240*H240,2)</f>
        <v>0</v>
      </c>
      <c r="K240" s="230" t="s">
        <v>4549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192</v>
      </c>
      <c r="AT240" s="239" t="s">
        <v>174</v>
      </c>
      <c r="AU240" s="239" t="s">
        <v>86</v>
      </c>
      <c r="AY240" s="18" t="s">
        <v>171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192</v>
      </c>
      <c r="BM240" s="239" t="s">
        <v>2221</v>
      </c>
    </row>
    <row r="241" s="2" customFormat="1" ht="21.75" customHeight="1">
      <c r="A241" s="39"/>
      <c r="B241" s="40"/>
      <c r="C241" s="228" t="s">
        <v>1664</v>
      </c>
      <c r="D241" s="228" t="s">
        <v>174</v>
      </c>
      <c r="E241" s="229" t="s">
        <v>6337</v>
      </c>
      <c r="F241" s="230" t="s">
        <v>6338</v>
      </c>
      <c r="G241" s="231" t="s">
        <v>314</v>
      </c>
      <c r="H241" s="232">
        <v>113.52</v>
      </c>
      <c r="I241" s="233"/>
      <c r="J241" s="234">
        <f>ROUND(I241*H241,2)</f>
        <v>0</v>
      </c>
      <c r="K241" s="230" t="s">
        <v>4549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192</v>
      </c>
      <c r="AT241" s="239" t="s">
        <v>174</v>
      </c>
      <c r="AU241" s="239" t="s">
        <v>86</v>
      </c>
      <c r="AY241" s="18" t="s">
        <v>171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192</v>
      </c>
      <c r="BM241" s="239" t="s">
        <v>2231</v>
      </c>
    </row>
    <row r="242" s="2" customFormat="1" ht="16.5" customHeight="1">
      <c r="A242" s="39"/>
      <c r="B242" s="40"/>
      <c r="C242" s="228" t="s">
        <v>1669</v>
      </c>
      <c r="D242" s="228" t="s">
        <v>174</v>
      </c>
      <c r="E242" s="229" t="s">
        <v>6339</v>
      </c>
      <c r="F242" s="230" t="s">
        <v>6340</v>
      </c>
      <c r="G242" s="231" t="s">
        <v>314</v>
      </c>
      <c r="H242" s="232">
        <v>14.19</v>
      </c>
      <c r="I242" s="233"/>
      <c r="J242" s="234">
        <f>ROUND(I242*H242,2)</f>
        <v>0</v>
      </c>
      <c r="K242" s="230" t="s">
        <v>4549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192</v>
      </c>
      <c r="AT242" s="239" t="s">
        <v>174</v>
      </c>
      <c r="AU242" s="239" t="s">
        <v>86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192</v>
      </c>
      <c r="BM242" s="239" t="s">
        <v>2240</v>
      </c>
    </row>
    <row r="243" s="2" customFormat="1" ht="37.8" customHeight="1">
      <c r="A243" s="39"/>
      <c r="B243" s="40"/>
      <c r="C243" s="228" t="s">
        <v>1682</v>
      </c>
      <c r="D243" s="228" t="s">
        <v>174</v>
      </c>
      <c r="E243" s="229" t="s">
        <v>6341</v>
      </c>
      <c r="F243" s="230" t="s">
        <v>6342</v>
      </c>
      <c r="G243" s="231" t="s">
        <v>314</v>
      </c>
      <c r="H243" s="232">
        <v>14.19</v>
      </c>
      <c r="I243" s="233"/>
      <c r="J243" s="234">
        <f>ROUND(I243*H243,2)</f>
        <v>0</v>
      </c>
      <c r="K243" s="230" t="s">
        <v>4549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192</v>
      </c>
      <c r="AT243" s="239" t="s">
        <v>174</v>
      </c>
      <c r="AU243" s="239" t="s">
        <v>86</v>
      </c>
      <c r="AY243" s="18" t="s">
        <v>171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192</v>
      </c>
      <c r="BM243" s="239" t="s">
        <v>2249</v>
      </c>
    </row>
    <row r="244" s="12" customFormat="1" ht="22.8" customHeight="1">
      <c r="A244" s="12"/>
      <c r="B244" s="212"/>
      <c r="C244" s="213"/>
      <c r="D244" s="214" t="s">
        <v>76</v>
      </c>
      <c r="E244" s="226" t="s">
        <v>3762</v>
      </c>
      <c r="F244" s="226" t="s">
        <v>4565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P245</f>
        <v>0</v>
      </c>
      <c r="Q244" s="220"/>
      <c r="R244" s="221">
        <f>R245</f>
        <v>0</v>
      </c>
      <c r="S244" s="220"/>
      <c r="T244" s="22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84</v>
      </c>
      <c r="AT244" s="224" t="s">
        <v>76</v>
      </c>
      <c r="AU244" s="224" t="s">
        <v>84</v>
      </c>
      <c r="AY244" s="223" t="s">
        <v>171</v>
      </c>
      <c r="BK244" s="225">
        <f>BK245</f>
        <v>0</v>
      </c>
    </row>
    <row r="245" s="2" customFormat="1" ht="24.15" customHeight="1">
      <c r="A245" s="39"/>
      <c r="B245" s="40"/>
      <c r="C245" s="228" t="s">
        <v>1688</v>
      </c>
      <c r="D245" s="228" t="s">
        <v>174</v>
      </c>
      <c r="E245" s="229" t="s">
        <v>4566</v>
      </c>
      <c r="F245" s="230" t="s">
        <v>4567</v>
      </c>
      <c r="G245" s="231" t="s">
        <v>314</v>
      </c>
      <c r="H245" s="232">
        <v>87.244</v>
      </c>
      <c r="I245" s="233"/>
      <c r="J245" s="234">
        <f>ROUND(I245*H245,2)</f>
        <v>0</v>
      </c>
      <c r="K245" s="230" t="s">
        <v>4549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192</v>
      </c>
      <c r="AT245" s="239" t="s">
        <v>174</v>
      </c>
      <c r="AU245" s="239" t="s">
        <v>86</v>
      </c>
      <c r="AY245" s="18" t="s">
        <v>171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192</v>
      </c>
      <c r="BM245" s="239" t="s">
        <v>2258</v>
      </c>
    </row>
    <row r="246" s="12" customFormat="1" ht="25.92" customHeight="1">
      <c r="A246" s="12"/>
      <c r="B246" s="212"/>
      <c r="C246" s="213"/>
      <c r="D246" s="214" t="s">
        <v>76</v>
      </c>
      <c r="E246" s="215" t="s">
        <v>4538</v>
      </c>
      <c r="F246" s="215" t="s">
        <v>6343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P247+P256+P335</f>
        <v>0</v>
      </c>
      <c r="Q246" s="220"/>
      <c r="R246" s="221">
        <f>R247+R256+R335</f>
        <v>0</v>
      </c>
      <c r="S246" s="220"/>
      <c r="T246" s="222">
        <f>T247+T256+T335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84</v>
      </c>
      <c r="AT246" s="224" t="s">
        <v>76</v>
      </c>
      <c r="AU246" s="224" t="s">
        <v>77</v>
      </c>
      <c r="AY246" s="223" t="s">
        <v>171</v>
      </c>
      <c r="BK246" s="225">
        <f>BK247+BK256+BK335</f>
        <v>0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3744</v>
      </c>
      <c r="F247" s="226" t="s">
        <v>4546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SUM(P248:P255)</f>
        <v>0</v>
      </c>
      <c r="Q247" s="220"/>
      <c r="R247" s="221">
        <f>SUM(R248:R255)</f>
        <v>0</v>
      </c>
      <c r="S247" s="220"/>
      <c r="T247" s="222">
        <f>SUM(T248:T255)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171</v>
      </c>
      <c r="BK247" s="225">
        <f>SUM(BK248:BK255)</f>
        <v>0</v>
      </c>
    </row>
    <row r="248" s="2" customFormat="1" ht="33" customHeight="1">
      <c r="A248" s="39"/>
      <c r="B248" s="40"/>
      <c r="C248" s="228" t="s">
        <v>1693</v>
      </c>
      <c r="D248" s="228" t="s">
        <v>174</v>
      </c>
      <c r="E248" s="229" t="s">
        <v>6344</v>
      </c>
      <c r="F248" s="230" t="s">
        <v>6345</v>
      </c>
      <c r="G248" s="231" t="s">
        <v>292</v>
      </c>
      <c r="H248" s="232">
        <v>383</v>
      </c>
      <c r="I248" s="233"/>
      <c r="J248" s="234">
        <f>ROUND(I248*H248,2)</f>
        <v>0</v>
      </c>
      <c r="K248" s="230" t="s">
        <v>4549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192</v>
      </c>
      <c r="AT248" s="239" t="s">
        <v>174</v>
      </c>
      <c r="AU248" s="239" t="s">
        <v>86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192</v>
      </c>
      <c r="BM248" s="239" t="s">
        <v>2270</v>
      </c>
    </row>
    <row r="249" s="2" customFormat="1" ht="33" customHeight="1">
      <c r="A249" s="39"/>
      <c r="B249" s="40"/>
      <c r="C249" s="228" t="s">
        <v>1698</v>
      </c>
      <c r="D249" s="228" t="s">
        <v>174</v>
      </c>
      <c r="E249" s="229" t="s">
        <v>6346</v>
      </c>
      <c r="F249" s="230" t="s">
        <v>6347</v>
      </c>
      <c r="G249" s="231" t="s">
        <v>292</v>
      </c>
      <c r="H249" s="232">
        <v>135.69999999999999</v>
      </c>
      <c r="I249" s="233"/>
      <c r="J249" s="234">
        <f>ROUND(I249*H249,2)</f>
        <v>0</v>
      </c>
      <c r="K249" s="230" t="s">
        <v>4549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192</v>
      </c>
      <c r="AT249" s="239" t="s">
        <v>174</v>
      </c>
      <c r="AU249" s="239" t="s">
        <v>86</v>
      </c>
      <c r="AY249" s="18" t="s">
        <v>171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192</v>
      </c>
      <c r="BM249" s="239" t="s">
        <v>2283</v>
      </c>
    </row>
    <row r="250" s="2" customFormat="1" ht="37.8" customHeight="1">
      <c r="A250" s="39"/>
      <c r="B250" s="40"/>
      <c r="C250" s="228" t="s">
        <v>1703</v>
      </c>
      <c r="D250" s="228" t="s">
        <v>174</v>
      </c>
      <c r="E250" s="229" t="s">
        <v>308</v>
      </c>
      <c r="F250" s="230" t="s">
        <v>309</v>
      </c>
      <c r="G250" s="231" t="s">
        <v>292</v>
      </c>
      <c r="H250" s="232">
        <v>292.19999999999999</v>
      </c>
      <c r="I250" s="233"/>
      <c r="J250" s="234">
        <f>ROUND(I250*H250,2)</f>
        <v>0</v>
      </c>
      <c r="K250" s="230" t="s">
        <v>4549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192</v>
      </c>
      <c r="AT250" s="239" t="s">
        <v>174</v>
      </c>
      <c r="AU250" s="239" t="s">
        <v>86</v>
      </c>
      <c r="AY250" s="18" t="s">
        <v>171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192</v>
      </c>
      <c r="BM250" s="239" t="s">
        <v>2293</v>
      </c>
    </row>
    <row r="251" s="2" customFormat="1" ht="24.15" customHeight="1">
      <c r="A251" s="39"/>
      <c r="B251" s="40"/>
      <c r="C251" s="228" t="s">
        <v>1708</v>
      </c>
      <c r="D251" s="228" t="s">
        <v>174</v>
      </c>
      <c r="E251" s="229" t="s">
        <v>4550</v>
      </c>
      <c r="F251" s="230" t="s">
        <v>4551</v>
      </c>
      <c r="G251" s="231" t="s">
        <v>292</v>
      </c>
      <c r="H251" s="232">
        <v>292.19999999999999</v>
      </c>
      <c r="I251" s="233"/>
      <c r="J251" s="234">
        <f>ROUND(I251*H251,2)</f>
        <v>0</v>
      </c>
      <c r="K251" s="230" t="s">
        <v>4549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192</v>
      </c>
      <c r="AT251" s="239" t="s">
        <v>174</v>
      </c>
      <c r="AU251" s="239" t="s">
        <v>86</v>
      </c>
      <c r="AY251" s="18" t="s">
        <v>171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192</v>
      </c>
      <c r="BM251" s="239" t="s">
        <v>2304</v>
      </c>
    </row>
    <row r="252" s="2" customFormat="1" ht="16.5" customHeight="1">
      <c r="A252" s="39"/>
      <c r="B252" s="40"/>
      <c r="C252" s="228" t="s">
        <v>1714</v>
      </c>
      <c r="D252" s="228" t="s">
        <v>174</v>
      </c>
      <c r="E252" s="229" t="s">
        <v>318</v>
      </c>
      <c r="F252" s="230" t="s">
        <v>319</v>
      </c>
      <c r="G252" s="231" t="s">
        <v>292</v>
      </c>
      <c r="H252" s="232">
        <v>292.19999999999999</v>
      </c>
      <c r="I252" s="233"/>
      <c r="J252" s="234">
        <f>ROUND(I252*H252,2)</f>
        <v>0</v>
      </c>
      <c r="K252" s="230" t="s">
        <v>4549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192</v>
      </c>
      <c r="AT252" s="239" t="s">
        <v>174</v>
      </c>
      <c r="AU252" s="239" t="s">
        <v>86</v>
      </c>
      <c r="AY252" s="18" t="s">
        <v>171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192</v>
      </c>
      <c r="BM252" s="239" t="s">
        <v>2313</v>
      </c>
    </row>
    <row r="253" s="2" customFormat="1" ht="24.15" customHeight="1">
      <c r="A253" s="39"/>
      <c r="B253" s="40"/>
      <c r="C253" s="228" t="s">
        <v>1719</v>
      </c>
      <c r="D253" s="228" t="s">
        <v>174</v>
      </c>
      <c r="E253" s="229" t="s">
        <v>312</v>
      </c>
      <c r="F253" s="230" t="s">
        <v>313</v>
      </c>
      <c r="G253" s="231" t="s">
        <v>314</v>
      </c>
      <c r="H253" s="232">
        <v>467.51999999999998</v>
      </c>
      <c r="I253" s="233"/>
      <c r="J253" s="234">
        <f>ROUND(I253*H253,2)</f>
        <v>0</v>
      </c>
      <c r="K253" s="230" t="s">
        <v>4549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192</v>
      </c>
      <c r="AT253" s="239" t="s">
        <v>174</v>
      </c>
      <c r="AU253" s="239" t="s">
        <v>86</v>
      </c>
      <c r="AY253" s="18" t="s">
        <v>171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192</v>
      </c>
      <c r="BM253" s="239" t="s">
        <v>2322</v>
      </c>
    </row>
    <row r="254" s="2" customFormat="1" ht="24.15" customHeight="1">
      <c r="A254" s="39"/>
      <c r="B254" s="40"/>
      <c r="C254" s="228" t="s">
        <v>1733</v>
      </c>
      <c r="D254" s="228" t="s">
        <v>174</v>
      </c>
      <c r="E254" s="229" t="s">
        <v>1035</v>
      </c>
      <c r="F254" s="230" t="s">
        <v>1036</v>
      </c>
      <c r="G254" s="231" t="s">
        <v>292</v>
      </c>
      <c r="H254" s="232">
        <v>226.5</v>
      </c>
      <c r="I254" s="233"/>
      <c r="J254" s="234">
        <f>ROUND(I254*H254,2)</f>
        <v>0</v>
      </c>
      <c r="K254" s="230" t="s">
        <v>4549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192</v>
      </c>
      <c r="AT254" s="239" t="s">
        <v>174</v>
      </c>
      <c r="AU254" s="239" t="s">
        <v>86</v>
      </c>
      <c r="AY254" s="18" t="s">
        <v>171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192</v>
      </c>
      <c r="BM254" s="239" t="s">
        <v>2338</v>
      </c>
    </row>
    <row r="255" s="2" customFormat="1" ht="24.15" customHeight="1">
      <c r="A255" s="39"/>
      <c r="B255" s="40"/>
      <c r="C255" s="228" t="s">
        <v>1738</v>
      </c>
      <c r="D255" s="228" t="s">
        <v>174</v>
      </c>
      <c r="E255" s="229" t="s">
        <v>4552</v>
      </c>
      <c r="F255" s="230" t="s">
        <v>4553</v>
      </c>
      <c r="G255" s="231" t="s">
        <v>292</v>
      </c>
      <c r="H255" s="232">
        <v>40.700000000000003</v>
      </c>
      <c r="I255" s="233"/>
      <c r="J255" s="234">
        <f>ROUND(I255*H255,2)</f>
        <v>0</v>
      </c>
      <c r="K255" s="230" t="s">
        <v>4549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192</v>
      </c>
      <c r="AT255" s="239" t="s">
        <v>174</v>
      </c>
      <c r="AU255" s="239" t="s">
        <v>86</v>
      </c>
      <c r="AY255" s="18" t="s">
        <v>171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192</v>
      </c>
      <c r="BM255" s="239" t="s">
        <v>2350</v>
      </c>
    </row>
    <row r="256" s="12" customFormat="1" ht="22.8" customHeight="1">
      <c r="A256" s="12"/>
      <c r="B256" s="212"/>
      <c r="C256" s="213"/>
      <c r="D256" s="214" t="s">
        <v>76</v>
      </c>
      <c r="E256" s="226" t="s">
        <v>3760</v>
      </c>
      <c r="F256" s="226" t="s">
        <v>4555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SUM(P257:P334)</f>
        <v>0</v>
      </c>
      <c r="Q256" s="220"/>
      <c r="R256" s="221">
        <f>SUM(R257:R334)</f>
        <v>0</v>
      </c>
      <c r="S256" s="220"/>
      <c r="T256" s="222">
        <f>SUM(T257:T334)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84</v>
      </c>
      <c r="AY256" s="223" t="s">
        <v>171</v>
      </c>
      <c r="BK256" s="225">
        <f>SUM(BK257:BK334)</f>
        <v>0</v>
      </c>
    </row>
    <row r="257" s="2" customFormat="1" ht="44.25" customHeight="1">
      <c r="A257" s="39"/>
      <c r="B257" s="40"/>
      <c r="C257" s="228" t="s">
        <v>1742</v>
      </c>
      <c r="D257" s="228" t="s">
        <v>174</v>
      </c>
      <c r="E257" s="229" t="s">
        <v>6189</v>
      </c>
      <c r="F257" s="230" t="s">
        <v>6190</v>
      </c>
      <c r="G257" s="231" t="s">
        <v>419</v>
      </c>
      <c r="H257" s="232">
        <v>86</v>
      </c>
      <c r="I257" s="233"/>
      <c r="J257" s="234">
        <f>ROUND(I257*H257,2)</f>
        <v>0</v>
      </c>
      <c r="K257" s="230" t="s">
        <v>4549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192</v>
      </c>
      <c r="AT257" s="239" t="s">
        <v>174</v>
      </c>
      <c r="AU257" s="239" t="s">
        <v>86</v>
      </c>
      <c r="AY257" s="18" t="s">
        <v>171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192</v>
      </c>
      <c r="BM257" s="239" t="s">
        <v>2366</v>
      </c>
    </row>
    <row r="258" s="2" customFormat="1" ht="16.5" customHeight="1">
      <c r="A258" s="39"/>
      <c r="B258" s="40"/>
      <c r="C258" s="228" t="s">
        <v>1746</v>
      </c>
      <c r="D258" s="228" t="s">
        <v>174</v>
      </c>
      <c r="E258" s="229" t="s">
        <v>6348</v>
      </c>
      <c r="F258" s="230" t="s">
        <v>6349</v>
      </c>
      <c r="G258" s="231" t="s">
        <v>801</v>
      </c>
      <c r="H258" s="232">
        <v>11</v>
      </c>
      <c r="I258" s="233"/>
      <c r="J258" s="234">
        <f>ROUND(I258*H258,2)</f>
        <v>0</v>
      </c>
      <c r="K258" s="230" t="s">
        <v>4549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192</v>
      </c>
      <c r="AT258" s="239" t="s">
        <v>174</v>
      </c>
      <c r="AU258" s="239" t="s">
        <v>86</v>
      </c>
      <c r="AY258" s="18" t="s">
        <v>171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192</v>
      </c>
      <c r="BM258" s="239" t="s">
        <v>2378</v>
      </c>
    </row>
    <row r="259" s="2" customFormat="1" ht="16.5" customHeight="1">
      <c r="A259" s="39"/>
      <c r="B259" s="40"/>
      <c r="C259" s="228" t="s">
        <v>1751</v>
      </c>
      <c r="D259" s="228" t="s">
        <v>174</v>
      </c>
      <c r="E259" s="229" t="s">
        <v>6195</v>
      </c>
      <c r="F259" s="230" t="s">
        <v>6196</v>
      </c>
      <c r="G259" s="231" t="s">
        <v>801</v>
      </c>
      <c r="H259" s="232">
        <v>8</v>
      </c>
      <c r="I259" s="233"/>
      <c r="J259" s="234">
        <f>ROUND(I259*H259,2)</f>
        <v>0</v>
      </c>
      <c r="K259" s="230" t="s">
        <v>4549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192</v>
      </c>
      <c r="AT259" s="239" t="s">
        <v>174</v>
      </c>
      <c r="AU259" s="239" t="s">
        <v>86</v>
      </c>
      <c r="AY259" s="18" t="s">
        <v>171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192</v>
      </c>
      <c r="BM259" s="239" t="s">
        <v>2390</v>
      </c>
    </row>
    <row r="260" s="2" customFormat="1" ht="16.5" customHeight="1">
      <c r="A260" s="39"/>
      <c r="B260" s="40"/>
      <c r="C260" s="228" t="s">
        <v>1765</v>
      </c>
      <c r="D260" s="228" t="s">
        <v>174</v>
      </c>
      <c r="E260" s="229" t="s">
        <v>6350</v>
      </c>
      <c r="F260" s="230" t="s">
        <v>6351</v>
      </c>
      <c r="G260" s="231" t="s">
        <v>801</v>
      </c>
      <c r="H260" s="232">
        <v>2</v>
      </c>
      <c r="I260" s="233"/>
      <c r="J260" s="234">
        <f>ROUND(I260*H260,2)</f>
        <v>0</v>
      </c>
      <c r="K260" s="230" t="s">
        <v>4549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192</v>
      </c>
      <c r="AT260" s="239" t="s">
        <v>174</v>
      </c>
      <c r="AU260" s="239" t="s">
        <v>86</v>
      </c>
      <c r="AY260" s="18" t="s">
        <v>171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192</v>
      </c>
      <c r="BM260" s="239" t="s">
        <v>2400</v>
      </c>
    </row>
    <row r="261" s="2" customFormat="1" ht="16.5" customHeight="1">
      <c r="A261" s="39"/>
      <c r="B261" s="40"/>
      <c r="C261" s="228" t="s">
        <v>1769</v>
      </c>
      <c r="D261" s="228" t="s">
        <v>174</v>
      </c>
      <c r="E261" s="229" t="s">
        <v>6352</v>
      </c>
      <c r="F261" s="230" t="s">
        <v>6353</v>
      </c>
      <c r="G261" s="231" t="s">
        <v>801</v>
      </c>
      <c r="H261" s="232">
        <v>5</v>
      </c>
      <c r="I261" s="233"/>
      <c r="J261" s="234">
        <f>ROUND(I261*H261,2)</f>
        <v>0</v>
      </c>
      <c r="K261" s="230" t="s">
        <v>4549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192</v>
      </c>
      <c r="AT261" s="239" t="s">
        <v>174</v>
      </c>
      <c r="AU261" s="239" t="s">
        <v>86</v>
      </c>
      <c r="AY261" s="18" t="s">
        <v>171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192</v>
      </c>
      <c r="BM261" s="239" t="s">
        <v>2409</v>
      </c>
    </row>
    <row r="262" s="2" customFormat="1" ht="16.5" customHeight="1">
      <c r="A262" s="39"/>
      <c r="B262" s="40"/>
      <c r="C262" s="228" t="s">
        <v>1781</v>
      </c>
      <c r="D262" s="228" t="s">
        <v>174</v>
      </c>
      <c r="E262" s="229" t="s">
        <v>6354</v>
      </c>
      <c r="F262" s="230" t="s">
        <v>6355</v>
      </c>
      <c r="G262" s="231" t="s">
        <v>801</v>
      </c>
      <c r="H262" s="232">
        <v>2</v>
      </c>
      <c r="I262" s="233"/>
      <c r="J262" s="234">
        <f>ROUND(I262*H262,2)</f>
        <v>0</v>
      </c>
      <c r="K262" s="230" t="s">
        <v>4549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192</v>
      </c>
      <c r="AT262" s="239" t="s">
        <v>174</v>
      </c>
      <c r="AU262" s="239" t="s">
        <v>86</v>
      </c>
      <c r="AY262" s="18" t="s">
        <v>171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192</v>
      </c>
      <c r="BM262" s="239" t="s">
        <v>2419</v>
      </c>
    </row>
    <row r="263" s="2" customFormat="1" ht="24.15" customHeight="1">
      <c r="A263" s="39"/>
      <c r="B263" s="40"/>
      <c r="C263" s="228" t="s">
        <v>1796</v>
      </c>
      <c r="D263" s="228" t="s">
        <v>174</v>
      </c>
      <c r="E263" s="229" t="s">
        <v>6356</v>
      </c>
      <c r="F263" s="230" t="s">
        <v>6357</v>
      </c>
      <c r="G263" s="231" t="s">
        <v>801</v>
      </c>
      <c r="H263" s="232">
        <v>1</v>
      </c>
      <c r="I263" s="233"/>
      <c r="J263" s="234">
        <f>ROUND(I263*H263,2)</f>
        <v>0</v>
      </c>
      <c r="K263" s="230" t="s">
        <v>4549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192</v>
      </c>
      <c r="AT263" s="239" t="s">
        <v>174</v>
      </c>
      <c r="AU263" s="239" t="s">
        <v>86</v>
      </c>
      <c r="AY263" s="18" t="s">
        <v>171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192</v>
      </c>
      <c r="BM263" s="239" t="s">
        <v>2428</v>
      </c>
    </row>
    <row r="264" s="2" customFormat="1" ht="24.15" customHeight="1">
      <c r="A264" s="39"/>
      <c r="B264" s="40"/>
      <c r="C264" s="228" t="s">
        <v>1800</v>
      </c>
      <c r="D264" s="228" t="s">
        <v>174</v>
      </c>
      <c r="E264" s="229" t="s">
        <v>6358</v>
      </c>
      <c r="F264" s="230" t="s">
        <v>6359</v>
      </c>
      <c r="G264" s="231" t="s">
        <v>801</v>
      </c>
      <c r="H264" s="232">
        <v>1</v>
      </c>
      <c r="I264" s="233"/>
      <c r="J264" s="234">
        <f>ROUND(I264*H264,2)</f>
        <v>0</v>
      </c>
      <c r="K264" s="230" t="s">
        <v>4549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192</v>
      </c>
      <c r="AT264" s="239" t="s">
        <v>174</v>
      </c>
      <c r="AU264" s="239" t="s">
        <v>86</v>
      </c>
      <c r="AY264" s="18" t="s">
        <v>171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192</v>
      </c>
      <c r="BM264" s="239" t="s">
        <v>2440</v>
      </c>
    </row>
    <row r="265" s="2" customFormat="1" ht="24.15" customHeight="1">
      <c r="A265" s="39"/>
      <c r="B265" s="40"/>
      <c r="C265" s="228" t="s">
        <v>1804</v>
      </c>
      <c r="D265" s="228" t="s">
        <v>174</v>
      </c>
      <c r="E265" s="229" t="s">
        <v>6360</v>
      </c>
      <c r="F265" s="230" t="s">
        <v>6361</v>
      </c>
      <c r="G265" s="231" t="s">
        <v>801</v>
      </c>
      <c r="H265" s="232">
        <v>2</v>
      </c>
      <c r="I265" s="233"/>
      <c r="J265" s="234">
        <f>ROUND(I265*H265,2)</f>
        <v>0</v>
      </c>
      <c r="K265" s="230" t="s">
        <v>4549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192</v>
      </c>
      <c r="AT265" s="239" t="s">
        <v>174</v>
      </c>
      <c r="AU265" s="239" t="s">
        <v>86</v>
      </c>
      <c r="AY265" s="18" t="s">
        <v>171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192</v>
      </c>
      <c r="BM265" s="239" t="s">
        <v>2450</v>
      </c>
    </row>
    <row r="266" s="2" customFormat="1" ht="21.75" customHeight="1">
      <c r="A266" s="39"/>
      <c r="B266" s="40"/>
      <c r="C266" s="228" t="s">
        <v>1815</v>
      </c>
      <c r="D266" s="228" t="s">
        <v>174</v>
      </c>
      <c r="E266" s="229" t="s">
        <v>6362</v>
      </c>
      <c r="F266" s="230" t="s">
        <v>6363</v>
      </c>
      <c r="G266" s="231" t="s">
        <v>801</v>
      </c>
      <c r="H266" s="232">
        <v>2</v>
      </c>
      <c r="I266" s="233"/>
      <c r="J266" s="234">
        <f>ROUND(I266*H266,2)</f>
        <v>0</v>
      </c>
      <c r="K266" s="230" t="s">
        <v>4549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192</v>
      </c>
      <c r="AT266" s="239" t="s">
        <v>174</v>
      </c>
      <c r="AU266" s="239" t="s">
        <v>86</v>
      </c>
      <c r="AY266" s="18" t="s">
        <v>171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192</v>
      </c>
      <c r="BM266" s="239" t="s">
        <v>2461</v>
      </c>
    </row>
    <row r="267" s="2" customFormat="1" ht="24.15" customHeight="1">
      <c r="A267" s="39"/>
      <c r="B267" s="40"/>
      <c r="C267" s="228" t="s">
        <v>1821</v>
      </c>
      <c r="D267" s="228" t="s">
        <v>174</v>
      </c>
      <c r="E267" s="229" t="s">
        <v>6201</v>
      </c>
      <c r="F267" s="230" t="s">
        <v>6202</v>
      </c>
      <c r="G267" s="231" t="s">
        <v>801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192</v>
      </c>
      <c r="AT267" s="239" t="s">
        <v>174</v>
      </c>
      <c r="AU267" s="239" t="s">
        <v>86</v>
      </c>
      <c r="AY267" s="18" t="s">
        <v>171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192</v>
      </c>
      <c r="BM267" s="239" t="s">
        <v>2471</v>
      </c>
    </row>
    <row r="268" s="2" customFormat="1" ht="24.15" customHeight="1">
      <c r="A268" s="39"/>
      <c r="B268" s="40"/>
      <c r="C268" s="228" t="s">
        <v>1827</v>
      </c>
      <c r="D268" s="228" t="s">
        <v>174</v>
      </c>
      <c r="E268" s="229" t="s">
        <v>6364</v>
      </c>
      <c r="F268" s="230" t="s">
        <v>6365</v>
      </c>
      <c r="G268" s="231" t="s">
        <v>801</v>
      </c>
      <c r="H268" s="232">
        <v>1</v>
      </c>
      <c r="I268" s="233"/>
      <c r="J268" s="234">
        <f>ROUND(I268*H268,2)</f>
        <v>0</v>
      </c>
      <c r="K268" s="230" t="s">
        <v>4549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192</v>
      </c>
      <c r="AT268" s="239" t="s">
        <v>174</v>
      </c>
      <c r="AU268" s="239" t="s">
        <v>86</v>
      </c>
      <c r="AY268" s="18" t="s">
        <v>171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192</v>
      </c>
      <c r="BM268" s="239" t="s">
        <v>2481</v>
      </c>
    </row>
    <row r="269" s="2" customFormat="1" ht="24.15" customHeight="1">
      <c r="A269" s="39"/>
      <c r="B269" s="40"/>
      <c r="C269" s="228" t="s">
        <v>1833</v>
      </c>
      <c r="D269" s="228" t="s">
        <v>174</v>
      </c>
      <c r="E269" s="229" t="s">
        <v>6205</v>
      </c>
      <c r="F269" s="230" t="s">
        <v>6206</v>
      </c>
      <c r="G269" s="231" t="s">
        <v>292</v>
      </c>
      <c r="H269" s="232">
        <v>27.600000000000001</v>
      </c>
      <c r="I269" s="233"/>
      <c r="J269" s="234">
        <f>ROUND(I269*H269,2)</f>
        <v>0</v>
      </c>
      <c r="K269" s="230" t="s">
        <v>4549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192</v>
      </c>
      <c r="AT269" s="239" t="s">
        <v>174</v>
      </c>
      <c r="AU269" s="239" t="s">
        <v>86</v>
      </c>
      <c r="AY269" s="18" t="s">
        <v>171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192</v>
      </c>
      <c r="BM269" s="239" t="s">
        <v>2490</v>
      </c>
    </row>
    <row r="270" s="2" customFormat="1" ht="21.75" customHeight="1">
      <c r="A270" s="39"/>
      <c r="B270" s="40"/>
      <c r="C270" s="228" t="s">
        <v>1838</v>
      </c>
      <c r="D270" s="228" t="s">
        <v>174</v>
      </c>
      <c r="E270" s="229" t="s">
        <v>4556</v>
      </c>
      <c r="F270" s="230" t="s">
        <v>4557</v>
      </c>
      <c r="G270" s="231" t="s">
        <v>292</v>
      </c>
      <c r="H270" s="232">
        <v>13.4</v>
      </c>
      <c r="I270" s="233"/>
      <c r="J270" s="234">
        <f>ROUND(I270*H270,2)</f>
        <v>0</v>
      </c>
      <c r="K270" s="230" t="s">
        <v>4549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192</v>
      </c>
      <c r="AT270" s="239" t="s">
        <v>174</v>
      </c>
      <c r="AU270" s="239" t="s">
        <v>86</v>
      </c>
      <c r="AY270" s="18" t="s">
        <v>171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192</v>
      </c>
      <c r="BM270" s="239" t="s">
        <v>2499</v>
      </c>
    </row>
    <row r="271" s="2" customFormat="1" ht="24.15" customHeight="1">
      <c r="A271" s="39"/>
      <c r="B271" s="40"/>
      <c r="C271" s="228" t="s">
        <v>1842</v>
      </c>
      <c r="D271" s="228" t="s">
        <v>174</v>
      </c>
      <c r="E271" s="229" t="s">
        <v>6207</v>
      </c>
      <c r="F271" s="230" t="s">
        <v>6208</v>
      </c>
      <c r="G271" s="231" t="s">
        <v>292</v>
      </c>
      <c r="H271" s="232">
        <v>10.6</v>
      </c>
      <c r="I271" s="233"/>
      <c r="J271" s="234">
        <f>ROUND(I271*H271,2)</f>
        <v>0</v>
      </c>
      <c r="K271" s="230" t="s">
        <v>4549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192</v>
      </c>
      <c r="AT271" s="239" t="s">
        <v>174</v>
      </c>
      <c r="AU271" s="239" t="s">
        <v>86</v>
      </c>
      <c r="AY271" s="18" t="s">
        <v>171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192</v>
      </c>
      <c r="BM271" s="239" t="s">
        <v>2508</v>
      </c>
    </row>
    <row r="272" s="2" customFormat="1" ht="24.15" customHeight="1">
      <c r="A272" s="39"/>
      <c r="B272" s="40"/>
      <c r="C272" s="228" t="s">
        <v>1847</v>
      </c>
      <c r="D272" s="228" t="s">
        <v>174</v>
      </c>
      <c r="E272" s="229" t="s">
        <v>6209</v>
      </c>
      <c r="F272" s="230" t="s">
        <v>6210</v>
      </c>
      <c r="G272" s="231" t="s">
        <v>206</v>
      </c>
      <c r="H272" s="232">
        <v>6.5</v>
      </c>
      <c r="I272" s="233"/>
      <c r="J272" s="234">
        <f>ROUND(I272*H272,2)</f>
        <v>0</v>
      </c>
      <c r="K272" s="230" t="s">
        <v>4549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192</v>
      </c>
      <c r="AT272" s="239" t="s">
        <v>174</v>
      </c>
      <c r="AU272" s="239" t="s">
        <v>86</v>
      </c>
      <c r="AY272" s="18" t="s">
        <v>171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192</v>
      </c>
      <c r="BM272" s="239" t="s">
        <v>2516</v>
      </c>
    </row>
    <row r="273" s="2" customFormat="1" ht="16.5" customHeight="1">
      <c r="A273" s="39"/>
      <c r="B273" s="40"/>
      <c r="C273" s="228" t="s">
        <v>1851</v>
      </c>
      <c r="D273" s="228" t="s">
        <v>174</v>
      </c>
      <c r="E273" s="229" t="s">
        <v>4558</v>
      </c>
      <c r="F273" s="230" t="s">
        <v>4559</v>
      </c>
      <c r="G273" s="231" t="s">
        <v>314</v>
      </c>
      <c r="H273" s="232">
        <v>73.260000000000005</v>
      </c>
      <c r="I273" s="233"/>
      <c r="J273" s="234">
        <f>ROUND(I273*H273,2)</f>
        <v>0</v>
      </c>
      <c r="K273" s="230" t="s">
        <v>4549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192</v>
      </c>
      <c r="AT273" s="239" t="s">
        <v>174</v>
      </c>
      <c r="AU273" s="239" t="s">
        <v>86</v>
      </c>
      <c r="AY273" s="18" t="s">
        <v>171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192</v>
      </c>
      <c r="BM273" s="239" t="s">
        <v>2524</v>
      </c>
    </row>
    <row r="274" s="2" customFormat="1" ht="24.15" customHeight="1">
      <c r="A274" s="39"/>
      <c r="B274" s="40"/>
      <c r="C274" s="228" t="s">
        <v>1855</v>
      </c>
      <c r="D274" s="228" t="s">
        <v>174</v>
      </c>
      <c r="E274" s="229" t="s">
        <v>6366</v>
      </c>
      <c r="F274" s="230" t="s">
        <v>6367</v>
      </c>
      <c r="G274" s="231" t="s">
        <v>206</v>
      </c>
      <c r="H274" s="232">
        <v>2</v>
      </c>
      <c r="I274" s="233"/>
      <c r="J274" s="234">
        <f>ROUND(I274*H274,2)</f>
        <v>0</v>
      </c>
      <c r="K274" s="230" t="s">
        <v>4549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192</v>
      </c>
      <c r="AT274" s="239" t="s">
        <v>174</v>
      </c>
      <c r="AU274" s="239" t="s">
        <v>86</v>
      </c>
      <c r="AY274" s="18" t="s">
        <v>171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192</v>
      </c>
      <c r="BM274" s="239" t="s">
        <v>2533</v>
      </c>
    </row>
    <row r="275" s="2" customFormat="1" ht="16.5" customHeight="1">
      <c r="A275" s="39"/>
      <c r="B275" s="40"/>
      <c r="C275" s="228" t="s">
        <v>1859</v>
      </c>
      <c r="D275" s="228" t="s">
        <v>174</v>
      </c>
      <c r="E275" s="229" t="s">
        <v>6211</v>
      </c>
      <c r="F275" s="230" t="s">
        <v>6212</v>
      </c>
      <c r="G275" s="231" t="s">
        <v>419</v>
      </c>
      <c r="H275" s="232">
        <v>123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192</v>
      </c>
      <c r="AT275" s="239" t="s">
        <v>174</v>
      </c>
      <c r="AU275" s="239" t="s">
        <v>86</v>
      </c>
      <c r="AY275" s="18" t="s">
        <v>171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192</v>
      </c>
      <c r="BM275" s="239" t="s">
        <v>2542</v>
      </c>
    </row>
    <row r="276" s="2" customFormat="1" ht="16.5" customHeight="1">
      <c r="A276" s="39"/>
      <c r="B276" s="40"/>
      <c r="C276" s="228" t="s">
        <v>1863</v>
      </c>
      <c r="D276" s="228" t="s">
        <v>174</v>
      </c>
      <c r="E276" s="229" t="s">
        <v>6215</v>
      </c>
      <c r="F276" s="230" t="s">
        <v>6216</v>
      </c>
      <c r="G276" s="231" t="s">
        <v>801</v>
      </c>
      <c r="H276" s="232">
        <v>10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192</v>
      </c>
      <c r="AT276" s="239" t="s">
        <v>174</v>
      </c>
      <c r="AU276" s="239" t="s">
        <v>86</v>
      </c>
      <c r="AY276" s="18" t="s">
        <v>171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192</v>
      </c>
      <c r="BM276" s="239" t="s">
        <v>2550</v>
      </c>
    </row>
    <row r="277" s="2" customFormat="1" ht="21.75" customHeight="1">
      <c r="A277" s="39"/>
      <c r="B277" s="40"/>
      <c r="C277" s="228" t="s">
        <v>1867</v>
      </c>
      <c r="D277" s="228" t="s">
        <v>174</v>
      </c>
      <c r="E277" s="229" t="s">
        <v>6368</v>
      </c>
      <c r="F277" s="230" t="s">
        <v>6369</v>
      </c>
      <c r="G277" s="231" t="s">
        <v>801</v>
      </c>
      <c r="H277" s="232">
        <v>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192</v>
      </c>
      <c r="AT277" s="239" t="s">
        <v>174</v>
      </c>
      <c r="AU277" s="239" t="s">
        <v>86</v>
      </c>
      <c r="AY277" s="18" t="s">
        <v>171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192</v>
      </c>
      <c r="BM277" s="239" t="s">
        <v>2558</v>
      </c>
    </row>
    <row r="278" s="2" customFormat="1" ht="16.5" customHeight="1">
      <c r="A278" s="39"/>
      <c r="B278" s="40"/>
      <c r="C278" s="228" t="s">
        <v>1872</v>
      </c>
      <c r="D278" s="228" t="s">
        <v>174</v>
      </c>
      <c r="E278" s="229" t="s">
        <v>6217</v>
      </c>
      <c r="F278" s="230" t="s">
        <v>6218</v>
      </c>
      <c r="G278" s="231" t="s">
        <v>801</v>
      </c>
      <c r="H278" s="232">
        <v>11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192</v>
      </c>
      <c r="AT278" s="239" t="s">
        <v>174</v>
      </c>
      <c r="AU278" s="239" t="s">
        <v>86</v>
      </c>
      <c r="AY278" s="18" t="s">
        <v>171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192</v>
      </c>
      <c r="BM278" s="239" t="s">
        <v>2566</v>
      </c>
    </row>
    <row r="279" s="2" customFormat="1" ht="16.5" customHeight="1">
      <c r="A279" s="39"/>
      <c r="B279" s="40"/>
      <c r="C279" s="228" t="s">
        <v>1877</v>
      </c>
      <c r="D279" s="228" t="s">
        <v>174</v>
      </c>
      <c r="E279" s="229" t="s">
        <v>6370</v>
      </c>
      <c r="F279" s="230" t="s">
        <v>6371</v>
      </c>
      <c r="G279" s="231" t="s">
        <v>801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192</v>
      </c>
      <c r="AT279" s="239" t="s">
        <v>174</v>
      </c>
      <c r="AU279" s="239" t="s">
        <v>86</v>
      </c>
      <c r="AY279" s="18" t="s">
        <v>171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192</v>
      </c>
      <c r="BM279" s="239" t="s">
        <v>2577</v>
      </c>
    </row>
    <row r="280" s="2" customFormat="1" ht="16.5" customHeight="1">
      <c r="A280" s="39"/>
      <c r="B280" s="40"/>
      <c r="C280" s="228" t="s">
        <v>1881</v>
      </c>
      <c r="D280" s="228" t="s">
        <v>174</v>
      </c>
      <c r="E280" s="229" t="s">
        <v>6219</v>
      </c>
      <c r="F280" s="230" t="s">
        <v>6220</v>
      </c>
      <c r="G280" s="231" t="s">
        <v>801</v>
      </c>
      <c r="H280" s="232">
        <v>3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192</v>
      </c>
      <c r="AT280" s="239" t="s">
        <v>174</v>
      </c>
      <c r="AU280" s="239" t="s">
        <v>86</v>
      </c>
      <c r="AY280" s="18" t="s">
        <v>171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192</v>
      </c>
      <c r="BM280" s="239" t="s">
        <v>2585</v>
      </c>
    </row>
    <row r="281" s="2" customFormat="1" ht="16.5" customHeight="1">
      <c r="A281" s="39"/>
      <c r="B281" s="40"/>
      <c r="C281" s="228" t="s">
        <v>1885</v>
      </c>
      <c r="D281" s="228" t="s">
        <v>174</v>
      </c>
      <c r="E281" s="229" t="s">
        <v>6221</v>
      </c>
      <c r="F281" s="230" t="s">
        <v>6222</v>
      </c>
      <c r="G281" s="231" t="s">
        <v>801</v>
      </c>
      <c r="H281" s="232">
        <v>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192</v>
      </c>
      <c r="AT281" s="239" t="s">
        <v>174</v>
      </c>
      <c r="AU281" s="239" t="s">
        <v>86</v>
      </c>
      <c r="AY281" s="18" t="s">
        <v>171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192</v>
      </c>
      <c r="BM281" s="239" t="s">
        <v>2593</v>
      </c>
    </row>
    <row r="282" s="2" customFormat="1" ht="16.5" customHeight="1">
      <c r="A282" s="39"/>
      <c r="B282" s="40"/>
      <c r="C282" s="228" t="s">
        <v>1889</v>
      </c>
      <c r="D282" s="228" t="s">
        <v>174</v>
      </c>
      <c r="E282" s="229" t="s">
        <v>6372</v>
      </c>
      <c r="F282" s="230" t="s">
        <v>6373</v>
      </c>
      <c r="G282" s="231" t="s">
        <v>801</v>
      </c>
      <c r="H282" s="232">
        <v>3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192</v>
      </c>
      <c r="AT282" s="239" t="s">
        <v>174</v>
      </c>
      <c r="AU282" s="239" t="s">
        <v>86</v>
      </c>
      <c r="AY282" s="18" t="s">
        <v>171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192</v>
      </c>
      <c r="BM282" s="239" t="s">
        <v>2601</v>
      </c>
    </row>
    <row r="283" s="2" customFormat="1" ht="16.5" customHeight="1">
      <c r="A283" s="39"/>
      <c r="B283" s="40"/>
      <c r="C283" s="228" t="s">
        <v>1895</v>
      </c>
      <c r="D283" s="228" t="s">
        <v>174</v>
      </c>
      <c r="E283" s="229" t="s">
        <v>6374</v>
      </c>
      <c r="F283" s="230" t="s">
        <v>6375</v>
      </c>
      <c r="G283" s="231" t="s">
        <v>801</v>
      </c>
      <c r="H283" s="232">
        <v>1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192</v>
      </c>
      <c r="AT283" s="239" t="s">
        <v>174</v>
      </c>
      <c r="AU283" s="239" t="s">
        <v>86</v>
      </c>
      <c r="AY283" s="18" t="s">
        <v>171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192</v>
      </c>
      <c r="BM283" s="239" t="s">
        <v>2609</v>
      </c>
    </row>
    <row r="284" s="2" customFormat="1" ht="16.5" customHeight="1">
      <c r="A284" s="39"/>
      <c r="B284" s="40"/>
      <c r="C284" s="228" t="s">
        <v>1902</v>
      </c>
      <c r="D284" s="228" t="s">
        <v>174</v>
      </c>
      <c r="E284" s="229" t="s">
        <v>6376</v>
      </c>
      <c r="F284" s="230" t="s">
        <v>6377</v>
      </c>
      <c r="G284" s="231" t="s">
        <v>801</v>
      </c>
      <c r="H284" s="232">
        <v>2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192</v>
      </c>
      <c r="AT284" s="239" t="s">
        <v>174</v>
      </c>
      <c r="AU284" s="239" t="s">
        <v>86</v>
      </c>
      <c r="AY284" s="18" t="s">
        <v>171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192</v>
      </c>
      <c r="BM284" s="239" t="s">
        <v>2617</v>
      </c>
    </row>
    <row r="285" s="2" customFormat="1" ht="16.5" customHeight="1">
      <c r="A285" s="39"/>
      <c r="B285" s="40"/>
      <c r="C285" s="228" t="s">
        <v>1907</v>
      </c>
      <c r="D285" s="228" t="s">
        <v>174</v>
      </c>
      <c r="E285" s="229" t="s">
        <v>6378</v>
      </c>
      <c r="F285" s="230" t="s">
        <v>6379</v>
      </c>
      <c r="G285" s="231" t="s">
        <v>801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192</v>
      </c>
      <c r="AT285" s="239" t="s">
        <v>174</v>
      </c>
      <c r="AU285" s="239" t="s">
        <v>86</v>
      </c>
      <c r="AY285" s="18" t="s">
        <v>171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192</v>
      </c>
      <c r="BM285" s="239" t="s">
        <v>2625</v>
      </c>
    </row>
    <row r="286" s="2" customFormat="1" ht="24.15" customHeight="1">
      <c r="A286" s="39"/>
      <c r="B286" s="40"/>
      <c r="C286" s="228" t="s">
        <v>1913</v>
      </c>
      <c r="D286" s="228" t="s">
        <v>174</v>
      </c>
      <c r="E286" s="229" t="s">
        <v>6380</v>
      </c>
      <c r="F286" s="230" t="s">
        <v>6381</v>
      </c>
      <c r="G286" s="231" t="s">
        <v>801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192</v>
      </c>
      <c r="AT286" s="239" t="s">
        <v>174</v>
      </c>
      <c r="AU286" s="239" t="s">
        <v>86</v>
      </c>
      <c r="AY286" s="18" t="s">
        <v>171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192</v>
      </c>
      <c r="BM286" s="239" t="s">
        <v>2633</v>
      </c>
    </row>
    <row r="287" s="2" customFormat="1" ht="16.5" customHeight="1">
      <c r="A287" s="39"/>
      <c r="B287" s="40"/>
      <c r="C287" s="228" t="s">
        <v>1921</v>
      </c>
      <c r="D287" s="228" t="s">
        <v>174</v>
      </c>
      <c r="E287" s="229" t="s">
        <v>6382</v>
      </c>
      <c r="F287" s="230" t="s">
        <v>6383</v>
      </c>
      <c r="G287" s="231" t="s">
        <v>801</v>
      </c>
      <c r="H287" s="232">
        <v>2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192</v>
      </c>
      <c r="AT287" s="239" t="s">
        <v>174</v>
      </c>
      <c r="AU287" s="239" t="s">
        <v>86</v>
      </c>
      <c r="AY287" s="18" t="s">
        <v>171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192</v>
      </c>
      <c r="BM287" s="239" t="s">
        <v>2641</v>
      </c>
    </row>
    <row r="288" s="2" customFormat="1" ht="16.5" customHeight="1">
      <c r="A288" s="39"/>
      <c r="B288" s="40"/>
      <c r="C288" s="228" t="s">
        <v>1925</v>
      </c>
      <c r="D288" s="228" t="s">
        <v>174</v>
      </c>
      <c r="E288" s="229" t="s">
        <v>6384</v>
      </c>
      <c r="F288" s="230" t="s">
        <v>6385</v>
      </c>
      <c r="G288" s="231" t="s">
        <v>801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192</v>
      </c>
      <c r="AT288" s="239" t="s">
        <v>174</v>
      </c>
      <c r="AU288" s="239" t="s">
        <v>86</v>
      </c>
      <c r="AY288" s="18" t="s">
        <v>171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192</v>
      </c>
      <c r="BM288" s="239" t="s">
        <v>2649</v>
      </c>
    </row>
    <row r="289" s="2" customFormat="1" ht="16.5" customHeight="1">
      <c r="A289" s="39"/>
      <c r="B289" s="40"/>
      <c r="C289" s="228" t="s">
        <v>1929</v>
      </c>
      <c r="D289" s="228" t="s">
        <v>174</v>
      </c>
      <c r="E289" s="229" t="s">
        <v>6235</v>
      </c>
      <c r="F289" s="230" t="s">
        <v>6236</v>
      </c>
      <c r="G289" s="231" t="s">
        <v>801</v>
      </c>
      <c r="H289" s="232">
        <v>6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192</v>
      </c>
      <c r="AT289" s="239" t="s">
        <v>174</v>
      </c>
      <c r="AU289" s="239" t="s">
        <v>86</v>
      </c>
      <c r="AY289" s="18" t="s">
        <v>171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192</v>
      </c>
      <c r="BM289" s="239" t="s">
        <v>2657</v>
      </c>
    </row>
    <row r="290" s="2" customFormat="1" ht="16.5" customHeight="1">
      <c r="A290" s="39"/>
      <c r="B290" s="40"/>
      <c r="C290" s="228" t="s">
        <v>1934</v>
      </c>
      <c r="D290" s="228" t="s">
        <v>174</v>
      </c>
      <c r="E290" s="229" t="s">
        <v>6237</v>
      </c>
      <c r="F290" s="230" t="s">
        <v>6238</v>
      </c>
      <c r="G290" s="231" t="s">
        <v>801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192</v>
      </c>
      <c r="AT290" s="239" t="s">
        <v>174</v>
      </c>
      <c r="AU290" s="239" t="s">
        <v>86</v>
      </c>
      <c r="AY290" s="18" t="s">
        <v>171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192</v>
      </c>
      <c r="BM290" s="239" t="s">
        <v>2665</v>
      </c>
    </row>
    <row r="291" s="2" customFormat="1" ht="16.5" customHeight="1">
      <c r="A291" s="39"/>
      <c r="B291" s="40"/>
      <c r="C291" s="228" t="s">
        <v>1938</v>
      </c>
      <c r="D291" s="228" t="s">
        <v>174</v>
      </c>
      <c r="E291" s="229" t="s">
        <v>6239</v>
      </c>
      <c r="F291" s="230" t="s">
        <v>6240</v>
      </c>
      <c r="G291" s="231" t="s">
        <v>801</v>
      </c>
      <c r="H291" s="232">
        <v>6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192</v>
      </c>
      <c r="AT291" s="239" t="s">
        <v>174</v>
      </c>
      <c r="AU291" s="239" t="s">
        <v>86</v>
      </c>
      <c r="AY291" s="18" t="s">
        <v>171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192</v>
      </c>
      <c r="BM291" s="239" t="s">
        <v>2673</v>
      </c>
    </row>
    <row r="292" s="2" customFormat="1" ht="37.8" customHeight="1">
      <c r="A292" s="39"/>
      <c r="B292" s="40"/>
      <c r="C292" s="228" t="s">
        <v>1943</v>
      </c>
      <c r="D292" s="228" t="s">
        <v>174</v>
      </c>
      <c r="E292" s="229" t="s">
        <v>6386</v>
      </c>
      <c r="F292" s="230" t="s">
        <v>6387</v>
      </c>
      <c r="G292" s="231" t="s">
        <v>801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192</v>
      </c>
      <c r="AT292" s="239" t="s">
        <v>174</v>
      </c>
      <c r="AU292" s="239" t="s">
        <v>86</v>
      </c>
      <c r="AY292" s="18" t="s">
        <v>171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192</v>
      </c>
      <c r="BM292" s="239" t="s">
        <v>2681</v>
      </c>
    </row>
    <row r="293" s="2" customFormat="1" ht="33" customHeight="1">
      <c r="A293" s="39"/>
      <c r="B293" s="40"/>
      <c r="C293" s="228" t="s">
        <v>1948</v>
      </c>
      <c r="D293" s="228" t="s">
        <v>174</v>
      </c>
      <c r="E293" s="229" t="s">
        <v>6388</v>
      </c>
      <c r="F293" s="230" t="s">
        <v>6389</v>
      </c>
      <c r="G293" s="231" t="s">
        <v>801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192</v>
      </c>
      <c r="AT293" s="239" t="s">
        <v>174</v>
      </c>
      <c r="AU293" s="239" t="s">
        <v>86</v>
      </c>
      <c r="AY293" s="18" t="s">
        <v>171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192</v>
      </c>
      <c r="BM293" s="239" t="s">
        <v>2689</v>
      </c>
    </row>
    <row r="294" s="2" customFormat="1" ht="24.15" customHeight="1">
      <c r="A294" s="39"/>
      <c r="B294" s="40"/>
      <c r="C294" s="228" t="s">
        <v>1953</v>
      </c>
      <c r="D294" s="228" t="s">
        <v>174</v>
      </c>
      <c r="E294" s="229" t="s">
        <v>6390</v>
      </c>
      <c r="F294" s="230" t="s">
        <v>6391</v>
      </c>
      <c r="G294" s="231" t="s">
        <v>801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192</v>
      </c>
      <c r="AT294" s="239" t="s">
        <v>174</v>
      </c>
      <c r="AU294" s="239" t="s">
        <v>86</v>
      </c>
      <c r="AY294" s="18" t="s">
        <v>171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192</v>
      </c>
      <c r="BM294" s="239" t="s">
        <v>2697</v>
      </c>
    </row>
    <row r="295" s="2" customFormat="1" ht="24.15" customHeight="1">
      <c r="A295" s="39"/>
      <c r="B295" s="40"/>
      <c r="C295" s="228" t="s">
        <v>1958</v>
      </c>
      <c r="D295" s="228" t="s">
        <v>174</v>
      </c>
      <c r="E295" s="229" t="s">
        <v>6392</v>
      </c>
      <c r="F295" s="230" t="s">
        <v>6393</v>
      </c>
      <c r="G295" s="231" t="s">
        <v>801</v>
      </c>
      <c r="H295" s="232">
        <v>1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192</v>
      </c>
      <c r="AT295" s="239" t="s">
        <v>174</v>
      </c>
      <c r="AU295" s="239" t="s">
        <v>86</v>
      </c>
      <c r="AY295" s="18" t="s">
        <v>171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192</v>
      </c>
      <c r="BM295" s="239" t="s">
        <v>2705</v>
      </c>
    </row>
    <row r="296" s="2" customFormat="1" ht="16.5" customHeight="1">
      <c r="A296" s="39"/>
      <c r="B296" s="40"/>
      <c r="C296" s="228" t="s">
        <v>1962</v>
      </c>
      <c r="D296" s="228" t="s">
        <v>174</v>
      </c>
      <c r="E296" s="229" t="s">
        <v>6394</v>
      </c>
      <c r="F296" s="230" t="s">
        <v>6395</v>
      </c>
      <c r="G296" s="231" t="s">
        <v>801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192</v>
      </c>
      <c r="AT296" s="239" t="s">
        <v>174</v>
      </c>
      <c r="AU296" s="239" t="s">
        <v>86</v>
      </c>
      <c r="AY296" s="18" t="s">
        <v>171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192</v>
      </c>
      <c r="BM296" s="239" t="s">
        <v>2713</v>
      </c>
    </row>
    <row r="297" s="2" customFormat="1" ht="37.8" customHeight="1">
      <c r="A297" s="39"/>
      <c r="B297" s="40"/>
      <c r="C297" s="228" t="s">
        <v>1966</v>
      </c>
      <c r="D297" s="228" t="s">
        <v>174</v>
      </c>
      <c r="E297" s="229" t="s">
        <v>6396</v>
      </c>
      <c r="F297" s="230" t="s">
        <v>6397</v>
      </c>
      <c r="G297" s="231" t="s">
        <v>801</v>
      </c>
      <c r="H297" s="232">
        <v>3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192</v>
      </c>
      <c r="AT297" s="239" t="s">
        <v>174</v>
      </c>
      <c r="AU297" s="239" t="s">
        <v>86</v>
      </c>
      <c r="AY297" s="18" t="s">
        <v>171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192</v>
      </c>
      <c r="BM297" s="239" t="s">
        <v>2722</v>
      </c>
    </row>
    <row r="298" s="2" customFormat="1" ht="37.8" customHeight="1">
      <c r="A298" s="39"/>
      <c r="B298" s="40"/>
      <c r="C298" s="228" t="s">
        <v>1970</v>
      </c>
      <c r="D298" s="228" t="s">
        <v>174</v>
      </c>
      <c r="E298" s="229" t="s">
        <v>6398</v>
      </c>
      <c r="F298" s="230" t="s">
        <v>6399</v>
      </c>
      <c r="G298" s="231" t="s">
        <v>801</v>
      </c>
      <c r="H298" s="232">
        <v>3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192</v>
      </c>
      <c r="AT298" s="239" t="s">
        <v>174</v>
      </c>
      <c r="AU298" s="239" t="s">
        <v>86</v>
      </c>
      <c r="AY298" s="18" t="s">
        <v>171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192</v>
      </c>
      <c r="BM298" s="239" t="s">
        <v>2730</v>
      </c>
    </row>
    <row r="299" s="2" customFormat="1" ht="24.15" customHeight="1">
      <c r="A299" s="39"/>
      <c r="B299" s="40"/>
      <c r="C299" s="228" t="s">
        <v>1974</v>
      </c>
      <c r="D299" s="228" t="s">
        <v>174</v>
      </c>
      <c r="E299" s="229" t="s">
        <v>6400</v>
      </c>
      <c r="F299" s="230" t="s">
        <v>6401</v>
      </c>
      <c r="G299" s="231" t="s">
        <v>419</v>
      </c>
      <c r="H299" s="232">
        <v>1</v>
      </c>
      <c r="I299" s="233"/>
      <c r="J299" s="234">
        <f>ROUND(I299*H299,2)</f>
        <v>0</v>
      </c>
      <c r="K299" s="230" t="s">
        <v>4549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192</v>
      </c>
      <c r="AT299" s="239" t="s">
        <v>174</v>
      </c>
      <c r="AU299" s="239" t="s">
        <v>86</v>
      </c>
      <c r="AY299" s="18" t="s">
        <v>171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192</v>
      </c>
      <c r="BM299" s="239" t="s">
        <v>2738</v>
      </c>
    </row>
    <row r="300" s="2" customFormat="1" ht="24.15" customHeight="1">
      <c r="A300" s="39"/>
      <c r="B300" s="40"/>
      <c r="C300" s="228" t="s">
        <v>1979</v>
      </c>
      <c r="D300" s="228" t="s">
        <v>174</v>
      </c>
      <c r="E300" s="229" t="s">
        <v>6402</v>
      </c>
      <c r="F300" s="230" t="s">
        <v>6403</v>
      </c>
      <c r="G300" s="231" t="s">
        <v>419</v>
      </c>
      <c r="H300" s="232">
        <v>20</v>
      </c>
      <c r="I300" s="233"/>
      <c r="J300" s="234">
        <f>ROUND(I300*H300,2)</f>
        <v>0</v>
      </c>
      <c r="K300" s="230" t="s">
        <v>4549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192</v>
      </c>
      <c r="AT300" s="239" t="s">
        <v>174</v>
      </c>
      <c r="AU300" s="239" t="s">
        <v>86</v>
      </c>
      <c r="AY300" s="18" t="s">
        <v>171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192</v>
      </c>
      <c r="BM300" s="239" t="s">
        <v>2746</v>
      </c>
    </row>
    <row r="301" s="2" customFormat="1" ht="24.15" customHeight="1">
      <c r="A301" s="39"/>
      <c r="B301" s="40"/>
      <c r="C301" s="228" t="s">
        <v>1984</v>
      </c>
      <c r="D301" s="228" t="s">
        <v>174</v>
      </c>
      <c r="E301" s="229" t="s">
        <v>6243</v>
      </c>
      <c r="F301" s="230" t="s">
        <v>6244</v>
      </c>
      <c r="G301" s="231" t="s">
        <v>419</v>
      </c>
      <c r="H301" s="232">
        <v>46</v>
      </c>
      <c r="I301" s="233"/>
      <c r="J301" s="234">
        <f>ROUND(I301*H301,2)</f>
        <v>0</v>
      </c>
      <c r="K301" s="230" t="s">
        <v>4549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192</v>
      </c>
      <c r="AT301" s="239" t="s">
        <v>174</v>
      </c>
      <c r="AU301" s="239" t="s">
        <v>86</v>
      </c>
      <c r="AY301" s="18" t="s">
        <v>171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192</v>
      </c>
      <c r="BM301" s="239" t="s">
        <v>2754</v>
      </c>
    </row>
    <row r="302" s="2" customFormat="1" ht="24.15" customHeight="1">
      <c r="A302" s="39"/>
      <c r="B302" s="40"/>
      <c r="C302" s="228" t="s">
        <v>1986</v>
      </c>
      <c r="D302" s="228" t="s">
        <v>174</v>
      </c>
      <c r="E302" s="229" t="s">
        <v>5947</v>
      </c>
      <c r="F302" s="230" t="s">
        <v>6404</v>
      </c>
      <c r="G302" s="231" t="s">
        <v>419</v>
      </c>
      <c r="H302" s="232">
        <v>21</v>
      </c>
      <c r="I302" s="233"/>
      <c r="J302" s="234">
        <f>ROUND(I302*H302,2)</f>
        <v>0</v>
      </c>
      <c r="K302" s="230" t="s">
        <v>4549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192</v>
      </c>
      <c r="AT302" s="239" t="s">
        <v>174</v>
      </c>
      <c r="AU302" s="239" t="s">
        <v>86</v>
      </c>
      <c r="AY302" s="18" t="s">
        <v>171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192</v>
      </c>
      <c r="BM302" s="239" t="s">
        <v>2763</v>
      </c>
    </row>
    <row r="303" s="2" customFormat="1" ht="24.15" customHeight="1">
      <c r="A303" s="39"/>
      <c r="B303" s="40"/>
      <c r="C303" s="228" t="s">
        <v>1988</v>
      </c>
      <c r="D303" s="228" t="s">
        <v>174</v>
      </c>
      <c r="E303" s="229" t="s">
        <v>6245</v>
      </c>
      <c r="F303" s="230" t="s">
        <v>6246</v>
      </c>
      <c r="G303" s="231" t="s">
        <v>419</v>
      </c>
      <c r="H303" s="232">
        <v>36</v>
      </c>
      <c r="I303" s="233"/>
      <c r="J303" s="234">
        <f>ROUND(I303*H303,2)</f>
        <v>0</v>
      </c>
      <c r="K303" s="230" t="s">
        <v>4549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192</v>
      </c>
      <c r="AT303" s="239" t="s">
        <v>174</v>
      </c>
      <c r="AU303" s="239" t="s">
        <v>86</v>
      </c>
      <c r="AY303" s="18" t="s">
        <v>171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192</v>
      </c>
      <c r="BM303" s="239" t="s">
        <v>2771</v>
      </c>
    </row>
    <row r="304" s="2" customFormat="1" ht="24.15" customHeight="1">
      <c r="A304" s="39"/>
      <c r="B304" s="40"/>
      <c r="C304" s="228" t="s">
        <v>1991</v>
      </c>
      <c r="D304" s="228" t="s">
        <v>174</v>
      </c>
      <c r="E304" s="229" t="s">
        <v>6405</v>
      </c>
      <c r="F304" s="230" t="s">
        <v>6406</v>
      </c>
      <c r="G304" s="231" t="s">
        <v>292</v>
      </c>
      <c r="H304" s="232">
        <v>0.45000000000000001</v>
      </c>
      <c r="I304" s="233"/>
      <c r="J304" s="234">
        <f>ROUND(I304*H304,2)</f>
        <v>0</v>
      </c>
      <c r="K304" s="230" t="s">
        <v>4549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192</v>
      </c>
      <c r="AT304" s="239" t="s">
        <v>174</v>
      </c>
      <c r="AU304" s="239" t="s">
        <v>86</v>
      </c>
      <c r="AY304" s="18" t="s">
        <v>171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192</v>
      </c>
      <c r="BM304" s="239" t="s">
        <v>2779</v>
      </c>
    </row>
    <row r="305" s="2" customFormat="1" ht="37.8" customHeight="1">
      <c r="A305" s="39"/>
      <c r="B305" s="40"/>
      <c r="C305" s="228" t="s">
        <v>1995</v>
      </c>
      <c r="D305" s="228" t="s">
        <v>174</v>
      </c>
      <c r="E305" s="229" t="s">
        <v>6407</v>
      </c>
      <c r="F305" s="230" t="s">
        <v>6408</v>
      </c>
      <c r="G305" s="231" t="s">
        <v>292</v>
      </c>
      <c r="H305" s="232">
        <v>3</v>
      </c>
      <c r="I305" s="233"/>
      <c r="J305" s="234">
        <f>ROUND(I305*H305,2)</f>
        <v>0</v>
      </c>
      <c r="K305" s="230" t="s">
        <v>4549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192</v>
      </c>
      <c r="AT305" s="239" t="s">
        <v>174</v>
      </c>
      <c r="AU305" s="239" t="s">
        <v>86</v>
      </c>
      <c r="AY305" s="18" t="s">
        <v>171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192</v>
      </c>
      <c r="BM305" s="239" t="s">
        <v>2787</v>
      </c>
    </row>
    <row r="306" s="2" customFormat="1" ht="24.15" customHeight="1">
      <c r="A306" s="39"/>
      <c r="B306" s="40"/>
      <c r="C306" s="228" t="s">
        <v>1999</v>
      </c>
      <c r="D306" s="228" t="s">
        <v>174</v>
      </c>
      <c r="E306" s="229" t="s">
        <v>6409</v>
      </c>
      <c r="F306" s="230" t="s">
        <v>6410</v>
      </c>
      <c r="G306" s="231" t="s">
        <v>292</v>
      </c>
      <c r="H306" s="232">
        <v>0.65000000000000002</v>
      </c>
      <c r="I306" s="233"/>
      <c r="J306" s="234">
        <f>ROUND(I306*H306,2)</f>
        <v>0</v>
      </c>
      <c r="K306" s="230" t="s">
        <v>4549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192</v>
      </c>
      <c r="AT306" s="239" t="s">
        <v>174</v>
      </c>
      <c r="AU306" s="239" t="s">
        <v>86</v>
      </c>
      <c r="AY306" s="18" t="s">
        <v>171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192</v>
      </c>
      <c r="BM306" s="239" t="s">
        <v>2795</v>
      </c>
    </row>
    <row r="307" s="2" customFormat="1" ht="24.15" customHeight="1">
      <c r="A307" s="39"/>
      <c r="B307" s="40"/>
      <c r="C307" s="228" t="s">
        <v>2025</v>
      </c>
      <c r="D307" s="228" t="s">
        <v>174</v>
      </c>
      <c r="E307" s="229" t="s">
        <v>6411</v>
      </c>
      <c r="F307" s="230" t="s">
        <v>6412</v>
      </c>
      <c r="G307" s="231" t="s">
        <v>292</v>
      </c>
      <c r="H307" s="232">
        <v>0.5</v>
      </c>
      <c r="I307" s="233"/>
      <c r="J307" s="234">
        <f>ROUND(I307*H307,2)</f>
        <v>0</v>
      </c>
      <c r="K307" s="230" t="s">
        <v>4549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192</v>
      </c>
      <c r="AT307" s="239" t="s">
        <v>174</v>
      </c>
      <c r="AU307" s="239" t="s">
        <v>86</v>
      </c>
      <c r="AY307" s="18" t="s">
        <v>171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192</v>
      </c>
      <c r="BM307" s="239" t="s">
        <v>2803</v>
      </c>
    </row>
    <row r="308" s="2" customFormat="1" ht="24.15" customHeight="1">
      <c r="A308" s="39"/>
      <c r="B308" s="40"/>
      <c r="C308" s="228" t="s">
        <v>2032</v>
      </c>
      <c r="D308" s="228" t="s">
        <v>174</v>
      </c>
      <c r="E308" s="229" t="s">
        <v>5954</v>
      </c>
      <c r="F308" s="230" t="s">
        <v>6301</v>
      </c>
      <c r="G308" s="231" t="s">
        <v>801</v>
      </c>
      <c r="H308" s="232">
        <v>8</v>
      </c>
      <c r="I308" s="233"/>
      <c r="J308" s="234">
        <f>ROUND(I308*H308,2)</f>
        <v>0</v>
      </c>
      <c r="K308" s="230" t="s">
        <v>4549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192</v>
      </c>
      <c r="AT308" s="239" t="s">
        <v>174</v>
      </c>
      <c r="AU308" s="239" t="s">
        <v>86</v>
      </c>
      <c r="AY308" s="18" t="s">
        <v>171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192</v>
      </c>
      <c r="BM308" s="239" t="s">
        <v>2811</v>
      </c>
    </row>
    <row r="309" s="2" customFormat="1" ht="24.15" customHeight="1">
      <c r="A309" s="39"/>
      <c r="B309" s="40"/>
      <c r="C309" s="228" t="s">
        <v>2039</v>
      </c>
      <c r="D309" s="228" t="s">
        <v>174</v>
      </c>
      <c r="E309" s="229" t="s">
        <v>6302</v>
      </c>
      <c r="F309" s="230" t="s">
        <v>6303</v>
      </c>
      <c r="G309" s="231" t="s">
        <v>801</v>
      </c>
      <c r="H309" s="232">
        <v>12</v>
      </c>
      <c r="I309" s="233"/>
      <c r="J309" s="234">
        <f>ROUND(I309*H309,2)</f>
        <v>0</v>
      </c>
      <c r="K309" s="230" t="s">
        <v>4549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192</v>
      </c>
      <c r="AT309" s="239" t="s">
        <v>174</v>
      </c>
      <c r="AU309" s="239" t="s">
        <v>86</v>
      </c>
      <c r="AY309" s="18" t="s">
        <v>171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192</v>
      </c>
      <c r="BM309" s="239" t="s">
        <v>2819</v>
      </c>
    </row>
    <row r="310" s="2" customFormat="1" ht="24.15" customHeight="1">
      <c r="A310" s="39"/>
      <c r="B310" s="40"/>
      <c r="C310" s="228" t="s">
        <v>2046</v>
      </c>
      <c r="D310" s="228" t="s">
        <v>174</v>
      </c>
      <c r="E310" s="229" t="s">
        <v>5963</v>
      </c>
      <c r="F310" s="230" t="s">
        <v>6304</v>
      </c>
      <c r="G310" s="231" t="s">
        <v>801</v>
      </c>
      <c r="H310" s="232">
        <v>4</v>
      </c>
      <c r="I310" s="233"/>
      <c r="J310" s="234">
        <f>ROUND(I310*H310,2)</f>
        <v>0</v>
      </c>
      <c r="K310" s="230" t="s">
        <v>4549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192</v>
      </c>
      <c r="AT310" s="239" t="s">
        <v>174</v>
      </c>
      <c r="AU310" s="239" t="s">
        <v>86</v>
      </c>
      <c r="AY310" s="18" t="s">
        <v>171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192</v>
      </c>
      <c r="BM310" s="239" t="s">
        <v>2827</v>
      </c>
    </row>
    <row r="311" s="2" customFormat="1" ht="37.8" customHeight="1">
      <c r="A311" s="39"/>
      <c r="B311" s="40"/>
      <c r="C311" s="228" t="s">
        <v>2052</v>
      </c>
      <c r="D311" s="228" t="s">
        <v>174</v>
      </c>
      <c r="E311" s="229" t="s">
        <v>6413</v>
      </c>
      <c r="F311" s="230" t="s">
        <v>6414</v>
      </c>
      <c r="G311" s="231" t="s">
        <v>801</v>
      </c>
      <c r="H311" s="232">
        <v>3</v>
      </c>
      <c r="I311" s="233"/>
      <c r="J311" s="234">
        <f>ROUND(I311*H311,2)</f>
        <v>0</v>
      </c>
      <c r="K311" s="230" t="s">
        <v>4549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192</v>
      </c>
      <c r="AT311" s="239" t="s">
        <v>174</v>
      </c>
      <c r="AU311" s="239" t="s">
        <v>86</v>
      </c>
      <c r="AY311" s="18" t="s">
        <v>171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192</v>
      </c>
      <c r="BM311" s="239" t="s">
        <v>2835</v>
      </c>
    </row>
    <row r="312" s="2" customFormat="1" ht="24.15" customHeight="1">
      <c r="A312" s="39"/>
      <c r="B312" s="40"/>
      <c r="C312" s="228" t="s">
        <v>2057</v>
      </c>
      <c r="D312" s="228" t="s">
        <v>174</v>
      </c>
      <c r="E312" s="229" t="s">
        <v>6415</v>
      </c>
      <c r="F312" s="230" t="s">
        <v>6416</v>
      </c>
      <c r="G312" s="231" t="s">
        <v>801</v>
      </c>
      <c r="H312" s="232">
        <v>3</v>
      </c>
      <c r="I312" s="233"/>
      <c r="J312" s="234">
        <f>ROUND(I312*H312,2)</f>
        <v>0</v>
      </c>
      <c r="K312" s="230" t="s">
        <v>4549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192</v>
      </c>
      <c r="AT312" s="239" t="s">
        <v>174</v>
      </c>
      <c r="AU312" s="239" t="s">
        <v>86</v>
      </c>
      <c r="AY312" s="18" t="s">
        <v>171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192</v>
      </c>
      <c r="BM312" s="239" t="s">
        <v>2843</v>
      </c>
    </row>
    <row r="313" s="2" customFormat="1" ht="24.15" customHeight="1">
      <c r="A313" s="39"/>
      <c r="B313" s="40"/>
      <c r="C313" s="228" t="s">
        <v>2062</v>
      </c>
      <c r="D313" s="228" t="s">
        <v>174</v>
      </c>
      <c r="E313" s="229" t="s">
        <v>6417</v>
      </c>
      <c r="F313" s="230" t="s">
        <v>6418</v>
      </c>
      <c r="G313" s="231" t="s">
        <v>206</v>
      </c>
      <c r="H313" s="232">
        <v>6</v>
      </c>
      <c r="I313" s="233"/>
      <c r="J313" s="234">
        <f>ROUND(I313*H313,2)</f>
        <v>0</v>
      </c>
      <c r="K313" s="230" t="s">
        <v>4549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192</v>
      </c>
      <c r="AT313" s="239" t="s">
        <v>174</v>
      </c>
      <c r="AU313" s="239" t="s">
        <v>86</v>
      </c>
      <c r="AY313" s="18" t="s">
        <v>171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192</v>
      </c>
      <c r="BM313" s="239" t="s">
        <v>2851</v>
      </c>
    </row>
    <row r="314" s="2" customFormat="1" ht="16.5" customHeight="1">
      <c r="A314" s="39"/>
      <c r="B314" s="40"/>
      <c r="C314" s="228" t="s">
        <v>2067</v>
      </c>
      <c r="D314" s="228" t="s">
        <v>174</v>
      </c>
      <c r="E314" s="229" t="s">
        <v>6419</v>
      </c>
      <c r="F314" s="230" t="s">
        <v>6420</v>
      </c>
      <c r="G314" s="231" t="s">
        <v>206</v>
      </c>
      <c r="H314" s="232">
        <v>6.2999999999999998</v>
      </c>
      <c r="I314" s="233"/>
      <c r="J314" s="234">
        <f>ROUND(I314*H314,2)</f>
        <v>0</v>
      </c>
      <c r="K314" s="230" t="s">
        <v>4549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192</v>
      </c>
      <c r="AT314" s="239" t="s">
        <v>174</v>
      </c>
      <c r="AU314" s="239" t="s">
        <v>86</v>
      </c>
      <c r="AY314" s="18" t="s">
        <v>171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192</v>
      </c>
      <c r="BM314" s="239" t="s">
        <v>2859</v>
      </c>
    </row>
    <row r="315" s="2" customFormat="1" ht="16.5" customHeight="1">
      <c r="A315" s="39"/>
      <c r="B315" s="40"/>
      <c r="C315" s="228" t="s">
        <v>2074</v>
      </c>
      <c r="D315" s="228" t="s">
        <v>174</v>
      </c>
      <c r="E315" s="229" t="s">
        <v>6305</v>
      </c>
      <c r="F315" s="230" t="s">
        <v>6306</v>
      </c>
      <c r="G315" s="231" t="s">
        <v>314</v>
      </c>
      <c r="H315" s="232">
        <v>0.66600000000000004</v>
      </c>
      <c r="I315" s="233"/>
      <c r="J315" s="234">
        <f>ROUND(I315*H315,2)</f>
        <v>0</v>
      </c>
      <c r="K315" s="230" t="s">
        <v>4549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192</v>
      </c>
      <c r="AT315" s="239" t="s">
        <v>174</v>
      </c>
      <c r="AU315" s="239" t="s">
        <v>86</v>
      </c>
      <c r="AY315" s="18" t="s">
        <v>171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192</v>
      </c>
      <c r="BM315" s="239" t="s">
        <v>2867</v>
      </c>
    </row>
    <row r="316" s="2" customFormat="1" ht="24.15" customHeight="1">
      <c r="A316" s="39"/>
      <c r="B316" s="40"/>
      <c r="C316" s="228" t="s">
        <v>2079</v>
      </c>
      <c r="D316" s="228" t="s">
        <v>174</v>
      </c>
      <c r="E316" s="229" t="s">
        <v>6421</v>
      </c>
      <c r="F316" s="230" t="s">
        <v>6422</v>
      </c>
      <c r="G316" s="231" t="s">
        <v>801</v>
      </c>
      <c r="H316" s="232">
        <v>1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192</v>
      </c>
      <c r="AT316" s="239" t="s">
        <v>174</v>
      </c>
      <c r="AU316" s="239" t="s">
        <v>86</v>
      </c>
      <c r="AY316" s="18" t="s">
        <v>171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192</v>
      </c>
      <c r="BM316" s="239" t="s">
        <v>2875</v>
      </c>
    </row>
    <row r="317" s="2" customFormat="1" ht="24.15" customHeight="1">
      <c r="A317" s="39"/>
      <c r="B317" s="40"/>
      <c r="C317" s="228" t="s">
        <v>2084</v>
      </c>
      <c r="D317" s="228" t="s">
        <v>174</v>
      </c>
      <c r="E317" s="229" t="s">
        <v>6423</v>
      </c>
      <c r="F317" s="230" t="s">
        <v>6424</v>
      </c>
      <c r="G317" s="231" t="s">
        <v>801</v>
      </c>
      <c r="H317" s="232">
        <v>1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192</v>
      </c>
      <c r="AT317" s="239" t="s">
        <v>174</v>
      </c>
      <c r="AU317" s="239" t="s">
        <v>86</v>
      </c>
      <c r="AY317" s="18" t="s">
        <v>171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192</v>
      </c>
      <c r="BM317" s="239" t="s">
        <v>2883</v>
      </c>
    </row>
    <row r="318" s="2" customFormat="1" ht="33" customHeight="1">
      <c r="A318" s="39"/>
      <c r="B318" s="40"/>
      <c r="C318" s="228" t="s">
        <v>2090</v>
      </c>
      <c r="D318" s="228" t="s">
        <v>174</v>
      </c>
      <c r="E318" s="229" t="s">
        <v>6425</v>
      </c>
      <c r="F318" s="230" t="s">
        <v>6426</v>
      </c>
      <c r="G318" s="231" t="s">
        <v>801</v>
      </c>
      <c r="H318" s="232">
        <v>2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192</v>
      </c>
      <c r="AT318" s="239" t="s">
        <v>174</v>
      </c>
      <c r="AU318" s="239" t="s">
        <v>86</v>
      </c>
      <c r="AY318" s="18" t="s">
        <v>171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192</v>
      </c>
      <c r="BM318" s="239" t="s">
        <v>2891</v>
      </c>
    </row>
    <row r="319" s="2" customFormat="1" ht="24.15" customHeight="1">
      <c r="A319" s="39"/>
      <c r="B319" s="40"/>
      <c r="C319" s="228" t="s">
        <v>2095</v>
      </c>
      <c r="D319" s="228" t="s">
        <v>174</v>
      </c>
      <c r="E319" s="229" t="s">
        <v>6427</v>
      </c>
      <c r="F319" s="230" t="s">
        <v>6428</v>
      </c>
      <c r="G319" s="231" t="s">
        <v>801</v>
      </c>
      <c r="H319" s="232">
        <v>2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192</v>
      </c>
      <c r="AT319" s="239" t="s">
        <v>174</v>
      </c>
      <c r="AU319" s="239" t="s">
        <v>86</v>
      </c>
      <c r="AY319" s="18" t="s">
        <v>171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192</v>
      </c>
      <c r="BM319" s="239" t="s">
        <v>2899</v>
      </c>
    </row>
    <row r="320" s="2" customFormat="1" ht="24.15" customHeight="1">
      <c r="A320" s="39"/>
      <c r="B320" s="40"/>
      <c r="C320" s="228" t="s">
        <v>2099</v>
      </c>
      <c r="D320" s="228" t="s">
        <v>174</v>
      </c>
      <c r="E320" s="229" t="s">
        <v>6429</v>
      </c>
      <c r="F320" s="230" t="s">
        <v>6430</v>
      </c>
      <c r="G320" s="231" t="s">
        <v>801</v>
      </c>
      <c r="H320" s="232">
        <v>2</v>
      </c>
      <c r="I320" s="233"/>
      <c r="J320" s="234">
        <f>ROUND(I320*H320,2)</f>
        <v>0</v>
      </c>
      <c r="K320" s="230" t="s">
        <v>1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192</v>
      </c>
      <c r="AT320" s="239" t="s">
        <v>174</v>
      </c>
      <c r="AU320" s="239" t="s">
        <v>86</v>
      </c>
      <c r="AY320" s="18" t="s">
        <v>171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192</v>
      </c>
      <c r="BM320" s="239" t="s">
        <v>2907</v>
      </c>
    </row>
    <row r="321" s="2" customFormat="1" ht="16.5" customHeight="1">
      <c r="A321" s="39"/>
      <c r="B321" s="40"/>
      <c r="C321" s="228" t="s">
        <v>2104</v>
      </c>
      <c r="D321" s="228" t="s">
        <v>174</v>
      </c>
      <c r="E321" s="229" t="s">
        <v>6431</v>
      </c>
      <c r="F321" s="230" t="s">
        <v>6432</v>
      </c>
      <c r="G321" s="231" t="s">
        <v>801</v>
      </c>
      <c r="H321" s="232">
        <v>2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192</v>
      </c>
      <c r="AT321" s="239" t="s">
        <v>174</v>
      </c>
      <c r="AU321" s="239" t="s">
        <v>86</v>
      </c>
      <c r="AY321" s="18" t="s">
        <v>171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192</v>
      </c>
      <c r="BM321" s="239" t="s">
        <v>2915</v>
      </c>
    </row>
    <row r="322" s="2" customFormat="1" ht="24.15" customHeight="1">
      <c r="A322" s="39"/>
      <c r="B322" s="40"/>
      <c r="C322" s="228" t="s">
        <v>2109</v>
      </c>
      <c r="D322" s="228" t="s">
        <v>174</v>
      </c>
      <c r="E322" s="229" t="s">
        <v>6309</v>
      </c>
      <c r="F322" s="230" t="s">
        <v>6310</v>
      </c>
      <c r="G322" s="231" t="s">
        <v>801</v>
      </c>
      <c r="H322" s="232">
        <v>12</v>
      </c>
      <c r="I322" s="233"/>
      <c r="J322" s="234">
        <f>ROUND(I322*H322,2)</f>
        <v>0</v>
      </c>
      <c r="K322" s="230" t="s">
        <v>4549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192</v>
      </c>
      <c r="AT322" s="239" t="s">
        <v>174</v>
      </c>
      <c r="AU322" s="239" t="s">
        <v>86</v>
      </c>
      <c r="AY322" s="18" t="s">
        <v>171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192</v>
      </c>
      <c r="BM322" s="239" t="s">
        <v>2923</v>
      </c>
    </row>
    <row r="323" s="2" customFormat="1" ht="24.15" customHeight="1">
      <c r="A323" s="39"/>
      <c r="B323" s="40"/>
      <c r="C323" s="228" t="s">
        <v>2115</v>
      </c>
      <c r="D323" s="228" t="s">
        <v>174</v>
      </c>
      <c r="E323" s="229" t="s">
        <v>6433</v>
      </c>
      <c r="F323" s="230" t="s">
        <v>6434</v>
      </c>
      <c r="G323" s="231" t="s">
        <v>801</v>
      </c>
      <c r="H323" s="232">
        <v>3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192</v>
      </c>
      <c r="AT323" s="239" t="s">
        <v>174</v>
      </c>
      <c r="AU323" s="239" t="s">
        <v>86</v>
      </c>
      <c r="AY323" s="18" t="s">
        <v>171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192</v>
      </c>
      <c r="BM323" s="239" t="s">
        <v>2931</v>
      </c>
    </row>
    <row r="324" s="2" customFormat="1" ht="24.15" customHeight="1">
      <c r="A324" s="39"/>
      <c r="B324" s="40"/>
      <c r="C324" s="228" t="s">
        <v>2120</v>
      </c>
      <c r="D324" s="228" t="s">
        <v>174</v>
      </c>
      <c r="E324" s="229" t="s">
        <v>6435</v>
      </c>
      <c r="F324" s="230" t="s">
        <v>6436</v>
      </c>
      <c r="G324" s="231" t="s">
        <v>801</v>
      </c>
      <c r="H324" s="232">
        <v>2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192</v>
      </c>
      <c r="AT324" s="239" t="s">
        <v>174</v>
      </c>
      <c r="AU324" s="239" t="s">
        <v>86</v>
      </c>
      <c r="AY324" s="18" t="s">
        <v>171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192</v>
      </c>
      <c r="BM324" s="239" t="s">
        <v>2939</v>
      </c>
    </row>
    <row r="325" s="2" customFormat="1" ht="24.15" customHeight="1">
      <c r="A325" s="39"/>
      <c r="B325" s="40"/>
      <c r="C325" s="228" t="s">
        <v>2124</v>
      </c>
      <c r="D325" s="228" t="s">
        <v>174</v>
      </c>
      <c r="E325" s="229" t="s">
        <v>6437</v>
      </c>
      <c r="F325" s="230" t="s">
        <v>6438</v>
      </c>
      <c r="G325" s="231" t="s">
        <v>801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192</v>
      </c>
      <c r="AT325" s="239" t="s">
        <v>174</v>
      </c>
      <c r="AU325" s="239" t="s">
        <v>86</v>
      </c>
      <c r="AY325" s="18" t="s">
        <v>171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192</v>
      </c>
      <c r="BM325" s="239" t="s">
        <v>2947</v>
      </c>
    </row>
    <row r="326" s="2" customFormat="1" ht="24.15" customHeight="1">
      <c r="A326" s="39"/>
      <c r="B326" s="40"/>
      <c r="C326" s="228" t="s">
        <v>2129</v>
      </c>
      <c r="D326" s="228" t="s">
        <v>174</v>
      </c>
      <c r="E326" s="229" t="s">
        <v>6311</v>
      </c>
      <c r="F326" s="230" t="s">
        <v>6312</v>
      </c>
      <c r="G326" s="231" t="s">
        <v>801</v>
      </c>
      <c r="H326" s="232">
        <v>4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192</v>
      </c>
      <c r="AT326" s="239" t="s">
        <v>174</v>
      </c>
      <c r="AU326" s="239" t="s">
        <v>86</v>
      </c>
      <c r="AY326" s="18" t="s">
        <v>171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192</v>
      </c>
      <c r="BM326" s="239" t="s">
        <v>2955</v>
      </c>
    </row>
    <row r="327" s="2" customFormat="1" ht="24.15" customHeight="1">
      <c r="A327" s="39"/>
      <c r="B327" s="40"/>
      <c r="C327" s="228" t="s">
        <v>2136</v>
      </c>
      <c r="D327" s="228" t="s">
        <v>174</v>
      </c>
      <c r="E327" s="229" t="s">
        <v>6439</v>
      </c>
      <c r="F327" s="230" t="s">
        <v>6440</v>
      </c>
      <c r="G327" s="231" t="s">
        <v>801</v>
      </c>
      <c r="H327" s="232">
        <v>4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192</v>
      </c>
      <c r="AT327" s="239" t="s">
        <v>174</v>
      </c>
      <c r="AU327" s="239" t="s">
        <v>86</v>
      </c>
      <c r="AY327" s="18" t="s">
        <v>171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192</v>
      </c>
      <c r="BM327" s="239" t="s">
        <v>2963</v>
      </c>
    </row>
    <row r="328" s="2" customFormat="1" ht="24.15" customHeight="1">
      <c r="A328" s="39"/>
      <c r="B328" s="40"/>
      <c r="C328" s="228" t="s">
        <v>2146</v>
      </c>
      <c r="D328" s="228" t="s">
        <v>174</v>
      </c>
      <c r="E328" s="229" t="s">
        <v>6313</v>
      </c>
      <c r="F328" s="230" t="s">
        <v>6314</v>
      </c>
      <c r="G328" s="231" t="s">
        <v>801</v>
      </c>
      <c r="H328" s="232">
        <v>6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192</v>
      </c>
      <c r="AT328" s="239" t="s">
        <v>174</v>
      </c>
      <c r="AU328" s="239" t="s">
        <v>86</v>
      </c>
      <c r="AY328" s="18" t="s">
        <v>171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192</v>
      </c>
      <c r="BM328" s="239" t="s">
        <v>2971</v>
      </c>
    </row>
    <row r="329" s="2" customFormat="1" ht="16.5" customHeight="1">
      <c r="A329" s="39"/>
      <c r="B329" s="40"/>
      <c r="C329" s="228" t="s">
        <v>2151</v>
      </c>
      <c r="D329" s="228" t="s">
        <v>174</v>
      </c>
      <c r="E329" s="229" t="s">
        <v>6441</v>
      </c>
      <c r="F329" s="230" t="s">
        <v>6442</v>
      </c>
      <c r="G329" s="231" t="s">
        <v>801</v>
      </c>
      <c r="H329" s="232">
        <v>17</v>
      </c>
      <c r="I329" s="233"/>
      <c r="J329" s="234">
        <f>ROUND(I329*H329,2)</f>
        <v>0</v>
      </c>
      <c r="K329" s="230" t="s">
        <v>4549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192</v>
      </c>
      <c r="AT329" s="239" t="s">
        <v>174</v>
      </c>
      <c r="AU329" s="239" t="s">
        <v>86</v>
      </c>
      <c r="AY329" s="18" t="s">
        <v>171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192</v>
      </c>
      <c r="BM329" s="239" t="s">
        <v>2979</v>
      </c>
    </row>
    <row r="330" s="2" customFormat="1" ht="24.15" customHeight="1">
      <c r="A330" s="39"/>
      <c r="B330" s="40"/>
      <c r="C330" s="228" t="s">
        <v>2155</v>
      </c>
      <c r="D330" s="228" t="s">
        <v>174</v>
      </c>
      <c r="E330" s="229" t="s">
        <v>6315</v>
      </c>
      <c r="F330" s="230" t="s">
        <v>6316</v>
      </c>
      <c r="G330" s="231" t="s">
        <v>419</v>
      </c>
      <c r="H330" s="232">
        <v>0.62</v>
      </c>
      <c r="I330" s="233"/>
      <c r="J330" s="234">
        <f>ROUND(I330*H330,2)</f>
        <v>0</v>
      </c>
      <c r="K330" s="230" t="s">
        <v>4549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192</v>
      </c>
      <c r="AT330" s="239" t="s">
        <v>174</v>
      </c>
      <c r="AU330" s="239" t="s">
        <v>86</v>
      </c>
      <c r="AY330" s="18" t="s">
        <v>171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192</v>
      </c>
      <c r="BM330" s="239" t="s">
        <v>2987</v>
      </c>
    </row>
    <row r="331" s="2" customFormat="1" ht="24.15" customHeight="1">
      <c r="A331" s="39"/>
      <c r="B331" s="40"/>
      <c r="C331" s="228" t="s">
        <v>2159</v>
      </c>
      <c r="D331" s="228" t="s">
        <v>174</v>
      </c>
      <c r="E331" s="229" t="s">
        <v>6317</v>
      </c>
      <c r="F331" s="230" t="s">
        <v>6318</v>
      </c>
      <c r="G331" s="231" t="s">
        <v>419</v>
      </c>
      <c r="H331" s="232">
        <v>0.26000000000000001</v>
      </c>
      <c r="I331" s="233"/>
      <c r="J331" s="234">
        <f>ROUND(I331*H331,2)</f>
        <v>0</v>
      </c>
      <c r="K331" s="230" t="s">
        <v>4549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192</v>
      </c>
      <c r="AT331" s="239" t="s">
        <v>174</v>
      </c>
      <c r="AU331" s="239" t="s">
        <v>86</v>
      </c>
      <c r="AY331" s="18" t="s">
        <v>171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192</v>
      </c>
      <c r="BM331" s="239" t="s">
        <v>2995</v>
      </c>
    </row>
    <row r="332" s="2" customFormat="1" ht="24.15" customHeight="1">
      <c r="A332" s="39"/>
      <c r="B332" s="40"/>
      <c r="C332" s="228" t="s">
        <v>2165</v>
      </c>
      <c r="D332" s="228" t="s">
        <v>174</v>
      </c>
      <c r="E332" s="229" t="s">
        <v>6319</v>
      </c>
      <c r="F332" s="230" t="s">
        <v>6320</v>
      </c>
      <c r="G332" s="231" t="s">
        <v>419</v>
      </c>
      <c r="H332" s="232">
        <v>0.56000000000000005</v>
      </c>
      <c r="I332" s="233"/>
      <c r="J332" s="234">
        <f>ROUND(I332*H332,2)</f>
        <v>0</v>
      </c>
      <c r="K332" s="230" t="s">
        <v>4549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192</v>
      </c>
      <c r="AT332" s="239" t="s">
        <v>174</v>
      </c>
      <c r="AU332" s="239" t="s">
        <v>86</v>
      </c>
      <c r="AY332" s="18" t="s">
        <v>171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192</v>
      </c>
      <c r="BM332" s="239" t="s">
        <v>3003</v>
      </c>
    </row>
    <row r="333" s="2" customFormat="1" ht="24.15" customHeight="1">
      <c r="A333" s="39"/>
      <c r="B333" s="40"/>
      <c r="C333" s="228" t="s">
        <v>2169</v>
      </c>
      <c r="D333" s="228" t="s">
        <v>174</v>
      </c>
      <c r="E333" s="229" t="s">
        <v>6443</v>
      </c>
      <c r="F333" s="230" t="s">
        <v>6444</v>
      </c>
      <c r="G333" s="231" t="s">
        <v>419</v>
      </c>
      <c r="H333" s="232">
        <v>0.56000000000000005</v>
      </c>
      <c r="I333" s="233"/>
      <c r="J333" s="234">
        <f>ROUND(I333*H333,2)</f>
        <v>0</v>
      </c>
      <c r="K333" s="230" t="s">
        <v>4549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192</v>
      </c>
      <c r="AT333" s="239" t="s">
        <v>174</v>
      </c>
      <c r="AU333" s="239" t="s">
        <v>86</v>
      </c>
      <c r="AY333" s="18" t="s">
        <v>171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192</v>
      </c>
      <c r="BM333" s="239" t="s">
        <v>3011</v>
      </c>
    </row>
    <row r="334" s="2" customFormat="1" ht="24.15" customHeight="1">
      <c r="A334" s="39"/>
      <c r="B334" s="40"/>
      <c r="C334" s="228" t="s">
        <v>2176</v>
      </c>
      <c r="D334" s="228" t="s">
        <v>174</v>
      </c>
      <c r="E334" s="229" t="s">
        <v>6321</v>
      </c>
      <c r="F334" s="230" t="s">
        <v>6322</v>
      </c>
      <c r="G334" s="231" t="s">
        <v>419</v>
      </c>
      <c r="H334" s="232">
        <v>0.83999999999999997</v>
      </c>
      <c r="I334" s="233"/>
      <c r="J334" s="234">
        <f>ROUND(I334*H334,2)</f>
        <v>0</v>
      </c>
      <c r="K334" s="230" t="s">
        <v>4549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192</v>
      </c>
      <c r="AT334" s="239" t="s">
        <v>174</v>
      </c>
      <c r="AU334" s="239" t="s">
        <v>86</v>
      </c>
      <c r="AY334" s="18" t="s">
        <v>171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192</v>
      </c>
      <c r="BM334" s="239" t="s">
        <v>3019</v>
      </c>
    </row>
    <row r="335" s="12" customFormat="1" ht="22.8" customHeight="1">
      <c r="A335" s="12"/>
      <c r="B335" s="212"/>
      <c r="C335" s="213"/>
      <c r="D335" s="214" t="s">
        <v>76</v>
      </c>
      <c r="E335" s="226" t="s">
        <v>3762</v>
      </c>
      <c r="F335" s="226" t="s">
        <v>4565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P336</f>
        <v>0</v>
      </c>
      <c r="Q335" s="220"/>
      <c r="R335" s="221">
        <f>R336</f>
        <v>0</v>
      </c>
      <c r="S335" s="220"/>
      <c r="T335" s="222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84</v>
      </c>
      <c r="AT335" s="224" t="s">
        <v>76</v>
      </c>
      <c r="AU335" s="224" t="s">
        <v>84</v>
      </c>
      <c r="AY335" s="223" t="s">
        <v>171</v>
      </c>
      <c r="BK335" s="225">
        <f>BK336</f>
        <v>0</v>
      </c>
    </row>
    <row r="336" s="2" customFormat="1" ht="24.15" customHeight="1">
      <c r="A336" s="39"/>
      <c r="B336" s="40"/>
      <c r="C336" s="228" t="s">
        <v>2181</v>
      </c>
      <c r="D336" s="228" t="s">
        <v>174</v>
      </c>
      <c r="E336" s="229" t="s">
        <v>4566</v>
      </c>
      <c r="F336" s="230" t="s">
        <v>4567</v>
      </c>
      <c r="G336" s="231" t="s">
        <v>314</v>
      </c>
      <c r="H336" s="232">
        <v>339.66399999999999</v>
      </c>
      <c r="I336" s="233"/>
      <c r="J336" s="234">
        <f>ROUND(I336*H336,2)</f>
        <v>0</v>
      </c>
      <c r="K336" s="230" t="s">
        <v>4549</v>
      </c>
      <c r="L336" s="45"/>
      <c r="M336" s="309" t="s">
        <v>1</v>
      </c>
      <c r="N336" s="310" t="s">
        <v>42</v>
      </c>
      <c r="O336" s="248"/>
      <c r="P336" s="311">
        <f>O336*H336</f>
        <v>0</v>
      </c>
      <c r="Q336" s="311">
        <v>0</v>
      </c>
      <c r="R336" s="311">
        <f>Q336*H336</f>
        <v>0</v>
      </c>
      <c r="S336" s="311">
        <v>0</v>
      </c>
      <c r="T336" s="31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192</v>
      </c>
      <c r="AT336" s="239" t="s">
        <v>174</v>
      </c>
      <c r="AU336" s="239" t="s">
        <v>86</v>
      </c>
      <c r="AY336" s="18" t="s">
        <v>171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192</v>
      </c>
      <c r="BM336" s="239" t="s">
        <v>3027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fBfG0DAWWFeGroNAkiGY0tdZF4Z9IaTlYOY8Bpqu8nCzb4Idf3/QJO8pQuiGxWj0xdOfzQ8GeCwwnBlSZHeQMg==" hashValue="gLfoZLKg0E0bQ5XyqvaXKHx7lv81yNhy5sO/ieZTFQn0iEHtdBQZ7vzHsamJU882crjAZvLNA4hMl6WXUfH5sA==" algorithmName="SHA-512" password="CC35"/>
  <autoFilter ref="C132:K3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6445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ROUND((SUM(BE127:BE172)),  2)</f>
        <v>0</v>
      </c>
      <c r="G35" s="39"/>
      <c r="H35" s="39"/>
      <c r="I35" s="166">
        <v>0.20999999999999999</v>
      </c>
      <c r="J35" s="165">
        <f>ROUND(((SUM(BE127:BE172))*I35),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ROUND((SUM(BF127:BF172)),  2)</f>
        <v>0</v>
      </c>
      <c r="G36" s="39"/>
      <c r="H36" s="39"/>
      <c r="I36" s="166">
        <v>0.14999999999999999</v>
      </c>
      <c r="J36" s="165">
        <f>ROUND(((SUM(BF127:BF172))*I36),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ROUND((SUM(BG127:BG172)),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ROUND((SUM(BH127:BH172)),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ROUND((SUM(BI127:BI172)),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01-013 - Areálové rozvody NN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6446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6447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6448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6449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6450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6451</v>
      </c>
      <c r="E104" s="198"/>
      <c r="F104" s="198"/>
      <c r="G104" s="198"/>
      <c r="H104" s="198"/>
      <c r="I104" s="198"/>
      <c r="J104" s="199">
        <f>J154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6452</v>
      </c>
      <c r="E105" s="198"/>
      <c r="F105" s="198"/>
      <c r="G105" s="198"/>
      <c r="H105" s="198"/>
      <c r="I105" s="198"/>
      <c r="J105" s="199">
        <f>J157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142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143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01-013 - Areálové rozvody NN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23. 3. 2022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156</v>
      </c>
      <c r="D126" s="204" t="s">
        <v>62</v>
      </c>
      <c r="E126" s="204" t="s">
        <v>58</v>
      </c>
      <c r="F126" s="204" t="s">
        <v>59</v>
      </c>
      <c r="G126" s="204" t="s">
        <v>157</v>
      </c>
      <c r="H126" s="204" t="s">
        <v>158</v>
      </c>
      <c r="I126" s="204" t="s">
        <v>159</v>
      </c>
      <c r="J126" s="204" t="s">
        <v>148</v>
      </c>
      <c r="K126" s="205" t="s">
        <v>160</v>
      </c>
      <c r="L126" s="206"/>
      <c r="M126" s="101" t="s">
        <v>1</v>
      </c>
      <c r="N126" s="102" t="s">
        <v>41</v>
      </c>
      <c r="O126" s="102" t="s">
        <v>161</v>
      </c>
      <c r="P126" s="102" t="s">
        <v>162</v>
      </c>
      <c r="Q126" s="102" t="s">
        <v>163</v>
      </c>
      <c r="R126" s="102" t="s">
        <v>164</v>
      </c>
      <c r="S126" s="102" t="s">
        <v>165</v>
      </c>
      <c r="T126" s="103" t="s">
        <v>166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167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150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3660</v>
      </c>
      <c r="F128" s="215" t="s">
        <v>6453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P129+P132+P147+P151+P154+P157</f>
        <v>0</v>
      </c>
      <c r="Q128" s="220"/>
      <c r="R128" s="221">
        <f>R129+R132+R147+R151+R154+R157</f>
        <v>0</v>
      </c>
      <c r="S128" s="220"/>
      <c r="T128" s="222">
        <f>T129+T132+T147+T151+T154+T157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171</v>
      </c>
      <c r="BK128" s="225">
        <f>BK129+BK132+BK147+BK151+BK154+BK157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3744</v>
      </c>
      <c r="F129" s="226" t="s">
        <v>5038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171</v>
      </c>
      <c r="BK129" s="225">
        <f>SUM(BK130:BK131)</f>
        <v>0</v>
      </c>
    </row>
    <row r="130" s="2" customFormat="1" ht="33" customHeight="1">
      <c r="A130" s="39"/>
      <c r="B130" s="40"/>
      <c r="C130" s="228" t="s">
        <v>84</v>
      </c>
      <c r="D130" s="228" t="s">
        <v>174</v>
      </c>
      <c r="E130" s="229" t="s">
        <v>6454</v>
      </c>
      <c r="F130" s="230" t="s">
        <v>6455</v>
      </c>
      <c r="G130" s="231" t="s">
        <v>419</v>
      </c>
      <c r="H130" s="232">
        <v>280</v>
      </c>
      <c r="I130" s="233"/>
      <c r="J130" s="234">
        <f>ROUND(I130*H130,2)</f>
        <v>0</v>
      </c>
      <c r="K130" s="230" t="s">
        <v>5041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192</v>
      </c>
      <c r="AT130" s="239" t="s">
        <v>174</v>
      </c>
      <c r="AU130" s="239" t="s">
        <v>86</v>
      </c>
      <c r="AY130" s="18" t="s">
        <v>171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192</v>
      </c>
      <c r="BM130" s="239" t="s">
        <v>86</v>
      </c>
    </row>
    <row r="131" s="2" customFormat="1" ht="16.5" customHeight="1">
      <c r="A131" s="39"/>
      <c r="B131" s="40"/>
      <c r="C131" s="228" t="s">
        <v>86</v>
      </c>
      <c r="D131" s="228" t="s">
        <v>174</v>
      </c>
      <c r="E131" s="229" t="s">
        <v>6456</v>
      </c>
      <c r="F131" s="230" t="s">
        <v>6457</v>
      </c>
      <c r="G131" s="231" t="s">
        <v>1936</v>
      </c>
      <c r="H131" s="232">
        <v>3</v>
      </c>
      <c r="I131" s="233"/>
      <c r="J131" s="234">
        <f>ROUND(I131*H131,2)</f>
        <v>0</v>
      </c>
      <c r="K131" s="230" t="s">
        <v>5041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192</v>
      </c>
      <c r="AT131" s="239" t="s">
        <v>174</v>
      </c>
      <c r="AU131" s="239" t="s">
        <v>86</v>
      </c>
      <c r="AY131" s="18" t="s">
        <v>171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192</v>
      </c>
      <c r="BM131" s="239" t="s">
        <v>192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3760</v>
      </c>
      <c r="F132" s="226" t="s">
        <v>5060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171</v>
      </c>
      <c r="BK132" s="225">
        <f>SUM(BK133:BK146)</f>
        <v>0</v>
      </c>
    </row>
    <row r="133" s="2" customFormat="1" ht="21.75" customHeight="1">
      <c r="A133" s="39"/>
      <c r="B133" s="40"/>
      <c r="C133" s="228" t="s">
        <v>106</v>
      </c>
      <c r="D133" s="228" t="s">
        <v>174</v>
      </c>
      <c r="E133" s="229" t="s">
        <v>5067</v>
      </c>
      <c r="F133" s="230" t="s">
        <v>6458</v>
      </c>
      <c r="G133" s="231" t="s">
        <v>419</v>
      </c>
      <c r="H133" s="232">
        <v>60</v>
      </c>
      <c r="I133" s="233"/>
      <c r="J133" s="234">
        <f>ROUND(I133*H133,2)</f>
        <v>0</v>
      </c>
      <c r="K133" s="230" t="s">
        <v>5041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192</v>
      </c>
      <c r="AT133" s="239" t="s">
        <v>174</v>
      </c>
      <c r="AU133" s="239" t="s">
        <v>86</v>
      </c>
      <c r="AY133" s="18" t="s">
        <v>171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192</v>
      </c>
      <c r="BM133" s="239" t="s">
        <v>317</v>
      </c>
    </row>
    <row r="134" s="2" customFormat="1" ht="21.75" customHeight="1">
      <c r="A134" s="39"/>
      <c r="B134" s="40"/>
      <c r="C134" s="228" t="s">
        <v>192</v>
      </c>
      <c r="D134" s="228" t="s">
        <v>174</v>
      </c>
      <c r="E134" s="229" t="s">
        <v>5085</v>
      </c>
      <c r="F134" s="230" t="s">
        <v>6459</v>
      </c>
      <c r="G134" s="231" t="s">
        <v>419</v>
      </c>
      <c r="H134" s="232">
        <v>90</v>
      </c>
      <c r="I134" s="233"/>
      <c r="J134" s="234">
        <f>ROUND(I134*H134,2)</f>
        <v>0</v>
      </c>
      <c r="K134" s="230" t="s">
        <v>5041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192</v>
      </c>
      <c r="AT134" s="239" t="s">
        <v>174</v>
      </c>
      <c r="AU134" s="239" t="s">
        <v>86</v>
      </c>
      <c r="AY134" s="18" t="s">
        <v>171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192</v>
      </c>
      <c r="BM134" s="239" t="s">
        <v>329</v>
      </c>
    </row>
    <row r="135" s="2" customFormat="1" ht="21.75" customHeight="1">
      <c r="A135" s="39"/>
      <c r="B135" s="40"/>
      <c r="C135" s="228" t="s">
        <v>170</v>
      </c>
      <c r="D135" s="228" t="s">
        <v>174</v>
      </c>
      <c r="E135" s="229" t="s">
        <v>6460</v>
      </c>
      <c r="F135" s="230" t="s">
        <v>6461</v>
      </c>
      <c r="G135" s="231" t="s">
        <v>419</v>
      </c>
      <c r="H135" s="232">
        <v>60</v>
      </c>
      <c r="I135" s="233"/>
      <c r="J135" s="234">
        <f>ROUND(I135*H135,2)</f>
        <v>0</v>
      </c>
      <c r="K135" s="230" t="s">
        <v>5041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192</v>
      </c>
      <c r="AT135" s="239" t="s">
        <v>174</v>
      </c>
      <c r="AU135" s="239" t="s">
        <v>86</v>
      </c>
      <c r="AY135" s="18" t="s">
        <v>171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192</v>
      </c>
      <c r="BM135" s="239" t="s">
        <v>371</v>
      </c>
    </row>
    <row r="136" s="2" customFormat="1" ht="21.75" customHeight="1">
      <c r="A136" s="39"/>
      <c r="B136" s="40"/>
      <c r="C136" s="228" t="s">
        <v>317</v>
      </c>
      <c r="D136" s="228" t="s">
        <v>174</v>
      </c>
      <c r="E136" s="229" t="s">
        <v>6462</v>
      </c>
      <c r="F136" s="230" t="s">
        <v>6463</v>
      </c>
      <c r="G136" s="231" t="s">
        <v>419</v>
      </c>
      <c r="H136" s="232">
        <v>120</v>
      </c>
      <c r="I136" s="233"/>
      <c r="J136" s="234">
        <f>ROUND(I136*H136,2)</f>
        <v>0</v>
      </c>
      <c r="K136" s="230" t="s">
        <v>5041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192</v>
      </c>
      <c r="AT136" s="239" t="s">
        <v>174</v>
      </c>
      <c r="AU136" s="239" t="s">
        <v>86</v>
      </c>
      <c r="AY136" s="18" t="s">
        <v>171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192</v>
      </c>
      <c r="BM136" s="239" t="s">
        <v>403</v>
      </c>
    </row>
    <row r="137" s="2" customFormat="1" ht="16.5" customHeight="1">
      <c r="A137" s="39"/>
      <c r="B137" s="40"/>
      <c r="C137" s="228" t="s">
        <v>324</v>
      </c>
      <c r="D137" s="228" t="s">
        <v>174</v>
      </c>
      <c r="E137" s="229" t="s">
        <v>5115</v>
      </c>
      <c r="F137" s="230" t="s">
        <v>6464</v>
      </c>
      <c r="G137" s="231" t="s">
        <v>419</v>
      </c>
      <c r="H137" s="232">
        <v>20</v>
      </c>
      <c r="I137" s="233"/>
      <c r="J137" s="234">
        <f>ROUND(I137*H137,2)</f>
        <v>0</v>
      </c>
      <c r="K137" s="230" t="s">
        <v>5041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192</v>
      </c>
      <c r="AT137" s="239" t="s">
        <v>174</v>
      </c>
      <c r="AU137" s="239" t="s">
        <v>86</v>
      </c>
      <c r="AY137" s="18" t="s">
        <v>171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192</v>
      </c>
      <c r="BM137" s="239" t="s">
        <v>416</v>
      </c>
    </row>
    <row r="138" s="2" customFormat="1" ht="16.5" customHeight="1">
      <c r="A138" s="39"/>
      <c r="B138" s="40"/>
      <c r="C138" s="228" t="s">
        <v>329</v>
      </c>
      <c r="D138" s="228" t="s">
        <v>174</v>
      </c>
      <c r="E138" s="229" t="s">
        <v>6465</v>
      </c>
      <c r="F138" s="230" t="s">
        <v>6466</v>
      </c>
      <c r="G138" s="231" t="s">
        <v>1936</v>
      </c>
      <c r="H138" s="232">
        <v>3</v>
      </c>
      <c r="I138" s="233"/>
      <c r="J138" s="234">
        <f>ROUND(I138*H138,2)</f>
        <v>0</v>
      </c>
      <c r="K138" s="230" t="s">
        <v>5041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192</v>
      </c>
      <c r="AT138" s="239" t="s">
        <v>174</v>
      </c>
      <c r="AU138" s="239" t="s">
        <v>86</v>
      </c>
      <c r="AY138" s="18" t="s">
        <v>171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192</v>
      </c>
      <c r="BM138" s="239" t="s">
        <v>440</v>
      </c>
    </row>
    <row r="139" s="2" customFormat="1" ht="24.15" customHeight="1">
      <c r="A139" s="39"/>
      <c r="B139" s="40"/>
      <c r="C139" s="228" t="s">
        <v>322</v>
      </c>
      <c r="D139" s="228" t="s">
        <v>174</v>
      </c>
      <c r="E139" s="229" t="s">
        <v>5127</v>
      </c>
      <c r="F139" s="230" t="s">
        <v>5128</v>
      </c>
      <c r="G139" s="231" t="s">
        <v>1936</v>
      </c>
      <c r="H139" s="232">
        <v>18</v>
      </c>
      <c r="I139" s="233"/>
      <c r="J139" s="234">
        <f>ROUND(I139*H139,2)</f>
        <v>0</v>
      </c>
      <c r="K139" s="230" t="s">
        <v>5041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192</v>
      </c>
      <c r="AT139" s="239" t="s">
        <v>174</v>
      </c>
      <c r="AU139" s="239" t="s">
        <v>86</v>
      </c>
      <c r="AY139" s="18" t="s">
        <v>171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192</v>
      </c>
      <c r="BM139" s="239" t="s">
        <v>456</v>
      </c>
    </row>
    <row r="140" s="2" customFormat="1" ht="24.15" customHeight="1">
      <c r="A140" s="39"/>
      <c r="B140" s="40"/>
      <c r="C140" s="228" t="s">
        <v>371</v>
      </c>
      <c r="D140" s="228" t="s">
        <v>174</v>
      </c>
      <c r="E140" s="229" t="s">
        <v>5131</v>
      </c>
      <c r="F140" s="230" t="s">
        <v>5132</v>
      </c>
      <c r="G140" s="231" t="s">
        <v>1936</v>
      </c>
      <c r="H140" s="232">
        <v>20</v>
      </c>
      <c r="I140" s="233"/>
      <c r="J140" s="234">
        <f>ROUND(I140*H140,2)</f>
        <v>0</v>
      </c>
      <c r="K140" s="230" t="s">
        <v>5041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192</v>
      </c>
      <c r="AT140" s="239" t="s">
        <v>174</v>
      </c>
      <c r="AU140" s="239" t="s">
        <v>86</v>
      </c>
      <c r="AY140" s="18" t="s">
        <v>171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192</v>
      </c>
      <c r="BM140" s="239" t="s">
        <v>471</v>
      </c>
    </row>
    <row r="141" s="2" customFormat="1" ht="24.15" customHeight="1">
      <c r="A141" s="39"/>
      <c r="B141" s="40"/>
      <c r="C141" s="228" t="s">
        <v>398</v>
      </c>
      <c r="D141" s="228" t="s">
        <v>174</v>
      </c>
      <c r="E141" s="229" t="s">
        <v>6467</v>
      </c>
      <c r="F141" s="230" t="s">
        <v>6468</v>
      </c>
      <c r="G141" s="231" t="s">
        <v>1936</v>
      </c>
      <c r="H141" s="232">
        <v>20</v>
      </c>
      <c r="I141" s="233"/>
      <c r="J141" s="234">
        <f>ROUND(I141*H141,2)</f>
        <v>0</v>
      </c>
      <c r="K141" s="230" t="s">
        <v>5041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192</v>
      </c>
      <c r="AT141" s="239" t="s">
        <v>174</v>
      </c>
      <c r="AU141" s="239" t="s">
        <v>86</v>
      </c>
      <c r="AY141" s="18" t="s">
        <v>171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192</v>
      </c>
      <c r="BM141" s="239" t="s">
        <v>487</v>
      </c>
    </row>
    <row r="142" s="2" customFormat="1" ht="16.5" customHeight="1">
      <c r="A142" s="39"/>
      <c r="B142" s="40"/>
      <c r="C142" s="228" t="s">
        <v>403</v>
      </c>
      <c r="D142" s="228" t="s">
        <v>174</v>
      </c>
      <c r="E142" s="229" t="s">
        <v>6469</v>
      </c>
      <c r="F142" s="230" t="s">
        <v>6470</v>
      </c>
      <c r="G142" s="231" t="s">
        <v>419</v>
      </c>
      <c r="H142" s="232">
        <v>140</v>
      </c>
      <c r="I142" s="233"/>
      <c r="J142" s="234">
        <f>ROUND(I142*H142,2)</f>
        <v>0</v>
      </c>
      <c r="K142" s="230" t="s">
        <v>5041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192</v>
      </c>
      <c r="AT142" s="239" t="s">
        <v>174</v>
      </c>
      <c r="AU142" s="239" t="s">
        <v>86</v>
      </c>
      <c r="AY142" s="18" t="s">
        <v>171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192</v>
      </c>
      <c r="BM142" s="239" t="s">
        <v>498</v>
      </c>
    </row>
    <row r="143" s="2" customFormat="1" ht="16.5" customHeight="1">
      <c r="A143" s="39"/>
      <c r="B143" s="40"/>
      <c r="C143" s="228" t="s">
        <v>410</v>
      </c>
      <c r="D143" s="228" t="s">
        <v>174</v>
      </c>
      <c r="E143" s="229" t="s">
        <v>5143</v>
      </c>
      <c r="F143" s="230" t="s">
        <v>5144</v>
      </c>
      <c r="G143" s="231" t="s">
        <v>419</v>
      </c>
      <c r="H143" s="232">
        <v>16</v>
      </c>
      <c r="I143" s="233"/>
      <c r="J143" s="234">
        <f>ROUND(I143*H143,2)</f>
        <v>0</v>
      </c>
      <c r="K143" s="230" t="s">
        <v>5041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192</v>
      </c>
      <c r="AT143" s="239" t="s">
        <v>174</v>
      </c>
      <c r="AU143" s="239" t="s">
        <v>86</v>
      </c>
      <c r="AY143" s="18" t="s">
        <v>171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192</v>
      </c>
      <c r="BM143" s="239" t="s">
        <v>515</v>
      </c>
    </row>
    <row r="144" s="2" customFormat="1" ht="16.5" customHeight="1">
      <c r="A144" s="39"/>
      <c r="B144" s="40"/>
      <c r="C144" s="228" t="s">
        <v>416</v>
      </c>
      <c r="D144" s="228" t="s">
        <v>174</v>
      </c>
      <c r="E144" s="229" t="s">
        <v>6471</v>
      </c>
      <c r="F144" s="230" t="s">
        <v>6472</v>
      </c>
      <c r="G144" s="231" t="s">
        <v>1936</v>
      </c>
      <c r="H144" s="232">
        <v>5</v>
      </c>
      <c r="I144" s="233"/>
      <c r="J144" s="234">
        <f>ROUND(I144*H144,2)</f>
        <v>0</v>
      </c>
      <c r="K144" s="230" t="s">
        <v>5041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86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537</v>
      </c>
    </row>
    <row r="145" s="2" customFormat="1" ht="16.5" customHeight="1">
      <c r="A145" s="39"/>
      <c r="B145" s="40"/>
      <c r="C145" s="228" t="s">
        <v>8</v>
      </c>
      <c r="D145" s="228" t="s">
        <v>174</v>
      </c>
      <c r="E145" s="229" t="s">
        <v>6473</v>
      </c>
      <c r="F145" s="230" t="s">
        <v>6474</v>
      </c>
      <c r="G145" s="231" t="s">
        <v>1936</v>
      </c>
      <c r="H145" s="232">
        <v>12</v>
      </c>
      <c r="I145" s="233"/>
      <c r="J145" s="234">
        <f>ROUND(I145*H145,2)</f>
        <v>0</v>
      </c>
      <c r="K145" s="230" t="s">
        <v>5041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192</v>
      </c>
      <c r="AT145" s="239" t="s">
        <v>174</v>
      </c>
      <c r="AU145" s="239" t="s">
        <v>86</v>
      </c>
      <c r="AY145" s="18" t="s">
        <v>171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192</v>
      </c>
      <c r="BM145" s="239" t="s">
        <v>570</v>
      </c>
    </row>
    <row r="146" s="2" customFormat="1" ht="16.5" customHeight="1">
      <c r="A146" s="39"/>
      <c r="B146" s="40"/>
      <c r="C146" s="228" t="s">
        <v>440</v>
      </c>
      <c r="D146" s="228" t="s">
        <v>174</v>
      </c>
      <c r="E146" s="229" t="s">
        <v>6475</v>
      </c>
      <c r="F146" s="230" t="s">
        <v>6476</v>
      </c>
      <c r="G146" s="231" t="s">
        <v>1936</v>
      </c>
      <c r="H146" s="232">
        <v>6</v>
      </c>
      <c r="I146" s="233"/>
      <c r="J146" s="234">
        <f>ROUND(I146*H146,2)</f>
        <v>0</v>
      </c>
      <c r="K146" s="230" t="s">
        <v>5041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86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355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3762</v>
      </c>
      <c r="F147" s="226" t="s">
        <v>5315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SUM(P148:P150)</f>
        <v>0</v>
      </c>
      <c r="Q147" s="220"/>
      <c r="R147" s="221">
        <f>SUM(R148:R150)</f>
        <v>0</v>
      </c>
      <c r="S147" s="220"/>
      <c r="T147" s="22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171</v>
      </c>
      <c r="BK147" s="225">
        <f>SUM(BK148:BK150)</f>
        <v>0</v>
      </c>
    </row>
    <row r="148" s="2" customFormat="1" ht="37.8" customHeight="1">
      <c r="A148" s="39"/>
      <c r="B148" s="40"/>
      <c r="C148" s="228" t="s">
        <v>451</v>
      </c>
      <c r="D148" s="228" t="s">
        <v>174</v>
      </c>
      <c r="E148" s="229" t="s">
        <v>6477</v>
      </c>
      <c r="F148" s="230" t="s">
        <v>6478</v>
      </c>
      <c r="G148" s="231" t="s">
        <v>1936</v>
      </c>
      <c r="H148" s="232">
        <v>3</v>
      </c>
      <c r="I148" s="233"/>
      <c r="J148" s="234">
        <f>ROUND(I148*H148,2)</f>
        <v>0</v>
      </c>
      <c r="K148" s="230" t="s">
        <v>5041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86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646</v>
      </c>
    </row>
    <row r="149" s="2" customFormat="1" ht="24.15" customHeight="1">
      <c r="A149" s="39"/>
      <c r="B149" s="40"/>
      <c r="C149" s="228" t="s">
        <v>456</v>
      </c>
      <c r="D149" s="228" t="s">
        <v>174</v>
      </c>
      <c r="E149" s="229" t="s">
        <v>6479</v>
      </c>
      <c r="F149" s="230" t="s">
        <v>6480</v>
      </c>
      <c r="G149" s="231" t="s">
        <v>1936</v>
      </c>
      <c r="H149" s="232">
        <v>3</v>
      </c>
      <c r="I149" s="233"/>
      <c r="J149" s="234">
        <f>ROUND(I149*H149,2)</f>
        <v>0</v>
      </c>
      <c r="K149" s="230" t="s">
        <v>5041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86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657</v>
      </c>
    </row>
    <row r="150" s="2" customFormat="1" ht="16.5" customHeight="1">
      <c r="A150" s="39"/>
      <c r="B150" s="40"/>
      <c r="C150" s="228" t="s">
        <v>465</v>
      </c>
      <c r="D150" s="228" t="s">
        <v>174</v>
      </c>
      <c r="E150" s="229" t="s">
        <v>6481</v>
      </c>
      <c r="F150" s="230" t="s">
        <v>6482</v>
      </c>
      <c r="G150" s="231" t="s">
        <v>1936</v>
      </c>
      <c r="H150" s="232">
        <v>3</v>
      </c>
      <c r="I150" s="233"/>
      <c r="J150" s="234">
        <f>ROUND(I150*H150,2)</f>
        <v>0</v>
      </c>
      <c r="K150" s="230" t="s">
        <v>5041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86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665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4462</v>
      </c>
      <c r="F151" s="226" t="s">
        <v>5360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171</v>
      </c>
      <c r="BK151" s="225">
        <f>SUM(BK152:BK153)</f>
        <v>0</v>
      </c>
    </row>
    <row r="152" s="2" customFormat="1" ht="44.25" customHeight="1">
      <c r="A152" s="39"/>
      <c r="B152" s="40"/>
      <c r="C152" s="228" t="s">
        <v>471</v>
      </c>
      <c r="D152" s="228" t="s">
        <v>174</v>
      </c>
      <c r="E152" s="229" t="s">
        <v>6483</v>
      </c>
      <c r="F152" s="230" t="s">
        <v>6484</v>
      </c>
      <c r="G152" s="231" t="s">
        <v>1936</v>
      </c>
      <c r="H152" s="232">
        <v>1</v>
      </c>
      <c r="I152" s="233"/>
      <c r="J152" s="234">
        <f>ROUND(I152*H152,2)</f>
        <v>0</v>
      </c>
      <c r="K152" s="230" t="s">
        <v>5041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86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678</v>
      </c>
    </row>
    <row r="153" s="2" customFormat="1" ht="44.25" customHeight="1">
      <c r="A153" s="39"/>
      <c r="B153" s="40"/>
      <c r="C153" s="228" t="s">
        <v>7</v>
      </c>
      <c r="D153" s="228" t="s">
        <v>174</v>
      </c>
      <c r="E153" s="229" t="s">
        <v>6485</v>
      </c>
      <c r="F153" s="230" t="s">
        <v>6486</v>
      </c>
      <c r="G153" s="231" t="s">
        <v>1936</v>
      </c>
      <c r="H153" s="232">
        <v>1</v>
      </c>
      <c r="I153" s="233"/>
      <c r="J153" s="234">
        <f>ROUND(I153*H153,2)</f>
        <v>0</v>
      </c>
      <c r="K153" s="230" t="s">
        <v>5041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192</v>
      </c>
      <c r="AT153" s="239" t="s">
        <v>174</v>
      </c>
      <c r="AU153" s="239" t="s">
        <v>86</v>
      </c>
      <c r="AY153" s="18" t="s">
        <v>171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192</v>
      </c>
      <c r="BM153" s="239" t="s">
        <v>698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4528</v>
      </c>
      <c r="F154" s="226" t="s">
        <v>5363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SUM(P155:P156)</f>
        <v>0</v>
      </c>
      <c r="Q154" s="220"/>
      <c r="R154" s="221">
        <f>SUM(R155:R156)</f>
        <v>0</v>
      </c>
      <c r="S154" s="220"/>
      <c r="T154" s="22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84</v>
      </c>
      <c r="AY154" s="223" t="s">
        <v>171</v>
      </c>
      <c r="BK154" s="225">
        <f>SUM(BK155:BK156)</f>
        <v>0</v>
      </c>
    </row>
    <row r="155" s="2" customFormat="1" ht="24.15" customHeight="1">
      <c r="A155" s="39"/>
      <c r="B155" s="40"/>
      <c r="C155" s="228" t="s">
        <v>487</v>
      </c>
      <c r="D155" s="228" t="s">
        <v>174</v>
      </c>
      <c r="E155" s="229" t="s">
        <v>6487</v>
      </c>
      <c r="F155" s="230" t="s">
        <v>6488</v>
      </c>
      <c r="G155" s="231" t="s">
        <v>1936</v>
      </c>
      <c r="H155" s="232">
        <v>1</v>
      </c>
      <c r="I155" s="233"/>
      <c r="J155" s="234">
        <f>ROUND(I155*H155,2)</f>
        <v>0</v>
      </c>
      <c r="K155" s="230" t="s">
        <v>5041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86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708</v>
      </c>
    </row>
    <row r="156" s="2" customFormat="1" ht="16.5" customHeight="1">
      <c r="A156" s="39"/>
      <c r="B156" s="40"/>
      <c r="C156" s="228" t="s">
        <v>492</v>
      </c>
      <c r="D156" s="228" t="s">
        <v>174</v>
      </c>
      <c r="E156" s="229" t="s">
        <v>6489</v>
      </c>
      <c r="F156" s="230" t="s">
        <v>5379</v>
      </c>
      <c r="G156" s="231" t="s">
        <v>1936</v>
      </c>
      <c r="H156" s="232">
        <v>1</v>
      </c>
      <c r="I156" s="233"/>
      <c r="J156" s="234">
        <f>ROUND(I156*H156,2)</f>
        <v>0</v>
      </c>
      <c r="K156" s="230" t="s">
        <v>5041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86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716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4538</v>
      </c>
      <c r="F157" s="226" t="s">
        <v>5380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SUM(P158:P172)</f>
        <v>0</v>
      </c>
      <c r="Q157" s="220"/>
      <c r="R157" s="221">
        <f>SUM(R158:R172)</f>
        <v>0</v>
      </c>
      <c r="S157" s="220"/>
      <c r="T157" s="222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171</v>
      </c>
      <c r="BK157" s="225">
        <f>SUM(BK158:BK172)</f>
        <v>0</v>
      </c>
    </row>
    <row r="158" s="2" customFormat="1" ht="24.15" customHeight="1">
      <c r="A158" s="39"/>
      <c r="B158" s="40"/>
      <c r="C158" s="228" t="s">
        <v>498</v>
      </c>
      <c r="D158" s="228" t="s">
        <v>174</v>
      </c>
      <c r="E158" s="229" t="s">
        <v>5381</v>
      </c>
      <c r="F158" s="230" t="s">
        <v>5384</v>
      </c>
      <c r="G158" s="231" t="s">
        <v>1936</v>
      </c>
      <c r="H158" s="232">
        <v>2</v>
      </c>
      <c r="I158" s="233"/>
      <c r="J158" s="234">
        <f>ROUND(I158*H158,2)</f>
        <v>0</v>
      </c>
      <c r="K158" s="230" t="s">
        <v>5041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192</v>
      </c>
      <c r="AT158" s="239" t="s">
        <v>174</v>
      </c>
      <c r="AU158" s="239" t="s">
        <v>86</v>
      </c>
      <c r="AY158" s="18" t="s">
        <v>171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192</v>
      </c>
      <c r="BM158" s="239" t="s">
        <v>725</v>
      </c>
    </row>
    <row r="159" s="2" customFormat="1" ht="24.15" customHeight="1">
      <c r="A159" s="39"/>
      <c r="B159" s="40"/>
      <c r="C159" s="228" t="s">
        <v>505</v>
      </c>
      <c r="D159" s="228" t="s">
        <v>174</v>
      </c>
      <c r="E159" s="229" t="s">
        <v>6490</v>
      </c>
      <c r="F159" s="230" t="s">
        <v>6491</v>
      </c>
      <c r="G159" s="231" t="s">
        <v>6492</v>
      </c>
      <c r="H159" s="232">
        <v>0.5</v>
      </c>
      <c r="I159" s="233"/>
      <c r="J159" s="234">
        <f>ROUND(I159*H159,2)</f>
        <v>0</v>
      </c>
      <c r="K159" s="230" t="s">
        <v>5041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86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736</v>
      </c>
    </row>
    <row r="160" s="2" customFormat="1" ht="24.15" customHeight="1">
      <c r="A160" s="39"/>
      <c r="B160" s="40"/>
      <c r="C160" s="228" t="s">
        <v>515</v>
      </c>
      <c r="D160" s="228" t="s">
        <v>174</v>
      </c>
      <c r="E160" s="229" t="s">
        <v>6493</v>
      </c>
      <c r="F160" s="230" t="s">
        <v>6494</v>
      </c>
      <c r="G160" s="231" t="s">
        <v>206</v>
      </c>
      <c r="H160" s="232">
        <v>40</v>
      </c>
      <c r="I160" s="233"/>
      <c r="J160" s="234">
        <f>ROUND(I160*H160,2)</f>
        <v>0</v>
      </c>
      <c r="K160" s="230" t="s">
        <v>5041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86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750</v>
      </c>
    </row>
    <row r="161" s="2" customFormat="1" ht="24.15" customHeight="1">
      <c r="A161" s="39"/>
      <c r="B161" s="40"/>
      <c r="C161" s="228" t="s">
        <v>525</v>
      </c>
      <c r="D161" s="228" t="s">
        <v>174</v>
      </c>
      <c r="E161" s="229" t="s">
        <v>6495</v>
      </c>
      <c r="F161" s="230" t="s">
        <v>6496</v>
      </c>
      <c r="G161" s="231" t="s">
        <v>419</v>
      </c>
      <c r="H161" s="232">
        <v>120</v>
      </c>
      <c r="I161" s="233"/>
      <c r="J161" s="234">
        <f>ROUND(I161*H161,2)</f>
        <v>0</v>
      </c>
      <c r="K161" s="230" t="s">
        <v>5041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86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769</v>
      </c>
    </row>
    <row r="162" s="2" customFormat="1" ht="33" customHeight="1">
      <c r="A162" s="39"/>
      <c r="B162" s="40"/>
      <c r="C162" s="228" t="s">
        <v>537</v>
      </c>
      <c r="D162" s="228" t="s">
        <v>174</v>
      </c>
      <c r="E162" s="229" t="s">
        <v>6497</v>
      </c>
      <c r="F162" s="230" t="s">
        <v>6498</v>
      </c>
      <c r="G162" s="231" t="s">
        <v>419</v>
      </c>
      <c r="H162" s="232">
        <v>50</v>
      </c>
      <c r="I162" s="233"/>
      <c r="J162" s="234">
        <f>ROUND(I162*H162,2)</f>
        <v>0</v>
      </c>
      <c r="K162" s="230" t="s">
        <v>5041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86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781</v>
      </c>
    </row>
    <row r="163" s="2" customFormat="1" ht="33" customHeight="1">
      <c r="A163" s="39"/>
      <c r="B163" s="40"/>
      <c r="C163" s="228" t="s">
        <v>543</v>
      </c>
      <c r="D163" s="228" t="s">
        <v>174</v>
      </c>
      <c r="E163" s="229" t="s">
        <v>6499</v>
      </c>
      <c r="F163" s="230" t="s">
        <v>6500</v>
      </c>
      <c r="G163" s="231" t="s">
        <v>419</v>
      </c>
      <c r="H163" s="232">
        <v>85</v>
      </c>
      <c r="I163" s="233"/>
      <c r="J163" s="234">
        <f>ROUND(I163*H163,2)</f>
        <v>0</v>
      </c>
      <c r="K163" s="230" t="s">
        <v>5041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86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794</v>
      </c>
    </row>
    <row r="164" s="2" customFormat="1" ht="24.15" customHeight="1">
      <c r="A164" s="39"/>
      <c r="B164" s="40"/>
      <c r="C164" s="228" t="s">
        <v>570</v>
      </c>
      <c r="D164" s="228" t="s">
        <v>174</v>
      </c>
      <c r="E164" s="229" t="s">
        <v>6501</v>
      </c>
      <c r="F164" s="230" t="s">
        <v>6502</v>
      </c>
      <c r="G164" s="231" t="s">
        <v>1936</v>
      </c>
      <c r="H164" s="232">
        <v>3</v>
      </c>
      <c r="I164" s="233"/>
      <c r="J164" s="234">
        <f>ROUND(I164*H164,2)</f>
        <v>0</v>
      </c>
      <c r="K164" s="230" t="s">
        <v>5041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192</v>
      </c>
      <c r="AT164" s="239" t="s">
        <v>174</v>
      </c>
      <c r="AU164" s="239" t="s">
        <v>86</v>
      </c>
      <c r="AY164" s="18" t="s">
        <v>171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192</v>
      </c>
      <c r="BM164" s="239" t="s">
        <v>805</v>
      </c>
    </row>
    <row r="165" s="2" customFormat="1" ht="24.15" customHeight="1">
      <c r="A165" s="39"/>
      <c r="B165" s="40"/>
      <c r="C165" s="228" t="s">
        <v>575</v>
      </c>
      <c r="D165" s="228" t="s">
        <v>174</v>
      </c>
      <c r="E165" s="229" t="s">
        <v>6503</v>
      </c>
      <c r="F165" s="230" t="s">
        <v>6504</v>
      </c>
      <c r="G165" s="231" t="s">
        <v>292</v>
      </c>
      <c r="H165" s="232">
        <v>1</v>
      </c>
      <c r="I165" s="233"/>
      <c r="J165" s="234">
        <f>ROUND(I165*H165,2)</f>
        <v>0</v>
      </c>
      <c r="K165" s="230" t="s">
        <v>5041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86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817</v>
      </c>
    </row>
    <row r="166" s="2" customFormat="1" ht="37.8" customHeight="1">
      <c r="A166" s="39"/>
      <c r="B166" s="40"/>
      <c r="C166" s="228" t="s">
        <v>355</v>
      </c>
      <c r="D166" s="228" t="s">
        <v>174</v>
      </c>
      <c r="E166" s="229" t="s">
        <v>6505</v>
      </c>
      <c r="F166" s="230" t="s">
        <v>6506</v>
      </c>
      <c r="G166" s="231" t="s">
        <v>419</v>
      </c>
      <c r="H166" s="232">
        <v>70</v>
      </c>
      <c r="I166" s="233"/>
      <c r="J166" s="234">
        <f>ROUND(I166*H166,2)</f>
        <v>0</v>
      </c>
      <c r="K166" s="230" t="s">
        <v>5041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86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831</v>
      </c>
    </row>
    <row r="167" s="2" customFormat="1" ht="37.8" customHeight="1">
      <c r="A167" s="39"/>
      <c r="B167" s="40"/>
      <c r="C167" s="228" t="s">
        <v>625</v>
      </c>
      <c r="D167" s="228" t="s">
        <v>174</v>
      </c>
      <c r="E167" s="229" t="s">
        <v>6507</v>
      </c>
      <c r="F167" s="230" t="s">
        <v>6508</v>
      </c>
      <c r="G167" s="231" t="s">
        <v>419</v>
      </c>
      <c r="H167" s="232">
        <v>60</v>
      </c>
      <c r="I167" s="233"/>
      <c r="J167" s="234">
        <f>ROUND(I167*H167,2)</f>
        <v>0</v>
      </c>
      <c r="K167" s="230" t="s">
        <v>5041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86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1454</v>
      </c>
    </row>
    <row r="168" s="2" customFormat="1" ht="37.8" customHeight="1">
      <c r="A168" s="39"/>
      <c r="B168" s="40"/>
      <c r="C168" s="228" t="s">
        <v>646</v>
      </c>
      <c r="D168" s="228" t="s">
        <v>174</v>
      </c>
      <c r="E168" s="229" t="s">
        <v>6509</v>
      </c>
      <c r="F168" s="230" t="s">
        <v>6510</v>
      </c>
      <c r="G168" s="231" t="s">
        <v>419</v>
      </c>
      <c r="H168" s="232">
        <v>50</v>
      </c>
      <c r="I168" s="233"/>
      <c r="J168" s="234">
        <f>ROUND(I168*H168,2)</f>
        <v>0</v>
      </c>
      <c r="K168" s="230" t="s">
        <v>5041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86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1463</v>
      </c>
    </row>
    <row r="169" s="2" customFormat="1" ht="37.8" customHeight="1">
      <c r="A169" s="39"/>
      <c r="B169" s="40"/>
      <c r="C169" s="228" t="s">
        <v>650</v>
      </c>
      <c r="D169" s="228" t="s">
        <v>174</v>
      </c>
      <c r="E169" s="229" t="s">
        <v>6511</v>
      </c>
      <c r="F169" s="230" t="s">
        <v>6512</v>
      </c>
      <c r="G169" s="231" t="s">
        <v>419</v>
      </c>
      <c r="H169" s="232">
        <v>85</v>
      </c>
      <c r="I169" s="233"/>
      <c r="J169" s="234">
        <f>ROUND(I169*H169,2)</f>
        <v>0</v>
      </c>
      <c r="K169" s="230" t="s">
        <v>5041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86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1489</v>
      </c>
    </row>
    <row r="170" s="2" customFormat="1" ht="21.75" customHeight="1">
      <c r="A170" s="39"/>
      <c r="B170" s="40"/>
      <c r="C170" s="228" t="s">
        <v>657</v>
      </c>
      <c r="D170" s="228" t="s">
        <v>174</v>
      </c>
      <c r="E170" s="229" t="s">
        <v>6513</v>
      </c>
      <c r="F170" s="230" t="s">
        <v>6514</v>
      </c>
      <c r="G170" s="231" t="s">
        <v>419</v>
      </c>
      <c r="H170" s="232">
        <v>150</v>
      </c>
      <c r="I170" s="233"/>
      <c r="J170" s="234">
        <f>ROUND(I170*H170,2)</f>
        <v>0</v>
      </c>
      <c r="K170" s="230" t="s">
        <v>5041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86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1509</v>
      </c>
    </row>
    <row r="171" s="2" customFormat="1" ht="24.15" customHeight="1">
      <c r="A171" s="39"/>
      <c r="B171" s="40"/>
      <c r="C171" s="228" t="s">
        <v>661</v>
      </c>
      <c r="D171" s="228" t="s">
        <v>174</v>
      </c>
      <c r="E171" s="229" t="s">
        <v>6515</v>
      </c>
      <c r="F171" s="230" t="s">
        <v>6516</v>
      </c>
      <c r="G171" s="231" t="s">
        <v>206</v>
      </c>
      <c r="H171" s="232">
        <v>40</v>
      </c>
      <c r="I171" s="233"/>
      <c r="J171" s="234">
        <f>ROUND(I171*H171,2)</f>
        <v>0</v>
      </c>
      <c r="K171" s="230" t="s">
        <v>5041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86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1517</v>
      </c>
    </row>
    <row r="172" s="2" customFormat="1" ht="21.75" customHeight="1">
      <c r="A172" s="39"/>
      <c r="B172" s="40"/>
      <c r="C172" s="228" t="s">
        <v>665</v>
      </c>
      <c r="D172" s="228" t="s">
        <v>174</v>
      </c>
      <c r="E172" s="229" t="s">
        <v>6517</v>
      </c>
      <c r="F172" s="230" t="s">
        <v>6518</v>
      </c>
      <c r="G172" s="231" t="s">
        <v>206</v>
      </c>
      <c r="H172" s="232">
        <v>40</v>
      </c>
      <c r="I172" s="233"/>
      <c r="J172" s="234">
        <f>ROUND(I172*H172,2)</f>
        <v>0</v>
      </c>
      <c r="K172" s="230" t="s">
        <v>5041</v>
      </c>
      <c r="L172" s="45"/>
      <c r="M172" s="309" t="s">
        <v>1</v>
      </c>
      <c r="N172" s="310" t="s">
        <v>42</v>
      </c>
      <c r="O172" s="248"/>
      <c r="P172" s="311">
        <f>O172*H172</f>
        <v>0</v>
      </c>
      <c r="Q172" s="311">
        <v>0</v>
      </c>
      <c r="R172" s="311">
        <f>Q172*H172</f>
        <v>0</v>
      </c>
      <c r="S172" s="311">
        <v>0</v>
      </c>
      <c r="T172" s="31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192</v>
      </c>
      <c r="AT172" s="239" t="s">
        <v>174</v>
      </c>
      <c r="AU172" s="239" t="s">
        <v>86</v>
      </c>
      <c r="AY172" s="18" t="s">
        <v>171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192</v>
      </c>
      <c r="BM172" s="239" t="s">
        <v>1533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6LKIY/HaEpUhm7cJZ6lzSKyNdVTVDOkzSijV8LyxDNfjMKe2kS2XMhS6ellBc4r8Sx9kk+l9c73WbGegthHyTA==" hashValue="X47wGU5w6TmuzO8nku71yRw5kfhfocfKMavmazLBq65Vl5GLXCCsr6M0kxWEEZ3fi5j4KQCAvq/GklN0rfj5Fg==" algorithmName="SHA-512" password="CC35"/>
  <autoFilter ref="C126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141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</v>
      </c>
      <c r="F7" s="152"/>
      <c r="G7" s="152"/>
      <c r="H7" s="152"/>
      <c r="L7" s="21"/>
    </row>
    <row r="8" s="1" customFormat="1" ht="12" customHeight="1">
      <c r="B8" s="21"/>
      <c r="D8" s="152" t="s">
        <v>142</v>
      </c>
      <c r="L8" s="21"/>
    </row>
    <row r="9" s="2" customFormat="1" ht="16.5" customHeight="1">
      <c r="A9" s="39"/>
      <c r="B9" s="45"/>
      <c r="C9" s="39"/>
      <c r="D9" s="39"/>
      <c r="E9" s="153" t="s">
        <v>143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144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6519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3655</v>
      </c>
      <c r="G14" s="39"/>
      <c r="H14" s="39"/>
      <c r="I14" s="152" t="s">
        <v>22</v>
      </c>
      <c r="J14" s="155" t="str">
        <f>'Rekapitulace stavby'!AN8</f>
        <v>23. 3. 2022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ROUND((SUM(BE141:BE290)),  2)</f>
        <v>0</v>
      </c>
      <c r="G35" s="39"/>
      <c r="H35" s="39"/>
      <c r="I35" s="166">
        <v>0.20999999999999999</v>
      </c>
      <c r="J35" s="165">
        <f>ROUND(((SUM(BE141:BE290))*I35),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ROUND((SUM(BF141:BF290)),  2)</f>
        <v>0</v>
      </c>
      <c r="G36" s="39"/>
      <c r="H36" s="39"/>
      <c r="I36" s="166">
        <v>0.14999999999999999</v>
      </c>
      <c r="J36" s="165">
        <f>ROUND(((SUM(BF141:BF290))*I36),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ROUND((SUM(BG141:BG290)),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ROUND((SUM(BH141:BH290)),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ROUND((SUM(BI141:BI290)),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142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144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01-014 - Gastronomická zařízení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23. 3. 2022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147</v>
      </c>
      <c r="D96" s="187"/>
      <c r="E96" s="187"/>
      <c r="F96" s="187"/>
      <c r="G96" s="187"/>
      <c r="H96" s="187"/>
      <c r="I96" s="187"/>
      <c r="J96" s="188" t="s">
        <v>148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149</v>
      </c>
      <c r="D98" s="41"/>
      <c r="E98" s="41"/>
      <c r="F98" s="41"/>
      <c r="G98" s="41"/>
      <c r="H98" s="41"/>
      <c r="I98" s="41"/>
      <c r="J98" s="111">
        <f>J141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150</v>
      </c>
    </row>
    <row r="99" s="9" customFormat="1" ht="24.96" customHeight="1">
      <c r="A99" s="9"/>
      <c r="B99" s="190"/>
      <c r="C99" s="191"/>
      <c r="D99" s="192" t="s">
        <v>6520</v>
      </c>
      <c r="E99" s="193"/>
      <c r="F99" s="193"/>
      <c r="G99" s="193"/>
      <c r="H99" s="193"/>
      <c r="I99" s="193"/>
      <c r="J99" s="194">
        <f>J142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6521</v>
      </c>
      <c r="E100" s="198"/>
      <c r="F100" s="198"/>
      <c r="G100" s="198"/>
      <c r="H100" s="198"/>
      <c r="I100" s="198"/>
      <c r="J100" s="199">
        <f>J143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6522</v>
      </c>
      <c r="E101" s="198"/>
      <c r="F101" s="198"/>
      <c r="G101" s="198"/>
      <c r="H101" s="198"/>
      <c r="I101" s="198"/>
      <c r="J101" s="199">
        <f>J145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6523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6524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6525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6526</v>
      </c>
      <c r="E105" s="198"/>
      <c r="F105" s="198"/>
      <c r="G105" s="198"/>
      <c r="H105" s="198"/>
      <c r="I105" s="198"/>
      <c r="J105" s="199">
        <f>J182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6527</v>
      </c>
      <c r="E106" s="198"/>
      <c r="F106" s="198"/>
      <c r="G106" s="198"/>
      <c r="H106" s="198"/>
      <c r="I106" s="198"/>
      <c r="J106" s="199">
        <f>J192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6528</v>
      </c>
      <c r="E107" s="198"/>
      <c r="F107" s="198"/>
      <c r="G107" s="198"/>
      <c r="H107" s="198"/>
      <c r="I107" s="198"/>
      <c r="J107" s="199">
        <f>J202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6529</v>
      </c>
      <c r="E108" s="198"/>
      <c r="F108" s="198"/>
      <c r="G108" s="198"/>
      <c r="H108" s="198"/>
      <c r="I108" s="198"/>
      <c r="J108" s="199">
        <f>J207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6530</v>
      </c>
      <c r="E109" s="198"/>
      <c r="F109" s="198"/>
      <c r="G109" s="198"/>
      <c r="H109" s="198"/>
      <c r="I109" s="198"/>
      <c r="J109" s="199">
        <f>J212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6531</v>
      </c>
      <c r="E110" s="198"/>
      <c r="F110" s="198"/>
      <c r="G110" s="198"/>
      <c r="H110" s="198"/>
      <c r="I110" s="198"/>
      <c r="J110" s="199">
        <f>J220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6532</v>
      </c>
      <c r="E111" s="198"/>
      <c r="F111" s="198"/>
      <c r="G111" s="198"/>
      <c r="H111" s="198"/>
      <c r="I111" s="198"/>
      <c r="J111" s="199">
        <f>J250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6533</v>
      </c>
      <c r="E112" s="198"/>
      <c r="F112" s="198"/>
      <c r="G112" s="198"/>
      <c r="H112" s="198"/>
      <c r="I112" s="198"/>
      <c r="J112" s="199">
        <f>J255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6534</v>
      </c>
      <c r="E113" s="198"/>
      <c r="F113" s="198"/>
      <c r="G113" s="198"/>
      <c r="H113" s="198"/>
      <c r="I113" s="198"/>
      <c r="J113" s="199">
        <f>J264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6535</v>
      </c>
      <c r="E114" s="198"/>
      <c r="F114" s="198"/>
      <c r="G114" s="198"/>
      <c r="H114" s="198"/>
      <c r="I114" s="198"/>
      <c r="J114" s="199">
        <f>J272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0"/>
      <c r="C115" s="191"/>
      <c r="D115" s="192" t="s">
        <v>6536</v>
      </c>
      <c r="E115" s="193"/>
      <c r="F115" s="193"/>
      <c r="G115" s="193"/>
      <c r="H115" s="193"/>
      <c r="I115" s="193"/>
      <c r="J115" s="194">
        <f>J275</f>
        <v>0</v>
      </c>
      <c r="K115" s="191"/>
      <c r="L115" s="195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6"/>
      <c r="C116" s="134"/>
      <c r="D116" s="197" t="s">
        <v>6537</v>
      </c>
      <c r="E116" s="198"/>
      <c r="F116" s="198"/>
      <c r="G116" s="198"/>
      <c r="H116" s="198"/>
      <c r="I116" s="198"/>
      <c r="J116" s="199">
        <f>J276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6538</v>
      </c>
      <c r="E117" s="198"/>
      <c r="F117" s="198"/>
      <c r="G117" s="198"/>
      <c r="H117" s="198"/>
      <c r="I117" s="198"/>
      <c r="J117" s="199">
        <f>J281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6539</v>
      </c>
      <c r="E118" s="198"/>
      <c r="F118" s="198"/>
      <c r="G118" s="198"/>
      <c r="H118" s="198"/>
      <c r="I118" s="198"/>
      <c r="J118" s="199">
        <f>J287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6540</v>
      </c>
      <c r="E119" s="198"/>
      <c r="F119" s="198"/>
      <c r="G119" s="198"/>
      <c r="H119" s="198"/>
      <c r="I119" s="198"/>
      <c r="J119" s="199">
        <f>J289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155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185" t="str">
        <f>E7</f>
        <v>Centrum odborného vzdělávání Volanovská, Trutnov</v>
      </c>
      <c r="F129" s="33"/>
      <c r="G129" s="33"/>
      <c r="H129" s="33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" customFormat="1" ht="12" customHeight="1">
      <c r="B130" s="22"/>
      <c r="C130" s="33" t="s">
        <v>142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="2" customFormat="1" ht="16.5" customHeight="1">
      <c r="A131" s="39"/>
      <c r="B131" s="40"/>
      <c r="C131" s="41"/>
      <c r="D131" s="41"/>
      <c r="E131" s="185" t="s">
        <v>143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144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77" t="str">
        <f>E11</f>
        <v>01-014 - Gastronomická zařízení</v>
      </c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20</v>
      </c>
      <c r="D135" s="41"/>
      <c r="E135" s="41"/>
      <c r="F135" s="28" t="str">
        <f>F14</f>
        <v xml:space="preserve"> </v>
      </c>
      <c r="G135" s="41"/>
      <c r="H135" s="41"/>
      <c r="I135" s="33" t="s">
        <v>22</v>
      </c>
      <c r="J135" s="80" t="str">
        <f>IF(J14="","",J14)</f>
        <v>23. 3. 2022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5.15" customHeight="1">
      <c r="A137" s="39"/>
      <c r="B137" s="40"/>
      <c r="C137" s="33" t="s">
        <v>24</v>
      </c>
      <c r="D137" s="41"/>
      <c r="E137" s="41"/>
      <c r="F137" s="28" t="str">
        <f>E17</f>
        <v>Královehradecký kraj, Hrade Králové</v>
      </c>
      <c r="G137" s="41"/>
      <c r="H137" s="41"/>
      <c r="I137" s="33" t="s">
        <v>30</v>
      </c>
      <c r="J137" s="37" t="str">
        <f>E23</f>
        <v>ATIP a.s. Trutnov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28</v>
      </c>
      <c r="D138" s="41"/>
      <c r="E138" s="41"/>
      <c r="F138" s="28" t="str">
        <f>IF(E20="","",E20)</f>
        <v>Vyplň údaj</v>
      </c>
      <c r="G138" s="41"/>
      <c r="H138" s="41"/>
      <c r="I138" s="33" t="s">
        <v>33</v>
      </c>
      <c r="J138" s="37" t="str">
        <f>E26</f>
        <v>Ing. Lenka Kasperová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0.32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11" customFormat="1" ht="29.28" customHeight="1">
      <c r="A140" s="201"/>
      <c r="B140" s="202"/>
      <c r="C140" s="203" t="s">
        <v>156</v>
      </c>
      <c r="D140" s="204" t="s">
        <v>62</v>
      </c>
      <c r="E140" s="204" t="s">
        <v>58</v>
      </c>
      <c r="F140" s="204" t="s">
        <v>59</v>
      </c>
      <c r="G140" s="204" t="s">
        <v>157</v>
      </c>
      <c r="H140" s="204" t="s">
        <v>158</v>
      </c>
      <c r="I140" s="204" t="s">
        <v>159</v>
      </c>
      <c r="J140" s="204" t="s">
        <v>148</v>
      </c>
      <c r="K140" s="205" t="s">
        <v>160</v>
      </c>
      <c r="L140" s="206"/>
      <c r="M140" s="101" t="s">
        <v>1</v>
      </c>
      <c r="N140" s="102" t="s">
        <v>41</v>
      </c>
      <c r="O140" s="102" t="s">
        <v>161</v>
      </c>
      <c r="P140" s="102" t="s">
        <v>162</v>
      </c>
      <c r="Q140" s="102" t="s">
        <v>163</v>
      </c>
      <c r="R140" s="102" t="s">
        <v>164</v>
      </c>
      <c r="S140" s="102" t="s">
        <v>165</v>
      </c>
      <c r="T140" s="103" t="s">
        <v>166</v>
      </c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</row>
    <row r="141" s="2" customFormat="1" ht="22.8" customHeight="1">
      <c r="A141" s="39"/>
      <c r="B141" s="40"/>
      <c r="C141" s="108" t="s">
        <v>167</v>
      </c>
      <c r="D141" s="41"/>
      <c r="E141" s="41"/>
      <c r="F141" s="41"/>
      <c r="G141" s="41"/>
      <c r="H141" s="41"/>
      <c r="I141" s="41"/>
      <c r="J141" s="207">
        <f>BK141</f>
        <v>0</v>
      </c>
      <c r="K141" s="41"/>
      <c r="L141" s="45"/>
      <c r="M141" s="104"/>
      <c r="N141" s="208"/>
      <c r="O141" s="105"/>
      <c r="P141" s="209">
        <f>P142+P275</f>
        <v>0</v>
      </c>
      <c r="Q141" s="105"/>
      <c r="R141" s="209">
        <f>R142+R275</f>
        <v>0</v>
      </c>
      <c r="S141" s="105"/>
      <c r="T141" s="210">
        <f>T142+T275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76</v>
      </c>
      <c r="AU141" s="18" t="s">
        <v>150</v>
      </c>
      <c r="BK141" s="211">
        <f>BK142+BK275</f>
        <v>0</v>
      </c>
    </row>
    <row r="142" s="12" customFormat="1" ht="25.92" customHeight="1">
      <c r="A142" s="12"/>
      <c r="B142" s="212"/>
      <c r="C142" s="213"/>
      <c r="D142" s="214" t="s">
        <v>76</v>
      </c>
      <c r="E142" s="215" t="s">
        <v>3660</v>
      </c>
      <c r="F142" s="215" t="s">
        <v>6541</v>
      </c>
      <c r="G142" s="213"/>
      <c r="H142" s="213"/>
      <c r="I142" s="216"/>
      <c r="J142" s="217">
        <f>BK142</f>
        <v>0</v>
      </c>
      <c r="K142" s="213"/>
      <c r="L142" s="218"/>
      <c r="M142" s="219"/>
      <c r="N142" s="220"/>
      <c r="O142" s="220"/>
      <c r="P142" s="221">
        <f>P143+P145+P158+P164+P172+P182+P192+P202+P207+P212+P220+P250+P255+P264+P272</f>
        <v>0</v>
      </c>
      <c r="Q142" s="220"/>
      <c r="R142" s="221">
        <f>R143+R145+R158+R164+R172+R182+R192+R202+R207+R212+R220+R250+R255+R264+R272</f>
        <v>0</v>
      </c>
      <c r="S142" s="220"/>
      <c r="T142" s="222">
        <f>T143+T145+T158+T164+T172+T182+T192+T202+T207+T212+T220+T250+T255+T264+T272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3" t="s">
        <v>84</v>
      </c>
      <c r="AT142" s="224" t="s">
        <v>76</v>
      </c>
      <c r="AU142" s="224" t="s">
        <v>77</v>
      </c>
      <c r="AY142" s="223" t="s">
        <v>171</v>
      </c>
      <c r="BK142" s="225">
        <f>BK143+BK145+BK158+BK164+BK172+BK182+BK192+BK202+BK207+BK212+BK220+BK250+BK255+BK264+BK272</f>
        <v>0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3744</v>
      </c>
      <c r="F143" s="226" t="s">
        <v>6542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P144</f>
        <v>0</v>
      </c>
      <c r="Q143" s="220"/>
      <c r="R143" s="221">
        <f>R144</f>
        <v>0</v>
      </c>
      <c r="S143" s="220"/>
      <c r="T143" s="222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171</v>
      </c>
      <c r="BK143" s="225">
        <f>BK144</f>
        <v>0</v>
      </c>
    </row>
    <row r="144" s="2" customFormat="1" ht="16.5" customHeight="1">
      <c r="A144" s="39"/>
      <c r="B144" s="40"/>
      <c r="C144" s="228" t="s">
        <v>84</v>
      </c>
      <c r="D144" s="228" t="s">
        <v>174</v>
      </c>
      <c r="E144" s="229" t="s">
        <v>6543</v>
      </c>
      <c r="F144" s="230" t="s">
        <v>6544</v>
      </c>
      <c r="G144" s="231" t="s">
        <v>1936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192</v>
      </c>
      <c r="AT144" s="239" t="s">
        <v>174</v>
      </c>
      <c r="AU144" s="239" t="s">
        <v>86</v>
      </c>
      <c r="AY144" s="18" t="s">
        <v>171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192</v>
      </c>
      <c r="BM144" s="239" t="s">
        <v>86</v>
      </c>
    </row>
    <row r="145" s="12" customFormat="1" ht="22.8" customHeight="1">
      <c r="A145" s="12"/>
      <c r="B145" s="212"/>
      <c r="C145" s="213"/>
      <c r="D145" s="214" t="s">
        <v>76</v>
      </c>
      <c r="E145" s="226" t="s">
        <v>3760</v>
      </c>
      <c r="F145" s="226" t="s">
        <v>6545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SUM(P146:P157)</f>
        <v>0</v>
      </c>
      <c r="Q145" s="220"/>
      <c r="R145" s="221">
        <f>SUM(R146:R157)</f>
        <v>0</v>
      </c>
      <c r="S145" s="220"/>
      <c r="T145" s="222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76</v>
      </c>
      <c r="AU145" s="224" t="s">
        <v>84</v>
      </c>
      <c r="AY145" s="223" t="s">
        <v>171</v>
      </c>
      <c r="BK145" s="225">
        <f>SUM(BK146:BK157)</f>
        <v>0</v>
      </c>
    </row>
    <row r="146" s="2" customFormat="1" ht="16.5" customHeight="1">
      <c r="A146" s="39"/>
      <c r="B146" s="40"/>
      <c r="C146" s="228" t="s">
        <v>86</v>
      </c>
      <c r="D146" s="228" t="s">
        <v>174</v>
      </c>
      <c r="E146" s="229" t="s">
        <v>841</v>
      </c>
      <c r="F146" s="230" t="s">
        <v>6546</v>
      </c>
      <c r="G146" s="231" t="s">
        <v>1936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192</v>
      </c>
      <c r="AT146" s="239" t="s">
        <v>174</v>
      </c>
      <c r="AU146" s="239" t="s">
        <v>86</v>
      </c>
      <c r="AY146" s="18" t="s">
        <v>171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192</v>
      </c>
      <c r="BM146" s="239" t="s">
        <v>192</v>
      </c>
    </row>
    <row r="147" s="2" customFormat="1" ht="21.75" customHeight="1">
      <c r="A147" s="39"/>
      <c r="B147" s="40"/>
      <c r="C147" s="228" t="s">
        <v>106</v>
      </c>
      <c r="D147" s="228" t="s">
        <v>174</v>
      </c>
      <c r="E147" s="229" t="s">
        <v>6547</v>
      </c>
      <c r="F147" s="230" t="s">
        <v>6548</v>
      </c>
      <c r="G147" s="231" t="s">
        <v>1936</v>
      </c>
      <c r="H147" s="232">
        <v>1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192</v>
      </c>
      <c r="AT147" s="239" t="s">
        <v>174</v>
      </c>
      <c r="AU147" s="239" t="s">
        <v>86</v>
      </c>
      <c r="AY147" s="18" t="s">
        <v>171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192</v>
      </c>
      <c r="BM147" s="239" t="s">
        <v>317</v>
      </c>
    </row>
    <row r="148" s="2" customFormat="1" ht="16.5" customHeight="1">
      <c r="A148" s="39"/>
      <c r="B148" s="40"/>
      <c r="C148" s="228" t="s">
        <v>192</v>
      </c>
      <c r="D148" s="228" t="s">
        <v>174</v>
      </c>
      <c r="E148" s="229" t="s">
        <v>844</v>
      </c>
      <c r="F148" s="230" t="s">
        <v>6549</v>
      </c>
      <c r="G148" s="231" t="s">
        <v>1936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192</v>
      </c>
      <c r="AT148" s="239" t="s">
        <v>174</v>
      </c>
      <c r="AU148" s="239" t="s">
        <v>86</v>
      </c>
      <c r="AY148" s="18" t="s">
        <v>171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192</v>
      </c>
      <c r="BM148" s="239" t="s">
        <v>329</v>
      </c>
    </row>
    <row r="149" s="2" customFormat="1" ht="16.5" customHeight="1">
      <c r="A149" s="39"/>
      <c r="B149" s="40"/>
      <c r="C149" s="228" t="s">
        <v>170</v>
      </c>
      <c r="D149" s="228" t="s">
        <v>174</v>
      </c>
      <c r="E149" s="229" t="s">
        <v>6550</v>
      </c>
      <c r="F149" s="230" t="s">
        <v>6551</v>
      </c>
      <c r="G149" s="231" t="s">
        <v>1936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192</v>
      </c>
      <c r="AT149" s="239" t="s">
        <v>174</v>
      </c>
      <c r="AU149" s="239" t="s">
        <v>86</v>
      </c>
      <c r="AY149" s="18" t="s">
        <v>171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192</v>
      </c>
      <c r="BM149" s="239" t="s">
        <v>371</v>
      </c>
    </row>
    <row r="150" s="2" customFormat="1" ht="16.5" customHeight="1">
      <c r="A150" s="39"/>
      <c r="B150" s="40"/>
      <c r="C150" s="228" t="s">
        <v>317</v>
      </c>
      <c r="D150" s="228" t="s">
        <v>174</v>
      </c>
      <c r="E150" s="229" t="s">
        <v>6552</v>
      </c>
      <c r="F150" s="230" t="s">
        <v>6553</v>
      </c>
      <c r="G150" s="231" t="s">
        <v>1936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192</v>
      </c>
      <c r="AT150" s="239" t="s">
        <v>174</v>
      </c>
      <c r="AU150" s="239" t="s">
        <v>86</v>
      </c>
      <c r="AY150" s="18" t="s">
        <v>171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192</v>
      </c>
      <c r="BM150" s="239" t="s">
        <v>403</v>
      </c>
    </row>
    <row r="151" s="2" customFormat="1" ht="24.15" customHeight="1">
      <c r="A151" s="39"/>
      <c r="B151" s="40"/>
      <c r="C151" s="228" t="s">
        <v>324</v>
      </c>
      <c r="D151" s="228" t="s">
        <v>174</v>
      </c>
      <c r="E151" s="229" t="s">
        <v>6554</v>
      </c>
      <c r="F151" s="230" t="s">
        <v>6555</v>
      </c>
      <c r="G151" s="231" t="s">
        <v>1936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192</v>
      </c>
      <c r="AT151" s="239" t="s">
        <v>174</v>
      </c>
      <c r="AU151" s="239" t="s">
        <v>86</v>
      </c>
      <c r="AY151" s="18" t="s">
        <v>171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192</v>
      </c>
      <c r="BM151" s="239" t="s">
        <v>416</v>
      </c>
    </row>
    <row r="152" s="2" customFormat="1" ht="16.5" customHeight="1">
      <c r="A152" s="39"/>
      <c r="B152" s="40"/>
      <c r="C152" s="228" t="s">
        <v>329</v>
      </c>
      <c r="D152" s="228" t="s">
        <v>174</v>
      </c>
      <c r="E152" s="229" t="s">
        <v>6556</v>
      </c>
      <c r="F152" s="230" t="s">
        <v>6557</v>
      </c>
      <c r="G152" s="231" t="s">
        <v>1936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192</v>
      </c>
      <c r="AT152" s="239" t="s">
        <v>174</v>
      </c>
      <c r="AU152" s="239" t="s">
        <v>86</v>
      </c>
      <c r="AY152" s="18" t="s">
        <v>171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192</v>
      </c>
      <c r="BM152" s="239" t="s">
        <v>440</v>
      </c>
    </row>
    <row r="153" s="2" customFormat="1" ht="16.5" customHeight="1">
      <c r="A153" s="39"/>
      <c r="B153" s="40"/>
      <c r="C153" s="228" t="s">
        <v>322</v>
      </c>
      <c r="D153" s="228" t="s">
        <v>174</v>
      </c>
      <c r="E153" s="229" t="s">
        <v>6558</v>
      </c>
      <c r="F153" s="230" t="s">
        <v>6559</v>
      </c>
      <c r="G153" s="231" t="s">
        <v>1936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192</v>
      </c>
      <c r="AT153" s="239" t="s">
        <v>174</v>
      </c>
      <c r="AU153" s="239" t="s">
        <v>86</v>
      </c>
      <c r="AY153" s="18" t="s">
        <v>171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192</v>
      </c>
      <c r="BM153" s="239" t="s">
        <v>456</v>
      </c>
    </row>
    <row r="154" s="2" customFormat="1" ht="16.5" customHeight="1">
      <c r="A154" s="39"/>
      <c r="B154" s="40"/>
      <c r="C154" s="228" t="s">
        <v>371</v>
      </c>
      <c r="D154" s="228" t="s">
        <v>174</v>
      </c>
      <c r="E154" s="229" t="s">
        <v>6560</v>
      </c>
      <c r="F154" s="230" t="s">
        <v>6561</v>
      </c>
      <c r="G154" s="231" t="s">
        <v>1936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192</v>
      </c>
      <c r="AT154" s="239" t="s">
        <v>174</v>
      </c>
      <c r="AU154" s="239" t="s">
        <v>86</v>
      </c>
      <c r="AY154" s="18" t="s">
        <v>171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192</v>
      </c>
      <c r="BM154" s="239" t="s">
        <v>471</v>
      </c>
    </row>
    <row r="155" s="2" customFormat="1" ht="16.5" customHeight="1">
      <c r="A155" s="39"/>
      <c r="B155" s="40"/>
      <c r="C155" s="228" t="s">
        <v>398</v>
      </c>
      <c r="D155" s="228" t="s">
        <v>174</v>
      </c>
      <c r="E155" s="229" t="s">
        <v>6562</v>
      </c>
      <c r="F155" s="230" t="s">
        <v>6553</v>
      </c>
      <c r="G155" s="231" t="s">
        <v>1936</v>
      </c>
      <c r="H155" s="232">
        <v>1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192</v>
      </c>
      <c r="AT155" s="239" t="s">
        <v>174</v>
      </c>
      <c r="AU155" s="239" t="s">
        <v>86</v>
      </c>
      <c r="AY155" s="18" t="s">
        <v>171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192</v>
      </c>
      <c r="BM155" s="239" t="s">
        <v>487</v>
      </c>
    </row>
    <row r="156" s="2" customFormat="1" ht="33" customHeight="1">
      <c r="A156" s="39"/>
      <c r="B156" s="40"/>
      <c r="C156" s="228" t="s">
        <v>403</v>
      </c>
      <c r="D156" s="228" t="s">
        <v>174</v>
      </c>
      <c r="E156" s="229" t="s">
        <v>6563</v>
      </c>
      <c r="F156" s="230" t="s">
        <v>6564</v>
      </c>
      <c r="G156" s="231" t="s">
        <v>1936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192</v>
      </c>
      <c r="AT156" s="239" t="s">
        <v>174</v>
      </c>
      <c r="AU156" s="239" t="s">
        <v>86</v>
      </c>
      <c r="AY156" s="18" t="s">
        <v>171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192</v>
      </c>
      <c r="BM156" s="239" t="s">
        <v>498</v>
      </c>
    </row>
    <row r="157" s="2" customFormat="1" ht="16.5" customHeight="1">
      <c r="A157" s="39"/>
      <c r="B157" s="40"/>
      <c r="C157" s="228" t="s">
        <v>410</v>
      </c>
      <c r="D157" s="228" t="s">
        <v>174</v>
      </c>
      <c r="E157" s="229" t="s">
        <v>6565</v>
      </c>
      <c r="F157" s="230" t="s">
        <v>6566</v>
      </c>
      <c r="G157" s="231" t="s">
        <v>1936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192</v>
      </c>
      <c r="AT157" s="239" t="s">
        <v>174</v>
      </c>
      <c r="AU157" s="239" t="s">
        <v>86</v>
      </c>
      <c r="AY157" s="18" t="s">
        <v>171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192</v>
      </c>
      <c r="BM157" s="239" t="s">
        <v>515</v>
      </c>
    </row>
    <row r="158" s="12" customFormat="1" ht="22.8" customHeight="1">
      <c r="A158" s="12"/>
      <c r="B158" s="212"/>
      <c r="C158" s="213"/>
      <c r="D158" s="214" t="s">
        <v>76</v>
      </c>
      <c r="E158" s="226" t="s">
        <v>3762</v>
      </c>
      <c r="F158" s="226" t="s">
        <v>6567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SUM(P159:P163)</f>
        <v>0</v>
      </c>
      <c r="Q158" s="220"/>
      <c r="R158" s="221">
        <f>SUM(R159:R163)</f>
        <v>0</v>
      </c>
      <c r="S158" s="220"/>
      <c r="T158" s="222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84</v>
      </c>
      <c r="AT158" s="224" t="s">
        <v>76</v>
      </c>
      <c r="AU158" s="224" t="s">
        <v>84</v>
      </c>
      <c r="AY158" s="223" t="s">
        <v>171</v>
      </c>
      <c r="BK158" s="225">
        <f>SUM(BK159:BK163)</f>
        <v>0</v>
      </c>
    </row>
    <row r="159" s="2" customFormat="1" ht="21.75" customHeight="1">
      <c r="A159" s="39"/>
      <c r="B159" s="40"/>
      <c r="C159" s="228" t="s">
        <v>416</v>
      </c>
      <c r="D159" s="228" t="s">
        <v>174</v>
      </c>
      <c r="E159" s="229" t="s">
        <v>848</v>
      </c>
      <c r="F159" s="230" t="s">
        <v>6568</v>
      </c>
      <c r="G159" s="231" t="s">
        <v>1936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192</v>
      </c>
      <c r="AT159" s="239" t="s">
        <v>174</v>
      </c>
      <c r="AU159" s="239" t="s">
        <v>86</v>
      </c>
      <c r="AY159" s="18" t="s">
        <v>171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192</v>
      </c>
      <c r="BM159" s="239" t="s">
        <v>537</v>
      </c>
    </row>
    <row r="160" s="2" customFormat="1" ht="16.5" customHeight="1">
      <c r="A160" s="39"/>
      <c r="B160" s="40"/>
      <c r="C160" s="228" t="s">
        <v>8</v>
      </c>
      <c r="D160" s="228" t="s">
        <v>174</v>
      </c>
      <c r="E160" s="229" t="s">
        <v>851</v>
      </c>
      <c r="F160" s="230" t="s">
        <v>6569</v>
      </c>
      <c r="G160" s="231" t="s">
        <v>1936</v>
      </c>
      <c r="H160" s="232">
        <v>1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192</v>
      </c>
      <c r="AT160" s="239" t="s">
        <v>174</v>
      </c>
      <c r="AU160" s="239" t="s">
        <v>86</v>
      </c>
      <c r="AY160" s="18" t="s">
        <v>171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192</v>
      </c>
      <c r="BM160" s="239" t="s">
        <v>570</v>
      </c>
    </row>
    <row r="161" s="2" customFormat="1" ht="16.5" customHeight="1">
      <c r="A161" s="39"/>
      <c r="B161" s="40"/>
      <c r="C161" s="228" t="s">
        <v>440</v>
      </c>
      <c r="D161" s="228" t="s">
        <v>174</v>
      </c>
      <c r="E161" s="229" t="s">
        <v>6570</v>
      </c>
      <c r="F161" s="230" t="s">
        <v>6571</v>
      </c>
      <c r="G161" s="231" t="s">
        <v>1936</v>
      </c>
      <c r="H161" s="232">
        <v>1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192</v>
      </c>
      <c r="AT161" s="239" t="s">
        <v>174</v>
      </c>
      <c r="AU161" s="239" t="s">
        <v>86</v>
      </c>
      <c r="AY161" s="18" t="s">
        <v>171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192</v>
      </c>
      <c r="BM161" s="239" t="s">
        <v>355</v>
      </c>
    </row>
    <row r="162" s="2" customFormat="1" ht="24.15" customHeight="1">
      <c r="A162" s="39"/>
      <c r="B162" s="40"/>
      <c r="C162" s="228" t="s">
        <v>451</v>
      </c>
      <c r="D162" s="228" t="s">
        <v>174</v>
      </c>
      <c r="E162" s="229" t="s">
        <v>6572</v>
      </c>
      <c r="F162" s="230" t="s">
        <v>6573</v>
      </c>
      <c r="G162" s="231" t="s">
        <v>1936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192</v>
      </c>
      <c r="AT162" s="239" t="s">
        <v>174</v>
      </c>
      <c r="AU162" s="239" t="s">
        <v>86</v>
      </c>
      <c r="AY162" s="18" t="s">
        <v>171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192</v>
      </c>
      <c r="BM162" s="239" t="s">
        <v>646</v>
      </c>
    </row>
    <row r="163" s="2" customFormat="1" ht="16.5" customHeight="1">
      <c r="A163" s="39"/>
      <c r="B163" s="40"/>
      <c r="C163" s="228" t="s">
        <v>456</v>
      </c>
      <c r="D163" s="228" t="s">
        <v>174</v>
      </c>
      <c r="E163" s="229" t="s">
        <v>6574</v>
      </c>
      <c r="F163" s="230" t="s">
        <v>6566</v>
      </c>
      <c r="G163" s="231" t="s">
        <v>1936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192</v>
      </c>
      <c r="AT163" s="239" t="s">
        <v>174</v>
      </c>
      <c r="AU163" s="239" t="s">
        <v>86</v>
      </c>
      <c r="AY163" s="18" t="s">
        <v>171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192</v>
      </c>
      <c r="BM163" s="239" t="s">
        <v>657</v>
      </c>
    </row>
    <row r="164" s="12" customFormat="1" ht="22.8" customHeight="1">
      <c r="A164" s="12"/>
      <c r="B164" s="212"/>
      <c r="C164" s="213"/>
      <c r="D164" s="214" t="s">
        <v>76</v>
      </c>
      <c r="E164" s="226" t="s">
        <v>4462</v>
      </c>
      <c r="F164" s="226" t="s">
        <v>6575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SUM(P165:P171)</f>
        <v>0</v>
      </c>
      <c r="Q164" s="220"/>
      <c r="R164" s="221">
        <f>SUM(R165:R171)</f>
        <v>0</v>
      </c>
      <c r="S164" s="220"/>
      <c r="T164" s="222">
        <f>SUM(T165:T171)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84</v>
      </c>
      <c r="AT164" s="224" t="s">
        <v>76</v>
      </c>
      <c r="AU164" s="224" t="s">
        <v>84</v>
      </c>
      <c r="AY164" s="223" t="s">
        <v>171</v>
      </c>
      <c r="BK164" s="225">
        <f>SUM(BK165:BK171)</f>
        <v>0</v>
      </c>
    </row>
    <row r="165" s="2" customFormat="1" ht="16.5" customHeight="1">
      <c r="A165" s="39"/>
      <c r="B165" s="40"/>
      <c r="C165" s="228" t="s">
        <v>465</v>
      </c>
      <c r="D165" s="228" t="s">
        <v>174</v>
      </c>
      <c r="E165" s="229" t="s">
        <v>853</v>
      </c>
      <c r="F165" s="230" t="s">
        <v>6576</v>
      </c>
      <c r="G165" s="231" t="s">
        <v>1936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192</v>
      </c>
      <c r="AT165" s="239" t="s">
        <v>174</v>
      </c>
      <c r="AU165" s="239" t="s">
        <v>86</v>
      </c>
      <c r="AY165" s="18" t="s">
        <v>171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192</v>
      </c>
      <c r="BM165" s="239" t="s">
        <v>665</v>
      </c>
    </row>
    <row r="166" s="2" customFormat="1" ht="16.5" customHeight="1">
      <c r="A166" s="39"/>
      <c r="B166" s="40"/>
      <c r="C166" s="228" t="s">
        <v>471</v>
      </c>
      <c r="D166" s="228" t="s">
        <v>174</v>
      </c>
      <c r="E166" s="229" t="s">
        <v>6577</v>
      </c>
      <c r="F166" s="230" t="s">
        <v>6576</v>
      </c>
      <c r="G166" s="231" t="s">
        <v>1936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192</v>
      </c>
      <c r="AT166" s="239" t="s">
        <v>174</v>
      </c>
      <c r="AU166" s="239" t="s">
        <v>86</v>
      </c>
      <c r="AY166" s="18" t="s">
        <v>171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192</v>
      </c>
      <c r="BM166" s="239" t="s">
        <v>678</v>
      </c>
    </row>
    <row r="167" s="2" customFormat="1" ht="16.5" customHeight="1">
      <c r="A167" s="39"/>
      <c r="B167" s="40"/>
      <c r="C167" s="228" t="s">
        <v>7</v>
      </c>
      <c r="D167" s="228" t="s">
        <v>174</v>
      </c>
      <c r="E167" s="229" t="s">
        <v>6578</v>
      </c>
      <c r="F167" s="230" t="s">
        <v>6576</v>
      </c>
      <c r="G167" s="231" t="s">
        <v>1936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192</v>
      </c>
      <c r="AT167" s="239" t="s">
        <v>174</v>
      </c>
      <c r="AU167" s="239" t="s">
        <v>86</v>
      </c>
      <c r="AY167" s="18" t="s">
        <v>171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192</v>
      </c>
      <c r="BM167" s="239" t="s">
        <v>698</v>
      </c>
    </row>
    <row r="168" s="2" customFormat="1" ht="21.75" customHeight="1">
      <c r="A168" s="39"/>
      <c r="B168" s="40"/>
      <c r="C168" s="228" t="s">
        <v>487</v>
      </c>
      <c r="D168" s="228" t="s">
        <v>174</v>
      </c>
      <c r="E168" s="229" t="s">
        <v>6579</v>
      </c>
      <c r="F168" s="230" t="s">
        <v>6580</v>
      </c>
      <c r="G168" s="231" t="s">
        <v>1936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192</v>
      </c>
      <c r="AT168" s="239" t="s">
        <v>174</v>
      </c>
      <c r="AU168" s="239" t="s">
        <v>86</v>
      </c>
      <c r="AY168" s="18" t="s">
        <v>171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192</v>
      </c>
      <c r="BM168" s="239" t="s">
        <v>708</v>
      </c>
    </row>
    <row r="169" s="2" customFormat="1" ht="21.75" customHeight="1">
      <c r="A169" s="39"/>
      <c r="B169" s="40"/>
      <c r="C169" s="228" t="s">
        <v>492</v>
      </c>
      <c r="D169" s="228" t="s">
        <v>174</v>
      </c>
      <c r="E169" s="229" t="s">
        <v>6581</v>
      </c>
      <c r="F169" s="230" t="s">
        <v>6548</v>
      </c>
      <c r="G169" s="231" t="s">
        <v>1936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192</v>
      </c>
      <c r="AT169" s="239" t="s">
        <v>174</v>
      </c>
      <c r="AU169" s="239" t="s">
        <v>86</v>
      </c>
      <c r="AY169" s="18" t="s">
        <v>171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192</v>
      </c>
      <c r="BM169" s="239" t="s">
        <v>716</v>
      </c>
    </row>
    <row r="170" s="2" customFormat="1" ht="16.5" customHeight="1">
      <c r="A170" s="39"/>
      <c r="B170" s="40"/>
      <c r="C170" s="228" t="s">
        <v>498</v>
      </c>
      <c r="D170" s="228" t="s">
        <v>174</v>
      </c>
      <c r="E170" s="229" t="s">
        <v>6582</v>
      </c>
      <c r="F170" s="230" t="s">
        <v>6583</v>
      </c>
      <c r="G170" s="231" t="s">
        <v>1936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192</v>
      </c>
      <c r="AT170" s="239" t="s">
        <v>174</v>
      </c>
      <c r="AU170" s="239" t="s">
        <v>86</v>
      </c>
      <c r="AY170" s="18" t="s">
        <v>171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192</v>
      </c>
      <c r="BM170" s="239" t="s">
        <v>725</v>
      </c>
    </row>
    <row r="171" s="2" customFormat="1" ht="24.15" customHeight="1">
      <c r="A171" s="39"/>
      <c r="B171" s="40"/>
      <c r="C171" s="228" t="s">
        <v>505</v>
      </c>
      <c r="D171" s="228" t="s">
        <v>174</v>
      </c>
      <c r="E171" s="229" t="s">
        <v>6584</v>
      </c>
      <c r="F171" s="230" t="s">
        <v>6555</v>
      </c>
      <c r="G171" s="231" t="s">
        <v>1936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192</v>
      </c>
      <c r="AT171" s="239" t="s">
        <v>174</v>
      </c>
      <c r="AU171" s="239" t="s">
        <v>86</v>
      </c>
      <c r="AY171" s="18" t="s">
        <v>171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192</v>
      </c>
      <c r="BM171" s="239" t="s">
        <v>736</v>
      </c>
    </row>
    <row r="172" s="12" customFormat="1" ht="22.8" customHeight="1">
      <c r="A172" s="12"/>
      <c r="B172" s="212"/>
      <c r="C172" s="213"/>
      <c r="D172" s="214" t="s">
        <v>76</v>
      </c>
      <c r="E172" s="226" t="s">
        <v>4528</v>
      </c>
      <c r="F172" s="226" t="s">
        <v>6585</v>
      </c>
      <c r="G172" s="213"/>
      <c r="H172" s="213"/>
      <c r="I172" s="216"/>
      <c r="J172" s="227">
        <f>BK172</f>
        <v>0</v>
      </c>
      <c r="K172" s="213"/>
      <c r="L172" s="218"/>
      <c r="M172" s="219"/>
      <c r="N172" s="220"/>
      <c r="O172" s="220"/>
      <c r="P172" s="221">
        <f>SUM(P173:P181)</f>
        <v>0</v>
      </c>
      <c r="Q172" s="220"/>
      <c r="R172" s="221">
        <f>SUM(R173:R181)</f>
        <v>0</v>
      </c>
      <c r="S172" s="220"/>
      <c r="T172" s="222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3" t="s">
        <v>84</v>
      </c>
      <c r="AT172" s="224" t="s">
        <v>76</v>
      </c>
      <c r="AU172" s="224" t="s">
        <v>84</v>
      </c>
      <c r="AY172" s="223" t="s">
        <v>171</v>
      </c>
      <c r="BK172" s="225">
        <f>SUM(BK173:BK181)</f>
        <v>0</v>
      </c>
    </row>
    <row r="173" s="2" customFormat="1" ht="16.5" customHeight="1">
      <c r="A173" s="39"/>
      <c r="B173" s="40"/>
      <c r="C173" s="228" t="s">
        <v>515</v>
      </c>
      <c r="D173" s="228" t="s">
        <v>174</v>
      </c>
      <c r="E173" s="229" t="s">
        <v>6586</v>
      </c>
      <c r="F173" s="230" t="s">
        <v>6566</v>
      </c>
      <c r="G173" s="231" t="s">
        <v>1936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192</v>
      </c>
      <c r="AT173" s="239" t="s">
        <v>174</v>
      </c>
      <c r="AU173" s="239" t="s">
        <v>86</v>
      </c>
      <c r="AY173" s="18" t="s">
        <v>171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192</v>
      </c>
      <c r="BM173" s="239" t="s">
        <v>750</v>
      </c>
    </row>
    <row r="174" s="2" customFormat="1" ht="21.75" customHeight="1">
      <c r="A174" s="39"/>
      <c r="B174" s="40"/>
      <c r="C174" s="228" t="s">
        <v>525</v>
      </c>
      <c r="D174" s="228" t="s">
        <v>174</v>
      </c>
      <c r="E174" s="229" t="s">
        <v>6587</v>
      </c>
      <c r="F174" s="230" t="s">
        <v>6588</v>
      </c>
      <c r="G174" s="231" t="s">
        <v>1936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192</v>
      </c>
      <c r="AT174" s="239" t="s">
        <v>174</v>
      </c>
      <c r="AU174" s="239" t="s">
        <v>86</v>
      </c>
      <c r="AY174" s="18" t="s">
        <v>171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192</v>
      </c>
      <c r="BM174" s="239" t="s">
        <v>769</v>
      </c>
    </row>
    <row r="175" s="2" customFormat="1" ht="16.5" customHeight="1">
      <c r="A175" s="39"/>
      <c r="B175" s="40"/>
      <c r="C175" s="228" t="s">
        <v>537</v>
      </c>
      <c r="D175" s="228" t="s">
        <v>174</v>
      </c>
      <c r="E175" s="229" t="s">
        <v>6589</v>
      </c>
      <c r="F175" s="230" t="s">
        <v>6590</v>
      </c>
      <c r="G175" s="231" t="s">
        <v>1936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192</v>
      </c>
      <c r="AT175" s="239" t="s">
        <v>174</v>
      </c>
      <c r="AU175" s="239" t="s">
        <v>86</v>
      </c>
      <c r="AY175" s="18" t="s">
        <v>171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192</v>
      </c>
      <c r="BM175" s="239" t="s">
        <v>781</v>
      </c>
    </row>
    <row r="176" s="2" customFormat="1" ht="21.75" customHeight="1">
      <c r="A176" s="39"/>
      <c r="B176" s="40"/>
      <c r="C176" s="228" t="s">
        <v>543</v>
      </c>
      <c r="D176" s="228" t="s">
        <v>174</v>
      </c>
      <c r="E176" s="229" t="s">
        <v>6591</v>
      </c>
      <c r="F176" s="230" t="s">
        <v>6592</v>
      </c>
      <c r="G176" s="231" t="s">
        <v>1936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192</v>
      </c>
      <c r="AT176" s="239" t="s">
        <v>174</v>
      </c>
      <c r="AU176" s="239" t="s">
        <v>86</v>
      </c>
      <c r="AY176" s="18" t="s">
        <v>171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192</v>
      </c>
      <c r="BM176" s="239" t="s">
        <v>794</v>
      </c>
    </row>
    <row r="177" s="2" customFormat="1" ht="16.5" customHeight="1">
      <c r="A177" s="39"/>
      <c r="B177" s="40"/>
      <c r="C177" s="228" t="s">
        <v>570</v>
      </c>
      <c r="D177" s="228" t="s">
        <v>174</v>
      </c>
      <c r="E177" s="229" t="s">
        <v>6593</v>
      </c>
      <c r="F177" s="230" t="s">
        <v>6569</v>
      </c>
      <c r="G177" s="231" t="s">
        <v>1936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192</v>
      </c>
      <c r="AT177" s="239" t="s">
        <v>174</v>
      </c>
      <c r="AU177" s="239" t="s">
        <v>86</v>
      </c>
      <c r="AY177" s="18" t="s">
        <v>171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192</v>
      </c>
      <c r="BM177" s="239" t="s">
        <v>805</v>
      </c>
    </row>
    <row r="178" s="2" customFormat="1" ht="16.5" customHeight="1">
      <c r="A178" s="39"/>
      <c r="B178" s="40"/>
      <c r="C178" s="228" t="s">
        <v>575</v>
      </c>
      <c r="D178" s="228" t="s">
        <v>174</v>
      </c>
      <c r="E178" s="229" t="s">
        <v>6594</v>
      </c>
      <c r="F178" s="230" t="s">
        <v>6595</v>
      </c>
      <c r="G178" s="231" t="s">
        <v>1936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192</v>
      </c>
      <c r="AT178" s="239" t="s">
        <v>174</v>
      </c>
      <c r="AU178" s="239" t="s">
        <v>86</v>
      </c>
      <c r="AY178" s="18" t="s">
        <v>171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192</v>
      </c>
      <c r="BM178" s="239" t="s">
        <v>817</v>
      </c>
    </row>
    <row r="179" s="2" customFormat="1" ht="16.5" customHeight="1">
      <c r="A179" s="39"/>
      <c r="B179" s="40"/>
      <c r="C179" s="228" t="s">
        <v>355</v>
      </c>
      <c r="D179" s="228" t="s">
        <v>174</v>
      </c>
      <c r="E179" s="229" t="s">
        <v>6596</v>
      </c>
      <c r="F179" s="230" t="s">
        <v>6597</v>
      </c>
      <c r="G179" s="231" t="s">
        <v>1936</v>
      </c>
      <c r="H179" s="232">
        <v>2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192</v>
      </c>
      <c r="AT179" s="239" t="s">
        <v>174</v>
      </c>
      <c r="AU179" s="239" t="s">
        <v>86</v>
      </c>
      <c r="AY179" s="18" t="s">
        <v>171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192</v>
      </c>
      <c r="BM179" s="239" t="s">
        <v>831</v>
      </c>
    </row>
    <row r="180" s="2" customFormat="1" ht="24.15" customHeight="1">
      <c r="A180" s="39"/>
      <c r="B180" s="40"/>
      <c r="C180" s="228" t="s">
        <v>625</v>
      </c>
      <c r="D180" s="228" t="s">
        <v>174</v>
      </c>
      <c r="E180" s="229" t="s">
        <v>6598</v>
      </c>
      <c r="F180" s="230" t="s">
        <v>6555</v>
      </c>
      <c r="G180" s="231" t="s">
        <v>1936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192</v>
      </c>
      <c r="AT180" s="239" t="s">
        <v>174</v>
      </c>
      <c r="AU180" s="239" t="s">
        <v>86</v>
      </c>
      <c r="AY180" s="18" t="s">
        <v>171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192</v>
      </c>
      <c r="BM180" s="239" t="s">
        <v>1454</v>
      </c>
    </row>
    <row r="181" s="2" customFormat="1" ht="16.5" customHeight="1">
      <c r="A181" s="39"/>
      <c r="B181" s="40"/>
      <c r="C181" s="228" t="s">
        <v>646</v>
      </c>
      <c r="D181" s="228" t="s">
        <v>174</v>
      </c>
      <c r="E181" s="229" t="s">
        <v>6599</v>
      </c>
      <c r="F181" s="230" t="s">
        <v>6576</v>
      </c>
      <c r="G181" s="231" t="s">
        <v>1936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192</v>
      </c>
      <c r="AT181" s="239" t="s">
        <v>174</v>
      </c>
      <c r="AU181" s="239" t="s">
        <v>86</v>
      </c>
      <c r="AY181" s="18" t="s">
        <v>171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192</v>
      </c>
      <c r="BM181" s="239" t="s">
        <v>1463</v>
      </c>
    </row>
    <row r="182" s="12" customFormat="1" ht="22.8" customHeight="1">
      <c r="A182" s="12"/>
      <c r="B182" s="212"/>
      <c r="C182" s="213"/>
      <c r="D182" s="214" t="s">
        <v>76</v>
      </c>
      <c r="E182" s="226" t="s">
        <v>4538</v>
      </c>
      <c r="F182" s="226" t="s">
        <v>6600</v>
      </c>
      <c r="G182" s="213"/>
      <c r="H182" s="213"/>
      <c r="I182" s="216"/>
      <c r="J182" s="227">
        <f>BK182</f>
        <v>0</v>
      </c>
      <c r="K182" s="213"/>
      <c r="L182" s="218"/>
      <c r="M182" s="219"/>
      <c r="N182" s="220"/>
      <c r="O182" s="220"/>
      <c r="P182" s="221">
        <f>SUM(P183:P191)</f>
        <v>0</v>
      </c>
      <c r="Q182" s="220"/>
      <c r="R182" s="221">
        <f>SUM(R183:R191)</f>
        <v>0</v>
      </c>
      <c r="S182" s="220"/>
      <c r="T182" s="222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3" t="s">
        <v>84</v>
      </c>
      <c r="AT182" s="224" t="s">
        <v>76</v>
      </c>
      <c r="AU182" s="224" t="s">
        <v>84</v>
      </c>
      <c r="AY182" s="223" t="s">
        <v>171</v>
      </c>
      <c r="BK182" s="225">
        <f>SUM(BK183:BK191)</f>
        <v>0</v>
      </c>
    </row>
    <row r="183" s="2" customFormat="1" ht="21.75" customHeight="1">
      <c r="A183" s="39"/>
      <c r="B183" s="40"/>
      <c r="C183" s="228" t="s">
        <v>650</v>
      </c>
      <c r="D183" s="228" t="s">
        <v>174</v>
      </c>
      <c r="E183" s="229" t="s">
        <v>6601</v>
      </c>
      <c r="F183" s="230" t="s">
        <v>6602</v>
      </c>
      <c r="G183" s="231" t="s">
        <v>1936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192</v>
      </c>
      <c r="AT183" s="239" t="s">
        <v>174</v>
      </c>
      <c r="AU183" s="239" t="s">
        <v>86</v>
      </c>
      <c r="AY183" s="18" t="s">
        <v>171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192</v>
      </c>
      <c r="BM183" s="239" t="s">
        <v>1489</v>
      </c>
    </row>
    <row r="184" s="2" customFormat="1" ht="16.5" customHeight="1">
      <c r="A184" s="39"/>
      <c r="B184" s="40"/>
      <c r="C184" s="228" t="s">
        <v>657</v>
      </c>
      <c r="D184" s="228" t="s">
        <v>174</v>
      </c>
      <c r="E184" s="229" t="s">
        <v>6603</v>
      </c>
      <c r="F184" s="230" t="s">
        <v>6604</v>
      </c>
      <c r="G184" s="231" t="s">
        <v>1936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192</v>
      </c>
      <c r="AT184" s="239" t="s">
        <v>174</v>
      </c>
      <c r="AU184" s="239" t="s">
        <v>86</v>
      </c>
      <c r="AY184" s="18" t="s">
        <v>171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192</v>
      </c>
      <c r="BM184" s="239" t="s">
        <v>1509</v>
      </c>
    </row>
    <row r="185" s="2" customFormat="1" ht="16.5" customHeight="1">
      <c r="A185" s="39"/>
      <c r="B185" s="40"/>
      <c r="C185" s="228" t="s">
        <v>661</v>
      </c>
      <c r="D185" s="228" t="s">
        <v>174</v>
      </c>
      <c r="E185" s="229" t="s">
        <v>6605</v>
      </c>
      <c r="F185" s="230" t="s">
        <v>6606</v>
      </c>
      <c r="G185" s="231" t="s">
        <v>1936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192</v>
      </c>
      <c r="AT185" s="239" t="s">
        <v>174</v>
      </c>
      <c r="AU185" s="239" t="s">
        <v>86</v>
      </c>
      <c r="AY185" s="18" t="s">
        <v>171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192</v>
      </c>
      <c r="BM185" s="239" t="s">
        <v>1517</v>
      </c>
    </row>
    <row r="186" s="2" customFormat="1" ht="16.5" customHeight="1">
      <c r="A186" s="39"/>
      <c r="B186" s="40"/>
      <c r="C186" s="228" t="s">
        <v>665</v>
      </c>
      <c r="D186" s="228" t="s">
        <v>174</v>
      </c>
      <c r="E186" s="229" t="s">
        <v>6607</v>
      </c>
      <c r="F186" s="230" t="s">
        <v>6590</v>
      </c>
      <c r="G186" s="231" t="s">
        <v>1936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192</v>
      </c>
      <c r="AT186" s="239" t="s">
        <v>174</v>
      </c>
      <c r="AU186" s="239" t="s">
        <v>86</v>
      </c>
      <c r="AY186" s="18" t="s">
        <v>171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192</v>
      </c>
      <c r="BM186" s="239" t="s">
        <v>1533</v>
      </c>
    </row>
    <row r="187" s="2" customFormat="1" ht="21.75" customHeight="1">
      <c r="A187" s="39"/>
      <c r="B187" s="40"/>
      <c r="C187" s="228" t="s">
        <v>589</v>
      </c>
      <c r="D187" s="228" t="s">
        <v>174</v>
      </c>
      <c r="E187" s="229" t="s">
        <v>6608</v>
      </c>
      <c r="F187" s="230" t="s">
        <v>6609</v>
      </c>
      <c r="G187" s="231" t="s">
        <v>1936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192</v>
      </c>
      <c r="AT187" s="239" t="s">
        <v>174</v>
      </c>
      <c r="AU187" s="239" t="s">
        <v>86</v>
      </c>
      <c r="AY187" s="18" t="s">
        <v>171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192</v>
      </c>
      <c r="BM187" s="239" t="s">
        <v>1543</v>
      </c>
    </row>
    <row r="188" s="2" customFormat="1" ht="24.15" customHeight="1">
      <c r="A188" s="39"/>
      <c r="B188" s="40"/>
      <c r="C188" s="228" t="s">
        <v>678</v>
      </c>
      <c r="D188" s="228" t="s">
        <v>174</v>
      </c>
      <c r="E188" s="229" t="s">
        <v>6610</v>
      </c>
      <c r="F188" s="230" t="s">
        <v>6611</v>
      </c>
      <c r="G188" s="231" t="s">
        <v>1936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192</v>
      </c>
      <c r="AT188" s="239" t="s">
        <v>174</v>
      </c>
      <c r="AU188" s="239" t="s">
        <v>86</v>
      </c>
      <c r="AY188" s="18" t="s">
        <v>171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192</v>
      </c>
      <c r="BM188" s="239" t="s">
        <v>1271</v>
      </c>
    </row>
    <row r="189" s="2" customFormat="1" ht="24.15" customHeight="1">
      <c r="A189" s="39"/>
      <c r="B189" s="40"/>
      <c r="C189" s="228" t="s">
        <v>686</v>
      </c>
      <c r="D189" s="228" t="s">
        <v>174</v>
      </c>
      <c r="E189" s="229" t="s">
        <v>6612</v>
      </c>
      <c r="F189" s="230" t="s">
        <v>6555</v>
      </c>
      <c r="G189" s="231" t="s">
        <v>1936</v>
      </c>
      <c r="H189" s="232">
        <v>1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192</v>
      </c>
      <c r="AT189" s="239" t="s">
        <v>174</v>
      </c>
      <c r="AU189" s="239" t="s">
        <v>86</v>
      </c>
      <c r="AY189" s="18" t="s">
        <v>171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192</v>
      </c>
      <c r="BM189" s="239" t="s">
        <v>1570</v>
      </c>
    </row>
    <row r="190" s="2" customFormat="1" ht="16.5" customHeight="1">
      <c r="A190" s="39"/>
      <c r="B190" s="40"/>
      <c r="C190" s="228" t="s">
        <v>698</v>
      </c>
      <c r="D190" s="228" t="s">
        <v>174</v>
      </c>
      <c r="E190" s="229" t="s">
        <v>6613</v>
      </c>
      <c r="F190" s="230" t="s">
        <v>6597</v>
      </c>
      <c r="G190" s="231" t="s">
        <v>1936</v>
      </c>
      <c r="H190" s="232">
        <v>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192</v>
      </c>
      <c r="AT190" s="239" t="s">
        <v>174</v>
      </c>
      <c r="AU190" s="239" t="s">
        <v>86</v>
      </c>
      <c r="AY190" s="18" t="s">
        <v>171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192</v>
      </c>
      <c r="BM190" s="239" t="s">
        <v>1580</v>
      </c>
    </row>
    <row r="191" s="2" customFormat="1" ht="16.5" customHeight="1">
      <c r="A191" s="39"/>
      <c r="B191" s="40"/>
      <c r="C191" s="228" t="s">
        <v>702</v>
      </c>
      <c r="D191" s="228" t="s">
        <v>174</v>
      </c>
      <c r="E191" s="229" t="s">
        <v>6614</v>
      </c>
      <c r="F191" s="230" t="s">
        <v>6566</v>
      </c>
      <c r="G191" s="231" t="s">
        <v>1936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192</v>
      </c>
      <c r="AT191" s="239" t="s">
        <v>174</v>
      </c>
      <c r="AU191" s="239" t="s">
        <v>86</v>
      </c>
      <c r="AY191" s="18" t="s">
        <v>171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192</v>
      </c>
      <c r="BM191" s="239" t="s">
        <v>1591</v>
      </c>
    </row>
    <row r="192" s="12" customFormat="1" ht="22.8" customHeight="1">
      <c r="A192" s="12"/>
      <c r="B192" s="212"/>
      <c r="C192" s="213"/>
      <c r="D192" s="214" t="s">
        <v>76</v>
      </c>
      <c r="E192" s="226" t="s">
        <v>4545</v>
      </c>
      <c r="F192" s="226" t="s">
        <v>6615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SUM(P193:P201)</f>
        <v>0</v>
      </c>
      <c r="Q192" s="220"/>
      <c r="R192" s="221">
        <f>SUM(R193:R201)</f>
        <v>0</v>
      </c>
      <c r="S192" s="220"/>
      <c r="T192" s="222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84</v>
      </c>
      <c r="AT192" s="224" t="s">
        <v>76</v>
      </c>
      <c r="AU192" s="224" t="s">
        <v>84</v>
      </c>
      <c r="AY192" s="223" t="s">
        <v>171</v>
      </c>
      <c r="BK192" s="225">
        <f>SUM(BK193:BK201)</f>
        <v>0</v>
      </c>
    </row>
    <row r="193" s="2" customFormat="1" ht="16.5" customHeight="1">
      <c r="A193" s="39"/>
      <c r="B193" s="40"/>
      <c r="C193" s="228" t="s">
        <v>708</v>
      </c>
      <c r="D193" s="228" t="s">
        <v>174</v>
      </c>
      <c r="E193" s="229" t="s">
        <v>6616</v>
      </c>
      <c r="F193" s="230" t="s">
        <v>6617</v>
      </c>
      <c r="G193" s="231" t="s">
        <v>1936</v>
      </c>
      <c r="H193" s="232">
        <v>2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192</v>
      </c>
      <c r="AT193" s="239" t="s">
        <v>174</v>
      </c>
      <c r="AU193" s="239" t="s">
        <v>86</v>
      </c>
      <c r="AY193" s="18" t="s">
        <v>171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192</v>
      </c>
      <c r="BM193" s="239" t="s">
        <v>1603</v>
      </c>
    </row>
    <row r="194" s="2" customFormat="1" ht="24.15" customHeight="1">
      <c r="A194" s="39"/>
      <c r="B194" s="40"/>
      <c r="C194" s="228" t="s">
        <v>712</v>
      </c>
      <c r="D194" s="228" t="s">
        <v>174</v>
      </c>
      <c r="E194" s="229" t="s">
        <v>6618</v>
      </c>
      <c r="F194" s="230" t="s">
        <v>6619</v>
      </c>
      <c r="G194" s="231" t="s">
        <v>1936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192</v>
      </c>
      <c r="AT194" s="239" t="s">
        <v>174</v>
      </c>
      <c r="AU194" s="239" t="s">
        <v>86</v>
      </c>
      <c r="AY194" s="18" t="s">
        <v>171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192</v>
      </c>
      <c r="BM194" s="239" t="s">
        <v>1614</v>
      </c>
    </row>
    <row r="195" s="2" customFormat="1" ht="24.15" customHeight="1">
      <c r="A195" s="39"/>
      <c r="B195" s="40"/>
      <c r="C195" s="228" t="s">
        <v>716</v>
      </c>
      <c r="D195" s="228" t="s">
        <v>174</v>
      </c>
      <c r="E195" s="229" t="s">
        <v>6620</v>
      </c>
      <c r="F195" s="230" t="s">
        <v>6621</v>
      </c>
      <c r="G195" s="231" t="s">
        <v>1936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192</v>
      </c>
      <c r="AT195" s="239" t="s">
        <v>174</v>
      </c>
      <c r="AU195" s="239" t="s">
        <v>86</v>
      </c>
      <c r="AY195" s="18" t="s">
        <v>171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192</v>
      </c>
      <c r="BM195" s="239" t="s">
        <v>1623</v>
      </c>
    </row>
    <row r="196" s="2" customFormat="1" ht="16.5" customHeight="1">
      <c r="A196" s="39"/>
      <c r="B196" s="40"/>
      <c r="C196" s="228" t="s">
        <v>721</v>
      </c>
      <c r="D196" s="228" t="s">
        <v>174</v>
      </c>
      <c r="E196" s="229" t="s">
        <v>6622</v>
      </c>
      <c r="F196" s="230" t="s">
        <v>6623</v>
      </c>
      <c r="G196" s="231" t="s">
        <v>1936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192</v>
      </c>
      <c r="AT196" s="239" t="s">
        <v>174</v>
      </c>
      <c r="AU196" s="239" t="s">
        <v>86</v>
      </c>
      <c r="AY196" s="18" t="s">
        <v>171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192</v>
      </c>
      <c r="BM196" s="239" t="s">
        <v>1633</v>
      </c>
    </row>
    <row r="197" s="2" customFormat="1" ht="16.5" customHeight="1">
      <c r="A197" s="39"/>
      <c r="B197" s="40"/>
      <c r="C197" s="228" t="s">
        <v>725</v>
      </c>
      <c r="D197" s="228" t="s">
        <v>174</v>
      </c>
      <c r="E197" s="229" t="s">
        <v>6624</v>
      </c>
      <c r="F197" s="230" t="s">
        <v>6625</v>
      </c>
      <c r="G197" s="231" t="s">
        <v>1936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192</v>
      </c>
      <c r="AT197" s="239" t="s">
        <v>174</v>
      </c>
      <c r="AU197" s="239" t="s">
        <v>86</v>
      </c>
      <c r="AY197" s="18" t="s">
        <v>171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192</v>
      </c>
      <c r="BM197" s="239" t="s">
        <v>1644</v>
      </c>
    </row>
    <row r="198" s="2" customFormat="1" ht="24.15" customHeight="1">
      <c r="A198" s="39"/>
      <c r="B198" s="40"/>
      <c r="C198" s="228" t="s">
        <v>730</v>
      </c>
      <c r="D198" s="228" t="s">
        <v>174</v>
      </c>
      <c r="E198" s="229" t="s">
        <v>6626</v>
      </c>
      <c r="F198" s="230" t="s">
        <v>6627</v>
      </c>
      <c r="G198" s="231" t="s">
        <v>1936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192</v>
      </c>
      <c r="AT198" s="239" t="s">
        <v>174</v>
      </c>
      <c r="AU198" s="239" t="s">
        <v>86</v>
      </c>
      <c r="AY198" s="18" t="s">
        <v>171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192</v>
      </c>
      <c r="BM198" s="239" t="s">
        <v>1655</v>
      </c>
    </row>
    <row r="199" s="2" customFormat="1" ht="16.5" customHeight="1">
      <c r="A199" s="39"/>
      <c r="B199" s="40"/>
      <c r="C199" s="228" t="s">
        <v>736</v>
      </c>
      <c r="D199" s="228" t="s">
        <v>174</v>
      </c>
      <c r="E199" s="229" t="s">
        <v>6628</v>
      </c>
      <c r="F199" s="230" t="s">
        <v>6595</v>
      </c>
      <c r="G199" s="231" t="s">
        <v>1936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192</v>
      </c>
      <c r="AT199" s="239" t="s">
        <v>174</v>
      </c>
      <c r="AU199" s="239" t="s">
        <v>86</v>
      </c>
      <c r="AY199" s="18" t="s">
        <v>171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192</v>
      </c>
      <c r="BM199" s="239" t="s">
        <v>1664</v>
      </c>
    </row>
    <row r="200" s="2" customFormat="1" ht="16.5" customHeight="1">
      <c r="A200" s="39"/>
      <c r="B200" s="40"/>
      <c r="C200" s="228" t="s">
        <v>743</v>
      </c>
      <c r="D200" s="228" t="s">
        <v>174</v>
      </c>
      <c r="E200" s="229" t="s">
        <v>6629</v>
      </c>
      <c r="F200" s="230" t="s">
        <v>6576</v>
      </c>
      <c r="G200" s="231" t="s">
        <v>1936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192</v>
      </c>
      <c r="AT200" s="239" t="s">
        <v>174</v>
      </c>
      <c r="AU200" s="239" t="s">
        <v>86</v>
      </c>
      <c r="AY200" s="18" t="s">
        <v>171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192</v>
      </c>
      <c r="BM200" s="239" t="s">
        <v>1682</v>
      </c>
    </row>
    <row r="201" s="2" customFormat="1" ht="24.15" customHeight="1">
      <c r="A201" s="39"/>
      <c r="B201" s="40"/>
      <c r="C201" s="228" t="s">
        <v>750</v>
      </c>
      <c r="D201" s="228" t="s">
        <v>174</v>
      </c>
      <c r="E201" s="229" t="s">
        <v>6630</v>
      </c>
      <c r="F201" s="230" t="s">
        <v>6555</v>
      </c>
      <c r="G201" s="231" t="s">
        <v>1936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192</v>
      </c>
      <c r="AT201" s="239" t="s">
        <v>174</v>
      </c>
      <c r="AU201" s="239" t="s">
        <v>86</v>
      </c>
      <c r="AY201" s="18" t="s">
        <v>171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192</v>
      </c>
      <c r="BM201" s="239" t="s">
        <v>1693</v>
      </c>
    </row>
    <row r="202" s="12" customFormat="1" ht="22.8" customHeight="1">
      <c r="A202" s="12"/>
      <c r="B202" s="212"/>
      <c r="C202" s="213"/>
      <c r="D202" s="214" t="s">
        <v>76</v>
      </c>
      <c r="E202" s="226" t="s">
        <v>4554</v>
      </c>
      <c r="F202" s="226" t="s">
        <v>6631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SUM(P203:P206)</f>
        <v>0</v>
      </c>
      <c r="Q202" s="220"/>
      <c r="R202" s="221">
        <f>SUM(R203:R206)</f>
        <v>0</v>
      </c>
      <c r="S202" s="220"/>
      <c r="T202" s="222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84</v>
      </c>
      <c r="AT202" s="224" t="s">
        <v>76</v>
      </c>
      <c r="AU202" s="224" t="s">
        <v>84</v>
      </c>
      <c r="AY202" s="223" t="s">
        <v>171</v>
      </c>
      <c r="BK202" s="225">
        <f>SUM(BK203:BK206)</f>
        <v>0</v>
      </c>
    </row>
    <row r="203" s="2" customFormat="1" ht="16.5" customHeight="1">
      <c r="A203" s="39"/>
      <c r="B203" s="40"/>
      <c r="C203" s="228" t="s">
        <v>764</v>
      </c>
      <c r="D203" s="228" t="s">
        <v>174</v>
      </c>
      <c r="E203" s="229" t="s">
        <v>6632</v>
      </c>
      <c r="F203" s="230" t="s">
        <v>6633</v>
      </c>
      <c r="G203" s="231" t="s">
        <v>1936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192</v>
      </c>
      <c r="AT203" s="239" t="s">
        <v>174</v>
      </c>
      <c r="AU203" s="239" t="s">
        <v>86</v>
      </c>
      <c r="AY203" s="18" t="s">
        <v>171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192</v>
      </c>
      <c r="BM203" s="239" t="s">
        <v>1703</v>
      </c>
    </row>
    <row r="204" s="2" customFormat="1" ht="16.5" customHeight="1">
      <c r="A204" s="39"/>
      <c r="B204" s="40"/>
      <c r="C204" s="228" t="s">
        <v>769</v>
      </c>
      <c r="D204" s="228" t="s">
        <v>174</v>
      </c>
      <c r="E204" s="229" t="s">
        <v>6634</v>
      </c>
      <c r="F204" s="230" t="s">
        <v>6635</v>
      </c>
      <c r="G204" s="231" t="s">
        <v>1936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192</v>
      </c>
      <c r="AT204" s="239" t="s">
        <v>174</v>
      </c>
      <c r="AU204" s="239" t="s">
        <v>86</v>
      </c>
      <c r="AY204" s="18" t="s">
        <v>171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192</v>
      </c>
      <c r="BM204" s="239" t="s">
        <v>1714</v>
      </c>
    </row>
    <row r="205" s="2" customFormat="1" ht="16.5" customHeight="1">
      <c r="A205" s="39"/>
      <c r="B205" s="40"/>
      <c r="C205" s="228" t="s">
        <v>774</v>
      </c>
      <c r="D205" s="228" t="s">
        <v>174</v>
      </c>
      <c r="E205" s="229" t="s">
        <v>6636</v>
      </c>
      <c r="F205" s="230" t="s">
        <v>6637</v>
      </c>
      <c r="G205" s="231" t="s">
        <v>1936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192</v>
      </c>
      <c r="AT205" s="239" t="s">
        <v>174</v>
      </c>
      <c r="AU205" s="239" t="s">
        <v>86</v>
      </c>
      <c r="AY205" s="18" t="s">
        <v>171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192</v>
      </c>
      <c r="BM205" s="239" t="s">
        <v>1733</v>
      </c>
    </row>
    <row r="206" s="2" customFormat="1" ht="24.15" customHeight="1">
      <c r="A206" s="39"/>
      <c r="B206" s="40"/>
      <c r="C206" s="228" t="s">
        <v>781</v>
      </c>
      <c r="D206" s="228" t="s">
        <v>174</v>
      </c>
      <c r="E206" s="229" t="s">
        <v>6638</v>
      </c>
      <c r="F206" s="230" t="s">
        <v>6639</v>
      </c>
      <c r="G206" s="231" t="s">
        <v>1936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192</v>
      </c>
      <c r="AT206" s="239" t="s">
        <v>174</v>
      </c>
      <c r="AU206" s="239" t="s">
        <v>86</v>
      </c>
      <c r="AY206" s="18" t="s">
        <v>171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192</v>
      </c>
      <c r="BM206" s="239" t="s">
        <v>1742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4564</v>
      </c>
      <c r="F207" s="226" t="s">
        <v>6640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171</v>
      </c>
      <c r="BK207" s="225">
        <f>SUM(BK208:BK211)</f>
        <v>0</v>
      </c>
    </row>
    <row r="208" s="2" customFormat="1" ht="16.5" customHeight="1">
      <c r="A208" s="39"/>
      <c r="B208" s="40"/>
      <c r="C208" s="228" t="s">
        <v>786</v>
      </c>
      <c r="D208" s="228" t="s">
        <v>174</v>
      </c>
      <c r="E208" s="229" t="s">
        <v>6641</v>
      </c>
      <c r="F208" s="230" t="s">
        <v>6642</v>
      </c>
      <c r="G208" s="231" t="s">
        <v>1936</v>
      </c>
      <c r="H208" s="232">
        <v>1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192</v>
      </c>
      <c r="AT208" s="239" t="s">
        <v>174</v>
      </c>
      <c r="AU208" s="239" t="s">
        <v>86</v>
      </c>
      <c r="AY208" s="18" t="s">
        <v>171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192</v>
      </c>
      <c r="BM208" s="239" t="s">
        <v>1751</v>
      </c>
    </row>
    <row r="209" s="2" customFormat="1" ht="24.15" customHeight="1">
      <c r="A209" s="39"/>
      <c r="B209" s="40"/>
      <c r="C209" s="228" t="s">
        <v>794</v>
      </c>
      <c r="D209" s="228" t="s">
        <v>174</v>
      </c>
      <c r="E209" s="229" t="s">
        <v>6643</v>
      </c>
      <c r="F209" s="230" t="s">
        <v>6644</v>
      </c>
      <c r="G209" s="231" t="s">
        <v>1936</v>
      </c>
      <c r="H209" s="232">
        <v>1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192</v>
      </c>
      <c r="AT209" s="239" t="s">
        <v>174</v>
      </c>
      <c r="AU209" s="239" t="s">
        <v>86</v>
      </c>
      <c r="AY209" s="18" t="s">
        <v>171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192</v>
      </c>
      <c r="BM209" s="239" t="s">
        <v>1769</v>
      </c>
    </row>
    <row r="210" s="2" customFormat="1" ht="16.5" customHeight="1">
      <c r="A210" s="39"/>
      <c r="B210" s="40"/>
      <c r="C210" s="228" t="s">
        <v>798</v>
      </c>
      <c r="D210" s="228" t="s">
        <v>174</v>
      </c>
      <c r="E210" s="229" t="s">
        <v>6645</v>
      </c>
      <c r="F210" s="230" t="s">
        <v>6646</v>
      </c>
      <c r="G210" s="231" t="s">
        <v>1936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192</v>
      </c>
      <c r="AT210" s="239" t="s">
        <v>174</v>
      </c>
      <c r="AU210" s="239" t="s">
        <v>86</v>
      </c>
      <c r="AY210" s="18" t="s">
        <v>171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192</v>
      </c>
      <c r="BM210" s="239" t="s">
        <v>1796</v>
      </c>
    </row>
    <row r="211" s="2" customFormat="1" ht="16.5" customHeight="1">
      <c r="A211" s="39"/>
      <c r="B211" s="40"/>
      <c r="C211" s="228" t="s">
        <v>805</v>
      </c>
      <c r="D211" s="228" t="s">
        <v>174</v>
      </c>
      <c r="E211" s="229" t="s">
        <v>6647</v>
      </c>
      <c r="F211" s="230" t="s">
        <v>6648</v>
      </c>
      <c r="G211" s="231" t="s">
        <v>1936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192</v>
      </c>
      <c r="AT211" s="239" t="s">
        <v>174</v>
      </c>
      <c r="AU211" s="239" t="s">
        <v>86</v>
      </c>
      <c r="AY211" s="18" t="s">
        <v>171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192</v>
      </c>
      <c r="BM211" s="239" t="s">
        <v>1804</v>
      </c>
    </row>
    <row r="212" s="12" customFormat="1" ht="22.8" customHeight="1">
      <c r="A212" s="12"/>
      <c r="B212" s="212"/>
      <c r="C212" s="213"/>
      <c r="D212" s="214" t="s">
        <v>76</v>
      </c>
      <c r="E212" s="226" t="s">
        <v>4883</v>
      </c>
      <c r="F212" s="226" t="s">
        <v>6649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SUM(P213:P219)</f>
        <v>0</v>
      </c>
      <c r="Q212" s="220"/>
      <c r="R212" s="221">
        <f>SUM(R213:R219)</f>
        <v>0</v>
      </c>
      <c r="S212" s="220"/>
      <c r="T212" s="222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84</v>
      </c>
      <c r="AT212" s="224" t="s">
        <v>76</v>
      </c>
      <c r="AU212" s="224" t="s">
        <v>84</v>
      </c>
      <c r="AY212" s="223" t="s">
        <v>171</v>
      </c>
      <c r="BK212" s="225">
        <f>SUM(BK213:BK219)</f>
        <v>0</v>
      </c>
    </row>
    <row r="213" s="2" customFormat="1" ht="24.15" customHeight="1">
      <c r="A213" s="39"/>
      <c r="B213" s="40"/>
      <c r="C213" s="228" t="s">
        <v>811</v>
      </c>
      <c r="D213" s="228" t="s">
        <v>174</v>
      </c>
      <c r="E213" s="229" t="s">
        <v>6650</v>
      </c>
      <c r="F213" s="230" t="s">
        <v>6651</v>
      </c>
      <c r="G213" s="231" t="s">
        <v>1936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192</v>
      </c>
      <c r="AT213" s="239" t="s">
        <v>174</v>
      </c>
      <c r="AU213" s="239" t="s">
        <v>86</v>
      </c>
      <c r="AY213" s="18" t="s">
        <v>171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192</v>
      </c>
      <c r="BM213" s="239" t="s">
        <v>1821</v>
      </c>
    </row>
    <row r="214" s="2" customFormat="1" ht="21.75" customHeight="1">
      <c r="A214" s="39"/>
      <c r="B214" s="40"/>
      <c r="C214" s="228" t="s">
        <v>817</v>
      </c>
      <c r="D214" s="228" t="s">
        <v>174</v>
      </c>
      <c r="E214" s="229" t="s">
        <v>6652</v>
      </c>
      <c r="F214" s="230" t="s">
        <v>6653</v>
      </c>
      <c r="G214" s="231" t="s">
        <v>1936</v>
      </c>
      <c r="H214" s="232">
        <v>1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192</v>
      </c>
      <c r="AT214" s="239" t="s">
        <v>174</v>
      </c>
      <c r="AU214" s="239" t="s">
        <v>86</v>
      </c>
      <c r="AY214" s="18" t="s">
        <v>171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192</v>
      </c>
      <c r="BM214" s="239" t="s">
        <v>1833</v>
      </c>
    </row>
    <row r="215" s="2" customFormat="1" ht="16.5" customHeight="1">
      <c r="A215" s="39"/>
      <c r="B215" s="40"/>
      <c r="C215" s="228" t="s">
        <v>823</v>
      </c>
      <c r="D215" s="228" t="s">
        <v>174</v>
      </c>
      <c r="E215" s="229" t="s">
        <v>6654</v>
      </c>
      <c r="F215" s="230" t="s">
        <v>6655</v>
      </c>
      <c r="G215" s="231" t="s">
        <v>1936</v>
      </c>
      <c r="H215" s="232">
        <v>1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192</v>
      </c>
      <c r="AT215" s="239" t="s">
        <v>174</v>
      </c>
      <c r="AU215" s="239" t="s">
        <v>86</v>
      </c>
      <c r="AY215" s="18" t="s">
        <v>171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192</v>
      </c>
      <c r="BM215" s="239" t="s">
        <v>1842</v>
      </c>
    </row>
    <row r="216" s="2" customFormat="1" ht="24.15" customHeight="1">
      <c r="A216" s="39"/>
      <c r="B216" s="40"/>
      <c r="C216" s="228" t="s">
        <v>831</v>
      </c>
      <c r="D216" s="228" t="s">
        <v>174</v>
      </c>
      <c r="E216" s="229" t="s">
        <v>6656</v>
      </c>
      <c r="F216" s="230" t="s">
        <v>6657</v>
      </c>
      <c r="G216" s="231" t="s">
        <v>1936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192</v>
      </c>
      <c r="AT216" s="239" t="s">
        <v>174</v>
      </c>
      <c r="AU216" s="239" t="s">
        <v>86</v>
      </c>
      <c r="AY216" s="18" t="s">
        <v>171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192</v>
      </c>
      <c r="BM216" s="239" t="s">
        <v>1851</v>
      </c>
    </row>
    <row r="217" s="2" customFormat="1" ht="24.15" customHeight="1">
      <c r="A217" s="39"/>
      <c r="B217" s="40"/>
      <c r="C217" s="228" t="s">
        <v>836</v>
      </c>
      <c r="D217" s="228" t="s">
        <v>174</v>
      </c>
      <c r="E217" s="229" t="s">
        <v>6658</v>
      </c>
      <c r="F217" s="230" t="s">
        <v>6659</v>
      </c>
      <c r="G217" s="231" t="s">
        <v>1936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192</v>
      </c>
      <c r="AT217" s="239" t="s">
        <v>174</v>
      </c>
      <c r="AU217" s="239" t="s">
        <v>86</v>
      </c>
      <c r="AY217" s="18" t="s">
        <v>171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192</v>
      </c>
      <c r="BM217" s="239" t="s">
        <v>1859</v>
      </c>
    </row>
    <row r="218" s="2" customFormat="1" ht="16.5" customHeight="1">
      <c r="A218" s="39"/>
      <c r="B218" s="40"/>
      <c r="C218" s="228" t="s">
        <v>1454</v>
      </c>
      <c r="D218" s="228" t="s">
        <v>174</v>
      </c>
      <c r="E218" s="229" t="s">
        <v>6660</v>
      </c>
      <c r="F218" s="230" t="s">
        <v>6661</v>
      </c>
      <c r="G218" s="231" t="s">
        <v>1936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192</v>
      </c>
      <c r="AT218" s="239" t="s">
        <v>174</v>
      </c>
      <c r="AU218" s="239" t="s">
        <v>86</v>
      </c>
      <c r="AY218" s="18" t="s">
        <v>171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192</v>
      </c>
      <c r="BM218" s="239" t="s">
        <v>1867</v>
      </c>
    </row>
    <row r="219" s="2" customFormat="1" ht="24.15" customHeight="1">
      <c r="A219" s="39"/>
      <c r="B219" s="40"/>
      <c r="C219" s="228" t="s">
        <v>1458</v>
      </c>
      <c r="D219" s="228" t="s">
        <v>174</v>
      </c>
      <c r="E219" s="229" t="s">
        <v>6662</v>
      </c>
      <c r="F219" s="230" t="s">
        <v>6555</v>
      </c>
      <c r="G219" s="231" t="s">
        <v>1936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192</v>
      </c>
      <c r="AT219" s="239" t="s">
        <v>174</v>
      </c>
      <c r="AU219" s="239" t="s">
        <v>86</v>
      </c>
      <c r="AY219" s="18" t="s">
        <v>171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192</v>
      </c>
      <c r="BM219" s="239" t="s">
        <v>1877</v>
      </c>
    </row>
    <row r="220" s="12" customFormat="1" ht="22.8" customHeight="1">
      <c r="A220" s="12"/>
      <c r="B220" s="212"/>
      <c r="C220" s="213"/>
      <c r="D220" s="214" t="s">
        <v>76</v>
      </c>
      <c r="E220" s="226" t="s">
        <v>4932</v>
      </c>
      <c r="F220" s="226" t="s">
        <v>6663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SUM(P221:P249)</f>
        <v>0</v>
      </c>
      <c r="Q220" s="220"/>
      <c r="R220" s="221">
        <f>SUM(R221:R249)</f>
        <v>0</v>
      </c>
      <c r="S220" s="220"/>
      <c r="T220" s="222">
        <f>SUM(T221:T249)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84</v>
      </c>
      <c r="AT220" s="224" t="s">
        <v>76</v>
      </c>
      <c r="AU220" s="224" t="s">
        <v>84</v>
      </c>
      <c r="AY220" s="223" t="s">
        <v>171</v>
      </c>
      <c r="BK220" s="225">
        <f>SUM(BK221:BK249)</f>
        <v>0</v>
      </c>
    </row>
    <row r="221" s="2" customFormat="1" ht="16.5" customHeight="1">
      <c r="A221" s="39"/>
      <c r="B221" s="40"/>
      <c r="C221" s="228" t="s">
        <v>1463</v>
      </c>
      <c r="D221" s="228" t="s">
        <v>174</v>
      </c>
      <c r="E221" s="229" t="s">
        <v>6664</v>
      </c>
      <c r="F221" s="230" t="s">
        <v>6665</v>
      </c>
      <c r="G221" s="231" t="s">
        <v>1936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192</v>
      </c>
      <c r="AT221" s="239" t="s">
        <v>174</v>
      </c>
      <c r="AU221" s="239" t="s">
        <v>86</v>
      </c>
      <c r="AY221" s="18" t="s">
        <v>171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192</v>
      </c>
      <c r="BM221" s="239" t="s">
        <v>1885</v>
      </c>
    </row>
    <row r="222" s="2" customFormat="1" ht="24.15" customHeight="1">
      <c r="A222" s="39"/>
      <c r="B222" s="40"/>
      <c r="C222" s="228" t="s">
        <v>1468</v>
      </c>
      <c r="D222" s="228" t="s">
        <v>174</v>
      </c>
      <c r="E222" s="229" t="s">
        <v>3662</v>
      </c>
      <c r="F222" s="230" t="s">
        <v>6666</v>
      </c>
      <c r="G222" s="231" t="s">
        <v>1936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192</v>
      </c>
      <c r="AT222" s="239" t="s">
        <v>174</v>
      </c>
      <c r="AU222" s="239" t="s">
        <v>86</v>
      </c>
      <c r="AY222" s="18" t="s">
        <v>171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192</v>
      </c>
      <c r="BM222" s="239" t="s">
        <v>1895</v>
      </c>
    </row>
    <row r="223" s="2" customFormat="1" ht="33" customHeight="1">
      <c r="A223" s="39"/>
      <c r="B223" s="40"/>
      <c r="C223" s="228" t="s">
        <v>1489</v>
      </c>
      <c r="D223" s="228" t="s">
        <v>174</v>
      </c>
      <c r="E223" s="229" t="s">
        <v>3680</v>
      </c>
      <c r="F223" s="230" t="s">
        <v>6564</v>
      </c>
      <c r="G223" s="231" t="s">
        <v>1936</v>
      </c>
      <c r="H223" s="232">
        <v>1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192</v>
      </c>
      <c r="AT223" s="239" t="s">
        <v>174</v>
      </c>
      <c r="AU223" s="239" t="s">
        <v>86</v>
      </c>
      <c r="AY223" s="18" t="s">
        <v>171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192</v>
      </c>
      <c r="BM223" s="239" t="s">
        <v>1907</v>
      </c>
    </row>
    <row r="224" s="2" customFormat="1" ht="16.5" customHeight="1">
      <c r="A224" s="39"/>
      <c r="B224" s="40"/>
      <c r="C224" s="228" t="s">
        <v>1505</v>
      </c>
      <c r="D224" s="228" t="s">
        <v>174</v>
      </c>
      <c r="E224" s="229" t="s">
        <v>6667</v>
      </c>
      <c r="F224" s="230" t="s">
        <v>6668</v>
      </c>
      <c r="G224" s="231" t="s">
        <v>1936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192</v>
      </c>
      <c r="AT224" s="239" t="s">
        <v>174</v>
      </c>
      <c r="AU224" s="239" t="s">
        <v>86</v>
      </c>
      <c r="AY224" s="18" t="s">
        <v>171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192</v>
      </c>
      <c r="BM224" s="239" t="s">
        <v>1921</v>
      </c>
    </row>
    <row r="225" s="2" customFormat="1" ht="24.15" customHeight="1">
      <c r="A225" s="39"/>
      <c r="B225" s="40"/>
      <c r="C225" s="228" t="s">
        <v>1509</v>
      </c>
      <c r="D225" s="228" t="s">
        <v>174</v>
      </c>
      <c r="E225" s="229" t="s">
        <v>6669</v>
      </c>
      <c r="F225" s="230" t="s">
        <v>6666</v>
      </c>
      <c r="G225" s="231" t="s">
        <v>1936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192</v>
      </c>
      <c r="AT225" s="239" t="s">
        <v>174</v>
      </c>
      <c r="AU225" s="239" t="s">
        <v>86</v>
      </c>
      <c r="AY225" s="18" t="s">
        <v>171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192</v>
      </c>
      <c r="BM225" s="239" t="s">
        <v>1929</v>
      </c>
    </row>
    <row r="226" s="2" customFormat="1" ht="33" customHeight="1">
      <c r="A226" s="39"/>
      <c r="B226" s="40"/>
      <c r="C226" s="228" t="s">
        <v>1513</v>
      </c>
      <c r="D226" s="228" t="s">
        <v>174</v>
      </c>
      <c r="E226" s="229" t="s">
        <v>6670</v>
      </c>
      <c r="F226" s="230" t="s">
        <v>6564</v>
      </c>
      <c r="G226" s="231" t="s">
        <v>1936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192</v>
      </c>
      <c r="AT226" s="239" t="s">
        <v>174</v>
      </c>
      <c r="AU226" s="239" t="s">
        <v>86</v>
      </c>
      <c r="AY226" s="18" t="s">
        <v>171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192</v>
      </c>
      <c r="BM226" s="239" t="s">
        <v>1938</v>
      </c>
    </row>
    <row r="227" s="2" customFormat="1" ht="16.5" customHeight="1">
      <c r="A227" s="39"/>
      <c r="B227" s="40"/>
      <c r="C227" s="228" t="s">
        <v>1517</v>
      </c>
      <c r="D227" s="228" t="s">
        <v>174</v>
      </c>
      <c r="E227" s="229" t="s">
        <v>3683</v>
      </c>
      <c r="F227" s="230" t="s">
        <v>6671</v>
      </c>
      <c r="G227" s="231" t="s">
        <v>1936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192</v>
      </c>
      <c r="AT227" s="239" t="s">
        <v>174</v>
      </c>
      <c r="AU227" s="239" t="s">
        <v>86</v>
      </c>
      <c r="AY227" s="18" t="s">
        <v>171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192</v>
      </c>
      <c r="BM227" s="239" t="s">
        <v>1948</v>
      </c>
    </row>
    <row r="228" s="2" customFormat="1" ht="21.75" customHeight="1">
      <c r="A228" s="39"/>
      <c r="B228" s="40"/>
      <c r="C228" s="228" t="s">
        <v>1528</v>
      </c>
      <c r="D228" s="228" t="s">
        <v>174</v>
      </c>
      <c r="E228" s="229" t="s">
        <v>6672</v>
      </c>
      <c r="F228" s="230" t="s">
        <v>6673</v>
      </c>
      <c r="G228" s="231" t="s">
        <v>1936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192</v>
      </c>
      <c r="AT228" s="239" t="s">
        <v>174</v>
      </c>
      <c r="AU228" s="239" t="s">
        <v>86</v>
      </c>
      <c r="AY228" s="18" t="s">
        <v>171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192</v>
      </c>
      <c r="BM228" s="239" t="s">
        <v>1958</v>
      </c>
    </row>
    <row r="229" s="2" customFormat="1" ht="16.5" customHeight="1">
      <c r="A229" s="39"/>
      <c r="B229" s="40"/>
      <c r="C229" s="228" t="s">
        <v>1533</v>
      </c>
      <c r="D229" s="228" t="s">
        <v>174</v>
      </c>
      <c r="E229" s="229" t="s">
        <v>6674</v>
      </c>
      <c r="F229" s="230" t="s">
        <v>6675</v>
      </c>
      <c r="G229" s="231" t="s">
        <v>1936</v>
      </c>
      <c r="H229" s="232">
        <v>1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192</v>
      </c>
      <c r="AT229" s="239" t="s">
        <v>174</v>
      </c>
      <c r="AU229" s="239" t="s">
        <v>86</v>
      </c>
      <c r="AY229" s="18" t="s">
        <v>171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192</v>
      </c>
      <c r="BM229" s="239" t="s">
        <v>1966</v>
      </c>
    </row>
    <row r="230" s="2" customFormat="1" ht="21.75" customHeight="1">
      <c r="A230" s="39"/>
      <c r="B230" s="40"/>
      <c r="C230" s="228" t="s">
        <v>1537</v>
      </c>
      <c r="D230" s="228" t="s">
        <v>174</v>
      </c>
      <c r="E230" s="229" t="s">
        <v>6676</v>
      </c>
      <c r="F230" s="230" t="s">
        <v>6677</v>
      </c>
      <c r="G230" s="231" t="s">
        <v>1936</v>
      </c>
      <c r="H230" s="232">
        <v>1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192</v>
      </c>
      <c r="AT230" s="239" t="s">
        <v>174</v>
      </c>
      <c r="AU230" s="239" t="s">
        <v>86</v>
      </c>
      <c r="AY230" s="18" t="s">
        <v>171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192</v>
      </c>
      <c r="BM230" s="239" t="s">
        <v>1974</v>
      </c>
    </row>
    <row r="231" s="2" customFormat="1" ht="24.15" customHeight="1">
      <c r="A231" s="39"/>
      <c r="B231" s="40"/>
      <c r="C231" s="228" t="s">
        <v>1543</v>
      </c>
      <c r="D231" s="228" t="s">
        <v>174</v>
      </c>
      <c r="E231" s="229" t="s">
        <v>6678</v>
      </c>
      <c r="F231" s="230" t="s">
        <v>6679</v>
      </c>
      <c r="G231" s="231" t="s">
        <v>1936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192</v>
      </c>
      <c r="AT231" s="239" t="s">
        <v>174</v>
      </c>
      <c r="AU231" s="239" t="s">
        <v>86</v>
      </c>
      <c r="AY231" s="18" t="s">
        <v>171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192</v>
      </c>
      <c r="BM231" s="239" t="s">
        <v>1984</v>
      </c>
    </row>
    <row r="232" s="2" customFormat="1" ht="33" customHeight="1">
      <c r="A232" s="39"/>
      <c r="B232" s="40"/>
      <c r="C232" s="228" t="s">
        <v>1551</v>
      </c>
      <c r="D232" s="228" t="s">
        <v>174</v>
      </c>
      <c r="E232" s="229" t="s">
        <v>6680</v>
      </c>
      <c r="F232" s="230" t="s">
        <v>6564</v>
      </c>
      <c r="G232" s="231" t="s">
        <v>1936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192</v>
      </c>
      <c r="AT232" s="239" t="s">
        <v>174</v>
      </c>
      <c r="AU232" s="239" t="s">
        <v>86</v>
      </c>
      <c r="AY232" s="18" t="s">
        <v>171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192</v>
      </c>
      <c r="BM232" s="239" t="s">
        <v>1988</v>
      </c>
    </row>
    <row r="233" s="2" customFormat="1" ht="16.5" customHeight="1">
      <c r="A233" s="39"/>
      <c r="B233" s="40"/>
      <c r="C233" s="228" t="s">
        <v>1271</v>
      </c>
      <c r="D233" s="228" t="s">
        <v>174</v>
      </c>
      <c r="E233" s="229" t="s">
        <v>6681</v>
      </c>
      <c r="F233" s="230" t="s">
        <v>6671</v>
      </c>
      <c r="G233" s="231" t="s">
        <v>1936</v>
      </c>
      <c r="H233" s="232">
        <v>1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192</v>
      </c>
      <c r="AT233" s="239" t="s">
        <v>174</v>
      </c>
      <c r="AU233" s="239" t="s">
        <v>86</v>
      </c>
      <c r="AY233" s="18" t="s">
        <v>171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192</v>
      </c>
      <c r="BM233" s="239" t="s">
        <v>1995</v>
      </c>
    </row>
    <row r="234" s="2" customFormat="1" ht="21.75" customHeight="1">
      <c r="A234" s="39"/>
      <c r="B234" s="40"/>
      <c r="C234" s="228" t="s">
        <v>1561</v>
      </c>
      <c r="D234" s="228" t="s">
        <v>174</v>
      </c>
      <c r="E234" s="229" t="s">
        <v>6682</v>
      </c>
      <c r="F234" s="230" t="s">
        <v>6677</v>
      </c>
      <c r="G234" s="231" t="s">
        <v>1936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192</v>
      </c>
      <c r="AT234" s="239" t="s">
        <v>174</v>
      </c>
      <c r="AU234" s="239" t="s">
        <v>86</v>
      </c>
      <c r="AY234" s="18" t="s">
        <v>171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192</v>
      </c>
      <c r="BM234" s="239" t="s">
        <v>2025</v>
      </c>
    </row>
    <row r="235" s="2" customFormat="1" ht="16.5" customHeight="1">
      <c r="A235" s="39"/>
      <c r="B235" s="40"/>
      <c r="C235" s="228" t="s">
        <v>1570</v>
      </c>
      <c r="D235" s="228" t="s">
        <v>174</v>
      </c>
      <c r="E235" s="229" t="s">
        <v>6683</v>
      </c>
      <c r="F235" s="230" t="s">
        <v>6684</v>
      </c>
      <c r="G235" s="231" t="s">
        <v>1936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192</v>
      </c>
      <c r="AT235" s="239" t="s">
        <v>174</v>
      </c>
      <c r="AU235" s="239" t="s">
        <v>86</v>
      </c>
      <c r="AY235" s="18" t="s">
        <v>171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192</v>
      </c>
      <c r="BM235" s="239" t="s">
        <v>2039</v>
      </c>
    </row>
    <row r="236" s="2" customFormat="1" ht="24.15" customHeight="1">
      <c r="A236" s="39"/>
      <c r="B236" s="40"/>
      <c r="C236" s="228" t="s">
        <v>1575</v>
      </c>
      <c r="D236" s="228" t="s">
        <v>174</v>
      </c>
      <c r="E236" s="229" t="s">
        <v>6685</v>
      </c>
      <c r="F236" s="230" t="s">
        <v>6686</v>
      </c>
      <c r="G236" s="231" t="s">
        <v>1936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192</v>
      </c>
      <c r="AT236" s="239" t="s">
        <v>174</v>
      </c>
      <c r="AU236" s="239" t="s">
        <v>86</v>
      </c>
      <c r="AY236" s="18" t="s">
        <v>171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192</v>
      </c>
      <c r="BM236" s="239" t="s">
        <v>2052</v>
      </c>
    </row>
    <row r="237" s="2" customFormat="1" ht="16.5" customHeight="1">
      <c r="A237" s="39"/>
      <c r="B237" s="40"/>
      <c r="C237" s="228" t="s">
        <v>1580</v>
      </c>
      <c r="D237" s="228" t="s">
        <v>174</v>
      </c>
      <c r="E237" s="229" t="s">
        <v>6687</v>
      </c>
      <c r="F237" s="230" t="s">
        <v>6688</v>
      </c>
      <c r="G237" s="231" t="s">
        <v>1936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192</v>
      </c>
      <c r="AT237" s="239" t="s">
        <v>174</v>
      </c>
      <c r="AU237" s="239" t="s">
        <v>86</v>
      </c>
      <c r="AY237" s="18" t="s">
        <v>171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192</v>
      </c>
      <c r="BM237" s="239" t="s">
        <v>2062</v>
      </c>
    </row>
    <row r="238" s="2" customFormat="1" ht="33" customHeight="1">
      <c r="A238" s="39"/>
      <c r="B238" s="40"/>
      <c r="C238" s="228" t="s">
        <v>1586</v>
      </c>
      <c r="D238" s="228" t="s">
        <v>174</v>
      </c>
      <c r="E238" s="229" t="s">
        <v>6689</v>
      </c>
      <c r="F238" s="230" t="s">
        <v>6564</v>
      </c>
      <c r="G238" s="231" t="s">
        <v>1936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192</v>
      </c>
      <c r="AT238" s="239" t="s">
        <v>174</v>
      </c>
      <c r="AU238" s="239" t="s">
        <v>86</v>
      </c>
      <c r="AY238" s="18" t="s">
        <v>171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192</v>
      </c>
      <c r="BM238" s="239" t="s">
        <v>2074</v>
      </c>
    </row>
    <row r="239" s="2" customFormat="1" ht="16.5" customHeight="1">
      <c r="A239" s="39"/>
      <c r="B239" s="40"/>
      <c r="C239" s="228" t="s">
        <v>1591</v>
      </c>
      <c r="D239" s="228" t="s">
        <v>174</v>
      </c>
      <c r="E239" s="229" t="s">
        <v>6690</v>
      </c>
      <c r="F239" s="230" t="s">
        <v>6691</v>
      </c>
      <c r="G239" s="231" t="s">
        <v>1936</v>
      </c>
      <c r="H239" s="232">
        <v>1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192</v>
      </c>
      <c r="AT239" s="239" t="s">
        <v>174</v>
      </c>
      <c r="AU239" s="239" t="s">
        <v>86</v>
      </c>
      <c r="AY239" s="18" t="s">
        <v>171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192</v>
      </c>
      <c r="BM239" s="239" t="s">
        <v>2084</v>
      </c>
    </row>
    <row r="240" s="2" customFormat="1" ht="24.15" customHeight="1">
      <c r="A240" s="39"/>
      <c r="B240" s="40"/>
      <c r="C240" s="228" t="s">
        <v>1597</v>
      </c>
      <c r="D240" s="228" t="s">
        <v>174</v>
      </c>
      <c r="E240" s="229" t="s">
        <v>6692</v>
      </c>
      <c r="F240" s="230" t="s">
        <v>6693</v>
      </c>
      <c r="G240" s="231" t="s">
        <v>1936</v>
      </c>
      <c r="H240" s="232">
        <v>1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192</v>
      </c>
      <c r="AT240" s="239" t="s">
        <v>174</v>
      </c>
      <c r="AU240" s="239" t="s">
        <v>86</v>
      </c>
      <c r="AY240" s="18" t="s">
        <v>171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192</v>
      </c>
      <c r="BM240" s="239" t="s">
        <v>2095</v>
      </c>
    </row>
    <row r="241" s="2" customFormat="1" ht="16.5" customHeight="1">
      <c r="A241" s="39"/>
      <c r="B241" s="40"/>
      <c r="C241" s="228" t="s">
        <v>1603</v>
      </c>
      <c r="D241" s="228" t="s">
        <v>174</v>
      </c>
      <c r="E241" s="229" t="s">
        <v>6694</v>
      </c>
      <c r="F241" s="230" t="s">
        <v>6695</v>
      </c>
      <c r="G241" s="231" t="s">
        <v>1936</v>
      </c>
      <c r="H241" s="232">
        <v>1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192</v>
      </c>
      <c r="AT241" s="239" t="s">
        <v>174</v>
      </c>
      <c r="AU241" s="239" t="s">
        <v>86</v>
      </c>
      <c r="AY241" s="18" t="s">
        <v>171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192</v>
      </c>
      <c r="BM241" s="239" t="s">
        <v>2104</v>
      </c>
    </row>
    <row r="242" s="2" customFormat="1" ht="16.5" customHeight="1">
      <c r="A242" s="39"/>
      <c r="B242" s="40"/>
      <c r="C242" s="228" t="s">
        <v>1609</v>
      </c>
      <c r="D242" s="228" t="s">
        <v>174</v>
      </c>
      <c r="E242" s="229" t="s">
        <v>6696</v>
      </c>
      <c r="F242" s="230" t="s">
        <v>6697</v>
      </c>
      <c r="G242" s="231" t="s">
        <v>1936</v>
      </c>
      <c r="H242" s="232">
        <v>1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192</v>
      </c>
      <c r="AT242" s="239" t="s">
        <v>174</v>
      </c>
      <c r="AU242" s="239" t="s">
        <v>86</v>
      </c>
      <c r="AY242" s="18" t="s">
        <v>171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192</v>
      </c>
      <c r="BM242" s="239" t="s">
        <v>2115</v>
      </c>
    </row>
    <row r="243" s="2" customFormat="1" ht="16.5" customHeight="1">
      <c r="A243" s="39"/>
      <c r="B243" s="40"/>
      <c r="C243" s="228" t="s">
        <v>1614</v>
      </c>
      <c r="D243" s="228" t="s">
        <v>174</v>
      </c>
      <c r="E243" s="229" t="s">
        <v>6698</v>
      </c>
      <c r="F243" s="230" t="s">
        <v>6699</v>
      </c>
      <c r="G243" s="231" t="s">
        <v>1936</v>
      </c>
      <c r="H243" s="232">
        <v>1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192</v>
      </c>
      <c r="AT243" s="239" t="s">
        <v>174</v>
      </c>
      <c r="AU243" s="239" t="s">
        <v>86</v>
      </c>
      <c r="AY243" s="18" t="s">
        <v>171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192</v>
      </c>
      <c r="BM243" s="239" t="s">
        <v>2124</v>
      </c>
    </row>
    <row r="244" s="2" customFormat="1" ht="24.15" customHeight="1">
      <c r="A244" s="39"/>
      <c r="B244" s="40"/>
      <c r="C244" s="228" t="s">
        <v>1619</v>
      </c>
      <c r="D244" s="228" t="s">
        <v>174</v>
      </c>
      <c r="E244" s="229" t="s">
        <v>6700</v>
      </c>
      <c r="F244" s="230" t="s">
        <v>6701</v>
      </c>
      <c r="G244" s="231" t="s">
        <v>1936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192</v>
      </c>
      <c r="AT244" s="239" t="s">
        <v>174</v>
      </c>
      <c r="AU244" s="239" t="s">
        <v>86</v>
      </c>
      <c r="AY244" s="18" t="s">
        <v>171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192</v>
      </c>
      <c r="BM244" s="239" t="s">
        <v>2136</v>
      </c>
    </row>
    <row r="245" s="2" customFormat="1" ht="16.5" customHeight="1">
      <c r="A245" s="39"/>
      <c r="B245" s="40"/>
      <c r="C245" s="228" t="s">
        <v>1623</v>
      </c>
      <c r="D245" s="228" t="s">
        <v>174</v>
      </c>
      <c r="E245" s="229" t="s">
        <v>6702</v>
      </c>
      <c r="F245" s="230" t="s">
        <v>6703</v>
      </c>
      <c r="G245" s="231" t="s">
        <v>1936</v>
      </c>
      <c r="H245" s="232">
        <v>1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192</v>
      </c>
      <c r="AT245" s="239" t="s">
        <v>174</v>
      </c>
      <c r="AU245" s="239" t="s">
        <v>86</v>
      </c>
      <c r="AY245" s="18" t="s">
        <v>171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192</v>
      </c>
      <c r="BM245" s="239" t="s">
        <v>2151</v>
      </c>
    </row>
    <row r="246" s="2" customFormat="1" ht="16.5" customHeight="1">
      <c r="A246" s="39"/>
      <c r="B246" s="40"/>
      <c r="C246" s="228" t="s">
        <v>1628</v>
      </c>
      <c r="D246" s="228" t="s">
        <v>174</v>
      </c>
      <c r="E246" s="229" t="s">
        <v>6704</v>
      </c>
      <c r="F246" s="230" t="s">
        <v>6697</v>
      </c>
      <c r="G246" s="231" t="s">
        <v>1936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192</v>
      </c>
      <c r="AT246" s="239" t="s">
        <v>174</v>
      </c>
      <c r="AU246" s="239" t="s">
        <v>86</v>
      </c>
      <c r="AY246" s="18" t="s">
        <v>171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192</v>
      </c>
      <c r="BM246" s="239" t="s">
        <v>2159</v>
      </c>
    </row>
    <row r="247" s="2" customFormat="1" ht="16.5" customHeight="1">
      <c r="A247" s="39"/>
      <c r="B247" s="40"/>
      <c r="C247" s="228" t="s">
        <v>1633</v>
      </c>
      <c r="D247" s="228" t="s">
        <v>174</v>
      </c>
      <c r="E247" s="229" t="s">
        <v>6705</v>
      </c>
      <c r="F247" s="230" t="s">
        <v>6706</v>
      </c>
      <c r="G247" s="231" t="s">
        <v>1936</v>
      </c>
      <c r="H247" s="232">
        <v>2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192</v>
      </c>
      <c r="AT247" s="239" t="s">
        <v>174</v>
      </c>
      <c r="AU247" s="239" t="s">
        <v>86</v>
      </c>
      <c r="AY247" s="18" t="s">
        <v>171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192</v>
      </c>
      <c r="BM247" s="239" t="s">
        <v>2169</v>
      </c>
    </row>
    <row r="248" s="2" customFormat="1" ht="24.15" customHeight="1">
      <c r="A248" s="39"/>
      <c r="B248" s="40"/>
      <c r="C248" s="228" t="s">
        <v>1638</v>
      </c>
      <c r="D248" s="228" t="s">
        <v>174</v>
      </c>
      <c r="E248" s="229" t="s">
        <v>6707</v>
      </c>
      <c r="F248" s="230" t="s">
        <v>6708</v>
      </c>
      <c r="G248" s="231" t="s">
        <v>1936</v>
      </c>
      <c r="H248" s="232">
        <v>1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192</v>
      </c>
      <c r="AT248" s="239" t="s">
        <v>174</v>
      </c>
      <c r="AU248" s="239" t="s">
        <v>86</v>
      </c>
      <c r="AY248" s="18" t="s">
        <v>171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192</v>
      </c>
      <c r="BM248" s="239" t="s">
        <v>2181</v>
      </c>
    </row>
    <row r="249" s="2" customFormat="1" ht="16.5" customHeight="1">
      <c r="A249" s="39"/>
      <c r="B249" s="40"/>
      <c r="C249" s="228" t="s">
        <v>1644</v>
      </c>
      <c r="D249" s="228" t="s">
        <v>174</v>
      </c>
      <c r="E249" s="229" t="s">
        <v>6709</v>
      </c>
      <c r="F249" s="230" t="s">
        <v>6710</v>
      </c>
      <c r="G249" s="231" t="s">
        <v>1936</v>
      </c>
      <c r="H249" s="232">
        <v>1</v>
      </c>
      <c r="I249" s="233"/>
      <c r="J249" s="234">
        <f>ROUND(I249*H249,2)</f>
        <v>0</v>
      </c>
      <c r="K249" s="230" t="s">
        <v>1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192</v>
      </c>
      <c r="AT249" s="239" t="s">
        <v>174</v>
      </c>
      <c r="AU249" s="239" t="s">
        <v>86</v>
      </c>
      <c r="AY249" s="18" t="s">
        <v>171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192</v>
      </c>
      <c r="BM249" s="239" t="s">
        <v>2192</v>
      </c>
    </row>
    <row r="250" s="12" customFormat="1" ht="22.8" customHeight="1">
      <c r="A250" s="12"/>
      <c r="B250" s="212"/>
      <c r="C250" s="213"/>
      <c r="D250" s="214" t="s">
        <v>76</v>
      </c>
      <c r="E250" s="226" t="s">
        <v>4949</v>
      </c>
      <c r="F250" s="226" t="s">
        <v>6711</v>
      </c>
      <c r="G250" s="213"/>
      <c r="H250" s="213"/>
      <c r="I250" s="216"/>
      <c r="J250" s="227">
        <f>BK250</f>
        <v>0</v>
      </c>
      <c r="K250" s="213"/>
      <c r="L250" s="218"/>
      <c r="M250" s="219"/>
      <c r="N250" s="220"/>
      <c r="O250" s="220"/>
      <c r="P250" s="221">
        <f>SUM(P251:P254)</f>
        <v>0</v>
      </c>
      <c r="Q250" s="220"/>
      <c r="R250" s="221">
        <f>SUM(R251:R254)</f>
        <v>0</v>
      </c>
      <c r="S250" s="220"/>
      <c r="T250" s="222">
        <f>SUM(T251:T254)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3" t="s">
        <v>84</v>
      </c>
      <c r="AT250" s="224" t="s">
        <v>76</v>
      </c>
      <c r="AU250" s="224" t="s">
        <v>84</v>
      </c>
      <c r="AY250" s="223" t="s">
        <v>171</v>
      </c>
      <c r="BK250" s="225">
        <f>SUM(BK251:BK254)</f>
        <v>0</v>
      </c>
    </row>
    <row r="251" s="2" customFormat="1" ht="16.5" customHeight="1">
      <c r="A251" s="39"/>
      <c r="B251" s="40"/>
      <c r="C251" s="228" t="s">
        <v>1649</v>
      </c>
      <c r="D251" s="228" t="s">
        <v>174</v>
      </c>
      <c r="E251" s="229" t="s">
        <v>6712</v>
      </c>
      <c r="F251" s="230" t="s">
        <v>6713</v>
      </c>
      <c r="G251" s="231" t="s">
        <v>1936</v>
      </c>
      <c r="H251" s="232">
        <v>1</v>
      </c>
      <c r="I251" s="233"/>
      <c r="J251" s="234">
        <f>ROUND(I251*H251,2)</f>
        <v>0</v>
      </c>
      <c r="K251" s="230" t="s">
        <v>1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192</v>
      </c>
      <c r="AT251" s="239" t="s">
        <v>174</v>
      </c>
      <c r="AU251" s="239" t="s">
        <v>86</v>
      </c>
      <c r="AY251" s="18" t="s">
        <v>171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192</v>
      </c>
      <c r="BM251" s="239" t="s">
        <v>2202</v>
      </c>
    </row>
    <row r="252" s="2" customFormat="1" ht="16.5" customHeight="1">
      <c r="A252" s="39"/>
      <c r="B252" s="40"/>
      <c r="C252" s="228" t="s">
        <v>1655</v>
      </c>
      <c r="D252" s="228" t="s">
        <v>174</v>
      </c>
      <c r="E252" s="229" t="s">
        <v>6714</v>
      </c>
      <c r="F252" s="230" t="s">
        <v>6590</v>
      </c>
      <c r="G252" s="231" t="s">
        <v>1936</v>
      </c>
      <c r="H252" s="232">
        <v>1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192</v>
      </c>
      <c r="AT252" s="239" t="s">
        <v>174</v>
      </c>
      <c r="AU252" s="239" t="s">
        <v>86</v>
      </c>
      <c r="AY252" s="18" t="s">
        <v>171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192</v>
      </c>
      <c r="BM252" s="239" t="s">
        <v>2212</v>
      </c>
    </row>
    <row r="253" s="2" customFormat="1" ht="16.5" customHeight="1">
      <c r="A253" s="39"/>
      <c r="B253" s="40"/>
      <c r="C253" s="228" t="s">
        <v>1660</v>
      </c>
      <c r="D253" s="228" t="s">
        <v>174</v>
      </c>
      <c r="E253" s="229" t="s">
        <v>6715</v>
      </c>
      <c r="F253" s="230" t="s">
        <v>6604</v>
      </c>
      <c r="G253" s="231" t="s">
        <v>1936</v>
      </c>
      <c r="H253" s="232">
        <v>1</v>
      </c>
      <c r="I253" s="233"/>
      <c r="J253" s="234">
        <f>ROUND(I253*H253,2)</f>
        <v>0</v>
      </c>
      <c r="K253" s="230" t="s">
        <v>1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192</v>
      </c>
      <c r="AT253" s="239" t="s">
        <v>174</v>
      </c>
      <c r="AU253" s="239" t="s">
        <v>86</v>
      </c>
      <c r="AY253" s="18" t="s">
        <v>171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192</v>
      </c>
      <c r="BM253" s="239" t="s">
        <v>2221</v>
      </c>
    </row>
    <row r="254" s="2" customFormat="1" ht="16.5" customHeight="1">
      <c r="A254" s="39"/>
      <c r="B254" s="40"/>
      <c r="C254" s="228" t="s">
        <v>1664</v>
      </c>
      <c r="D254" s="228" t="s">
        <v>174</v>
      </c>
      <c r="E254" s="229" t="s">
        <v>6716</v>
      </c>
      <c r="F254" s="230" t="s">
        <v>6717</v>
      </c>
      <c r="G254" s="231" t="s">
        <v>1936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192</v>
      </c>
      <c r="AT254" s="239" t="s">
        <v>174</v>
      </c>
      <c r="AU254" s="239" t="s">
        <v>86</v>
      </c>
      <c r="AY254" s="18" t="s">
        <v>171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192</v>
      </c>
      <c r="BM254" s="239" t="s">
        <v>2231</v>
      </c>
    </row>
    <row r="255" s="12" customFormat="1" ht="22.8" customHeight="1">
      <c r="A255" s="12"/>
      <c r="B255" s="212"/>
      <c r="C255" s="213"/>
      <c r="D255" s="214" t="s">
        <v>76</v>
      </c>
      <c r="E255" s="226" t="s">
        <v>4967</v>
      </c>
      <c r="F255" s="226" t="s">
        <v>6718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SUM(P256:P263)</f>
        <v>0</v>
      </c>
      <c r="Q255" s="220"/>
      <c r="R255" s="221">
        <f>SUM(R256:R263)</f>
        <v>0</v>
      </c>
      <c r="S255" s="220"/>
      <c r="T255" s="222">
        <f>SUM(T256:T263)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84</v>
      </c>
      <c r="AT255" s="224" t="s">
        <v>76</v>
      </c>
      <c r="AU255" s="224" t="s">
        <v>84</v>
      </c>
      <c r="AY255" s="223" t="s">
        <v>171</v>
      </c>
      <c r="BK255" s="225">
        <f>SUM(BK256:BK263)</f>
        <v>0</v>
      </c>
    </row>
    <row r="256" s="2" customFormat="1" ht="16.5" customHeight="1">
      <c r="A256" s="39"/>
      <c r="B256" s="40"/>
      <c r="C256" s="228" t="s">
        <v>1669</v>
      </c>
      <c r="D256" s="228" t="s">
        <v>174</v>
      </c>
      <c r="E256" s="229" t="s">
        <v>6719</v>
      </c>
      <c r="F256" s="230" t="s">
        <v>6713</v>
      </c>
      <c r="G256" s="231" t="s">
        <v>1936</v>
      </c>
      <c r="H256" s="232">
        <v>1</v>
      </c>
      <c r="I256" s="233"/>
      <c r="J256" s="234">
        <f>ROUND(I256*H256,2)</f>
        <v>0</v>
      </c>
      <c r="K256" s="230" t="s">
        <v>1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192</v>
      </c>
      <c r="AT256" s="239" t="s">
        <v>174</v>
      </c>
      <c r="AU256" s="239" t="s">
        <v>86</v>
      </c>
      <c r="AY256" s="18" t="s">
        <v>171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192</v>
      </c>
      <c r="BM256" s="239" t="s">
        <v>2240</v>
      </c>
    </row>
    <row r="257" s="2" customFormat="1" ht="21.75" customHeight="1">
      <c r="A257" s="39"/>
      <c r="B257" s="40"/>
      <c r="C257" s="228" t="s">
        <v>1682</v>
      </c>
      <c r="D257" s="228" t="s">
        <v>174</v>
      </c>
      <c r="E257" s="229" t="s">
        <v>6720</v>
      </c>
      <c r="F257" s="230" t="s">
        <v>6548</v>
      </c>
      <c r="G257" s="231" t="s">
        <v>1936</v>
      </c>
      <c r="H257" s="232">
        <v>1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192</v>
      </c>
      <c r="AT257" s="239" t="s">
        <v>174</v>
      </c>
      <c r="AU257" s="239" t="s">
        <v>86</v>
      </c>
      <c r="AY257" s="18" t="s">
        <v>171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192</v>
      </c>
      <c r="BM257" s="239" t="s">
        <v>2249</v>
      </c>
    </row>
    <row r="258" s="2" customFormat="1" ht="16.5" customHeight="1">
      <c r="A258" s="39"/>
      <c r="B258" s="40"/>
      <c r="C258" s="228" t="s">
        <v>1688</v>
      </c>
      <c r="D258" s="228" t="s">
        <v>174</v>
      </c>
      <c r="E258" s="229" t="s">
        <v>6721</v>
      </c>
      <c r="F258" s="230" t="s">
        <v>6604</v>
      </c>
      <c r="G258" s="231" t="s">
        <v>1936</v>
      </c>
      <c r="H258" s="232">
        <v>1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192</v>
      </c>
      <c r="AT258" s="239" t="s">
        <v>174</v>
      </c>
      <c r="AU258" s="239" t="s">
        <v>86</v>
      </c>
      <c r="AY258" s="18" t="s">
        <v>171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192</v>
      </c>
      <c r="BM258" s="239" t="s">
        <v>2258</v>
      </c>
    </row>
    <row r="259" s="2" customFormat="1" ht="24.15" customHeight="1">
      <c r="A259" s="39"/>
      <c r="B259" s="40"/>
      <c r="C259" s="228" t="s">
        <v>1693</v>
      </c>
      <c r="D259" s="228" t="s">
        <v>174</v>
      </c>
      <c r="E259" s="229" t="s">
        <v>6722</v>
      </c>
      <c r="F259" s="230" t="s">
        <v>6555</v>
      </c>
      <c r="G259" s="231" t="s">
        <v>1936</v>
      </c>
      <c r="H259" s="232">
        <v>1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192</v>
      </c>
      <c r="AT259" s="239" t="s">
        <v>174</v>
      </c>
      <c r="AU259" s="239" t="s">
        <v>86</v>
      </c>
      <c r="AY259" s="18" t="s">
        <v>171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192</v>
      </c>
      <c r="BM259" s="239" t="s">
        <v>2270</v>
      </c>
    </row>
    <row r="260" s="2" customFormat="1" ht="16.5" customHeight="1">
      <c r="A260" s="39"/>
      <c r="B260" s="40"/>
      <c r="C260" s="228" t="s">
        <v>1698</v>
      </c>
      <c r="D260" s="228" t="s">
        <v>174</v>
      </c>
      <c r="E260" s="229" t="s">
        <v>6723</v>
      </c>
      <c r="F260" s="230" t="s">
        <v>6724</v>
      </c>
      <c r="G260" s="231" t="s">
        <v>1936</v>
      </c>
      <c r="H260" s="232">
        <v>1</v>
      </c>
      <c r="I260" s="233"/>
      <c r="J260" s="234">
        <f>ROUND(I260*H260,2)</f>
        <v>0</v>
      </c>
      <c r="K260" s="230" t="s">
        <v>1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192</v>
      </c>
      <c r="AT260" s="239" t="s">
        <v>174</v>
      </c>
      <c r="AU260" s="239" t="s">
        <v>86</v>
      </c>
      <c r="AY260" s="18" t="s">
        <v>171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192</v>
      </c>
      <c r="BM260" s="239" t="s">
        <v>2283</v>
      </c>
    </row>
    <row r="261" s="2" customFormat="1" ht="16.5" customHeight="1">
      <c r="A261" s="39"/>
      <c r="B261" s="40"/>
      <c r="C261" s="228" t="s">
        <v>1703</v>
      </c>
      <c r="D261" s="228" t="s">
        <v>174</v>
      </c>
      <c r="E261" s="229" t="s">
        <v>6725</v>
      </c>
      <c r="F261" s="230" t="s">
        <v>6726</v>
      </c>
      <c r="G261" s="231" t="s">
        <v>1936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192</v>
      </c>
      <c r="AT261" s="239" t="s">
        <v>174</v>
      </c>
      <c r="AU261" s="239" t="s">
        <v>86</v>
      </c>
      <c r="AY261" s="18" t="s">
        <v>171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192</v>
      </c>
      <c r="BM261" s="239" t="s">
        <v>2293</v>
      </c>
    </row>
    <row r="262" s="2" customFormat="1" ht="16.5" customHeight="1">
      <c r="A262" s="39"/>
      <c r="B262" s="40"/>
      <c r="C262" s="228" t="s">
        <v>1708</v>
      </c>
      <c r="D262" s="228" t="s">
        <v>174</v>
      </c>
      <c r="E262" s="229" t="s">
        <v>6727</v>
      </c>
      <c r="F262" s="230" t="s">
        <v>6566</v>
      </c>
      <c r="G262" s="231" t="s">
        <v>1936</v>
      </c>
      <c r="H262" s="232">
        <v>1</v>
      </c>
      <c r="I262" s="233"/>
      <c r="J262" s="234">
        <f>ROUND(I262*H262,2)</f>
        <v>0</v>
      </c>
      <c r="K262" s="230" t="s">
        <v>1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192</v>
      </c>
      <c r="AT262" s="239" t="s">
        <v>174</v>
      </c>
      <c r="AU262" s="239" t="s">
        <v>86</v>
      </c>
      <c r="AY262" s="18" t="s">
        <v>171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192</v>
      </c>
      <c r="BM262" s="239" t="s">
        <v>2304</v>
      </c>
    </row>
    <row r="263" s="2" customFormat="1" ht="16.5" customHeight="1">
      <c r="A263" s="39"/>
      <c r="B263" s="40"/>
      <c r="C263" s="228" t="s">
        <v>1714</v>
      </c>
      <c r="D263" s="228" t="s">
        <v>174</v>
      </c>
      <c r="E263" s="229" t="s">
        <v>6728</v>
      </c>
      <c r="F263" s="230" t="s">
        <v>6729</v>
      </c>
      <c r="G263" s="231" t="s">
        <v>1936</v>
      </c>
      <c r="H263" s="232">
        <v>1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192</v>
      </c>
      <c r="AT263" s="239" t="s">
        <v>174</v>
      </c>
      <c r="AU263" s="239" t="s">
        <v>86</v>
      </c>
      <c r="AY263" s="18" t="s">
        <v>171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192</v>
      </c>
      <c r="BM263" s="239" t="s">
        <v>2313</v>
      </c>
    </row>
    <row r="264" s="12" customFormat="1" ht="22.8" customHeight="1">
      <c r="A264" s="12"/>
      <c r="B264" s="212"/>
      <c r="C264" s="213"/>
      <c r="D264" s="214" t="s">
        <v>76</v>
      </c>
      <c r="E264" s="226" t="s">
        <v>4969</v>
      </c>
      <c r="F264" s="226" t="s">
        <v>6730</v>
      </c>
      <c r="G264" s="213"/>
      <c r="H264" s="213"/>
      <c r="I264" s="216"/>
      <c r="J264" s="227">
        <f>BK264</f>
        <v>0</v>
      </c>
      <c r="K264" s="213"/>
      <c r="L264" s="218"/>
      <c r="M264" s="219"/>
      <c r="N264" s="220"/>
      <c r="O264" s="220"/>
      <c r="P264" s="221">
        <f>SUM(P265:P271)</f>
        <v>0</v>
      </c>
      <c r="Q264" s="220"/>
      <c r="R264" s="221">
        <f>SUM(R265:R271)</f>
        <v>0</v>
      </c>
      <c r="S264" s="220"/>
      <c r="T264" s="222">
        <f>SUM(T265:T271)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3" t="s">
        <v>84</v>
      </c>
      <c r="AT264" s="224" t="s">
        <v>76</v>
      </c>
      <c r="AU264" s="224" t="s">
        <v>84</v>
      </c>
      <c r="AY264" s="223" t="s">
        <v>171</v>
      </c>
      <c r="BK264" s="225">
        <f>SUM(BK265:BK271)</f>
        <v>0</v>
      </c>
    </row>
    <row r="265" s="2" customFormat="1" ht="16.5" customHeight="1">
      <c r="A265" s="39"/>
      <c r="B265" s="40"/>
      <c r="C265" s="228" t="s">
        <v>1719</v>
      </c>
      <c r="D265" s="228" t="s">
        <v>174</v>
      </c>
      <c r="E265" s="229" t="s">
        <v>3684</v>
      </c>
      <c r="F265" s="230" t="s">
        <v>6566</v>
      </c>
      <c r="G265" s="231" t="s">
        <v>1936</v>
      </c>
      <c r="H265" s="232">
        <v>1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192</v>
      </c>
      <c r="AT265" s="239" t="s">
        <v>174</v>
      </c>
      <c r="AU265" s="239" t="s">
        <v>86</v>
      </c>
      <c r="AY265" s="18" t="s">
        <v>171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192</v>
      </c>
      <c r="BM265" s="239" t="s">
        <v>2322</v>
      </c>
    </row>
    <row r="266" s="2" customFormat="1" ht="16.5" customHeight="1">
      <c r="A266" s="39"/>
      <c r="B266" s="40"/>
      <c r="C266" s="228" t="s">
        <v>1733</v>
      </c>
      <c r="D266" s="228" t="s">
        <v>174</v>
      </c>
      <c r="E266" s="229" t="s">
        <v>3686</v>
      </c>
      <c r="F266" s="230" t="s">
        <v>6713</v>
      </c>
      <c r="G266" s="231" t="s">
        <v>1936</v>
      </c>
      <c r="H266" s="232">
        <v>1</v>
      </c>
      <c r="I266" s="233"/>
      <c r="J266" s="234">
        <f>ROUND(I266*H266,2)</f>
        <v>0</v>
      </c>
      <c r="K266" s="230" t="s">
        <v>1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192</v>
      </c>
      <c r="AT266" s="239" t="s">
        <v>174</v>
      </c>
      <c r="AU266" s="239" t="s">
        <v>86</v>
      </c>
      <c r="AY266" s="18" t="s">
        <v>171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192</v>
      </c>
      <c r="BM266" s="239" t="s">
        <v>2338</v>
      </c>
    </row>
    <row r="267" s="2" customFormat="1" ht="21.75" customHeight="1">
      <c r="A267" s="39"/>
      <c r="B267" s="40"/>
      <c r="C267" s="228" t="s">
        <v>1738</v>
      </c>
      <c r="D267" s="228" t="s">
        <v>174</v>
      </c>
      <c r="E267" s="229" t="s">
        <v>6731</v>
      </c>
      <c r="F267" s="230" t="s">
        <v>6548</v>
      </c>
      <c r="G267" s="231" t="s">
        <v>1936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192</v>
      </c>
      <c r="AT267" s="239" t="s">
        <v>174</v>
      </c>
      <c r="AU267" s="239" t="s">
        <v>86</v>
      </c>
      <c r="AY267" s="18" t="s">
        <v>171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192</v>
      </c>
      <c r="BM267" s="239" t="s">
        <v>2350</v>
      </c>
    </row>
    <row r="268" s="2" customFormat="1" ht="16.5" customHeight="1">
      <c r="A268" s="39"/>
      <c r="B268" s="40"/>
      <c r="C268" s="228" t="s">
        <v>1742</v>
      </c>
      <c r="D268" s="228" t="s">
        <v>174</v>
      </c>
      <c r="E268" s="229" t="s">
        <v>6732</v>
      </c>
      <c r="F268" s="230" t="s">
        <v>6733</v>
      </c>
      <c r="G268" s="231" t="s">
        <v>1936</v>
      </c>
      <c r="H268" s="232">
        <v>1</v>
      </c>
      <c r="I268" s="233"/>
      <c r="J268" s="234">
        <f>ROUND(I268*H268,2)</f>
        <v>0</v>
      </c>
      <c r="K268" s="230" t="s">
        <v>1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192</v>
      </c>
      <c r="AT268" s="239" t="s">
        <v>174</v>
      </c>
      <c r="AU268" s="239" t="s">
        <v>86</v>
      </c>
      <c r="AY268" s="18" t="s">
        <v>171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192</v>
      </c>
      <c r="BM268" s="239" t="s">
        <v>2366</v>
      </c>
    </row>
    <row r="269" s="2" customFormat="1" ht="16.5" customHeight="1">
      <c r="A269" s="39"/>
      <c r="B269" s="40"/>
      <c r="C269" s="228" t="s">
        <v>1746</v>
      </c>
      <c r="D269" s="228" t="s">
        <v>174</v>
      </c>
      <c r="E269" s="229" t="s">
        <v>3688</v>
      </c>
      <c r="F269" s="230" t="s">
        <v>6604</v>
      </c>
      <c r="G269" s="231" t="s">
        <v>1936</v>
      </c>
      <c r="H269" s="232">
        <v>1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192</v>
      </c>
      <c r="AT269" s="239" t="s">
        <v>174</v>
      </c>
      <c r="AU269" s="239" t="s">
        <v>86</v>
      </c>
      <c r="AY269" s="18" t="s">
        <v>171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192</v>
      </c>
      <c r="BM269" s="239" t="s">
        <v>2378</v>
      </c>
    </row>
    <row r="270" s="2" customFormat="1" ht="24.15" customHeight="1">
      <c r="A270" s="39"/>
      <c r="B270" s="40"/>
      <c r="C270" s="228" t="s">
        <v>1751</v>
      </c>
      <c r="D270" s="228" t="s">
        <v>174</v>
      </c>
      <c r="E270" s="229" t="s">
        <v>3690</v>
      </c>
      <c r="F270" s="230" t="s">
        <v>6555</v>
      </c>
      <c r="G270" s="231" t="s">
        <v>1936</v>
      </c>
      <c r="H270" s="232">
        <v>1</v>
      </c>
      <c r="I270" s="233"/>
      <c r="J270" s="234">
        <f>ROUND(I270*H270,2)</f>
        <v>0</v>
      </c>
      <c r="K270" s="230" t="s">
        <v>1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192</v>
      </c>
      <c r="AT270" s="239" t="s">
        <v>174</v>
      </c>
      <c r="AU270" s="239" t="s">
        <v>86</v>
      </c>
      <c r="AY270" s="18" t="s">
        <v>171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192</v>
      </c>
      <c r="BM270" s="239" t="s">
        <v>2390</v>
      </c>
    </row>
    <row r="271" s="2" customFormat="1" ht="16.5" customHeight="1">
      <c r="A271" s="39"/>
      <c r="B271" s="40"/>
      <c r="C271" s="228" t="s">
        <v>1765</v>
      </c>
      <c r="D271" s="228" t="s">
        <v>174</v>
      </c>
      <c r="E271" s="229" t="s">
        <v>3692</v>
      </c>
      <c r="F271" s="230" t="s">
        <v>6734</v>
      </c>
      <c r="G271" s="231" t="s">
        <v>1936</v>
      </c>
      <c r="H271" s="232">
        <v>1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192</v>
      </c>
      <c r="AT271" s="239" t="s">
        <v>174</v>
      </c>
      <c r="AU271" s="239" t="s">
        <v>86</v>
      </c>
      <c r="AY271" s="18" t="s">
        <v>171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192</v>
      </c>
      <c r="BM271" s="239" t="s">
        <v>2400</v>
      </c>
    </row>
    <row r="272" s="12" customFormat="1" ht="22.8" customHeight="1">
      <c r="A272" s="12"/>
      <c r="B272" s="212"/>
      <c r="C272" s="213"/>
      <c r="D272" s="214" t="s">
        <v>76</v>
      </c>
      <c r="E272" s="226" t="s">
        <v>4983</v>
      </c>
      <c r="F272" s="226" t="s">
        <v>6735</v>
      </c>
      <c r="G272" s="213"/>
      <c r="H272" s="213"/>
      <c r="I272" s="216"/>
      <c r="J272" s="227">
        <f>BK272</f>
        <v>0</v>
      </c>
      <c r="K272" s="213"/>
      <c r="L272" s="218"/>
      <c r="M272" s="219"/>
      <c r="N272" s="220"/>
      <c r="O272" s="220"/>
      <c r="P272" s="221">
        <f>SUM(P273:P274)</f>
        <v>0</v>
      </c>
      <c r="Q272" s="220"/>
      <c r="R272" s="221">
        <f>SUM(R273:R274)</f>
        <v>0</v>
      </c>
      <c r="S272" s="220"/>
      <c r="T272" s="222">
        <f>SUM(T273:T274)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23" t="s">
        <v>84</v>
      </c>
      <c r="AT272" s="224" t="s">
        <v>76</v>
      </c>
      <c r="AU272" s="224" t="s">
        <v>84</v>
      </c>
      <c r="AY272" s="223" t="s">
        <v>171</v>
      </c>
      <c r="BK272" s="225">
        <f>SUM(BK273:BK274)</f>
        <v>0</v>
      </c>
    </row>
    <row r="273" s="2" customFormat="1" ht="24.15" customHeight="1">
      <c r="A273" s="39"/>
      <c r="B273" s="40"/>
      <c r="C273" s="228" t="s">
        <v>1769</v>
      </c>
      <c r="D273" s="228" t="s">
        <v>174</v>
      </c>
      <c r="E273" s="229" t="s">
        <v>6736</v>
      </c>
      <c r="F273" s="230" t="s">
        <v>6737</v>
      </c>
      <c r="G273" s="231" t="s">
        <v>3664</v>
      </c>
      <c r="H273" s="232">
        <v>1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192</v>
      </c>
      <c r="AT273" s="239" t="s">
        <v>174</v>
      </c>
      <c r="AU273" s="239" t="s">
        <v>86</v>
      </c>
      <c r="AY273" s="18" t="s">
        <v>171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192</v>
      </c>
      <c r="BM273" s="239" t="s">
        <v>2409</v>
      </c>
    </row>
    <row r="274" s="2" customFormat="1" ht="16.5" customHeight="1">
      <c r="A274" s="39"/>
      <c r="B274" s="40"/>
      <c r="C274" s="228" t="s">
        <v>1781</v>
      </c>
      <c r="D274" s="228" t="s">
        <v>174</v>
      </c>
      <c r="E274" s="229" t="s">
        <v>6738</v>
      </c>
      <c r="F274" s="230" t="s">
        <v>6739</v>
      </c>
      <c r="G274" s="231" t="s">
        <v>1936</v>
      </c>
      <c r="H274" s="232">
        <v>1</v>
      </c>
      <c r="I274" s="233"/>
      <c r="J274" s="234">
        <f>ROUND(I274*H274,2)</f>
        <v>0</v>
      </c>
      <c r="K274" s="230" t="s">
        <v>1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192</v>
      </c>
      <c r="AT274" s="239" t="s">
        <v>174</v>
      </c>
      <c r="AU274" s="239" t="s">
        <v>86</v>
      </c>
      <c r="AY274" s="18" t="s">
        <v>171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192</v>
      </c>
      <c r="BM274" s="239" t="s">
        <v>2419</v>
      </c>
    </row>
    <row r="275" s="12" customFormat="1" ht="25.92" customHeight="1">
      <c r="A275" s="12"/>
      <c r="B275" s="212"/>
      <c r="C275" s="213"/>
      <c r="D275" s="214" t="s">
        <v>76</v>
      </c>
      <c r="E275" s="215" t="s">
        <v>4995</v>
      </c>
      <c r="F275" s="215" t="s">
        <v>6740</v>
      </c>
      <c r="G275" s="213"/>
      <c r="H275" s="213"/>
      <c r="I275" s="216"/>
      <c r="J275" s="217">
        <f>BK275</f>
        <v>0</v>
      </c>
      <c r="K275" s="213"/>
      <c r="L275" s="218"/>
      <c r="M275" s="219"/>
      <c r="N275" s="220"/>
      <c r="O275" s="220"/>
      <c r="P275" s="221">
        <f>P276+P281+P287+P289</f>
        <v>0</v>
      </c>
      <c r="Q275" s="220"/>
      <c r="R275" s="221">
        <f>R276+R281+R287+R289</f>
        <v>0</v>
      </c>
      <c r="S275" s="220"/>
      <c r="T275" s="222">
        <f>T276+T281+T287+T289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84</v>
      </c>
      <c r="AT275" s="224" t="s">
        <v>76</v>
      </c>
      <c r="AU275" s="224" t="s">
        <v>77</v>
      </c>
      <c r="AY275" s="223" t="s">
        <v>171</v>
      </c>
      <c r="BK275" s="225">
        <f>BK276+BK281+BK287+BK289</f>
        <v>0</v>
      </c>
    </row>
    <row r="276" s="12" customFormat="1" ht="22.8" customHeight="1">
      <c r="A276" s="12"/>
      <c r="B276" s="212"/>
      <c r="C276" s="213"/>
      <c r="D276" s="214" t="s">
        <v>76</v>
      </c>
      <c r="E276" s="226" t="s">
        <v>5003</v>
      </c>
      <c r="F276" s="226" t="s">
        <v>6741</v>
      </c>
      <c r="G276" s="213"/>
      <c r="H276" s="213"/>
      <c r="I276" s="216"/>
      <c r="J276" s="227">
        <f>BK276</f>
        <v>0</v>
      </c>
      <c r="K276" s="213"/>
      <c r="L276" s="218"/>
      <c r="M276" s="219"/>
      <c r="N276" s="220"/>
      <c r="O276" s="220"/>
      <c r="P276" s="221">
        <f>SUM(P277:P280)</f>
        <v>0</v>
      </c>
      <c r="Q276" s="220"/>
      <c r="R276" s="221">
        <f>SUM(R277:R280)</f>
        <v>0</v>
      </c>
      <c r="S276" s="220"/>
      <c r="T276" s="222">
        <f>SUM(T277:T280)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3" t="s">
        <v>84</v>
      </c>
      <c r="AT276" s="224" t="s">
        <v>76</v>
      </c>
      <c r="AU276" s="224" t="s">
        <v>84</v>
      </c>
      <c r="AY276" s="223" t="s">
        <v>171</v>
      </c>
      <c r="BK276" s="225">
        <f>SUM(BK277:BK280)</f>
        <v>0</v>
      </c>
    </row>
    <row r="277" s="2" customFormat="1" ht="16.5" customHeight="1">
      <c r="A277" s="39"/>
      <c r="B277" s="40"/>
      <c r="C277" s="228" t="s">
        <v>1796</v>
      </c>
      <c r="D277" s="228" t="s">
        <v>174</v>
      </c>
      <c r="E277" s="229" t="s">
        <v>6742</v>
      </c>
      <c r="F277" s="230" t="s">
        <v>6743</v>
      </c>
      <c r="G277" s="231" t="s">
        <v>1936</v>
      </c>
      <c r="H277" s="232">
        <v>4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192</v>
      </c>
      <c r="AT277" s="239" t="s">
        <v>174</v>
      </c>
      <c r="AU277" s="239" t="s">
        <v>86</v>
      </c>
      <c r="AY277" s="18" t="s">
        <v>171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192</v>
      </c>
      <c r="BM277" s="239" t="s">
        <v>2428</v>
      </c>
    </row>
    <row r="278" s="2" customFormat="1" ht="16.5" customHeight="1">
      <c r="A278" s="39"/>
      <c r="B278" s="40"/>
      <c r="C278" s="228" t="s">
        <v>1800</v>
      </c>
      <c r="D278" s="228" t="s">
        <v>174</v>
      </c>
      <c r="E278" s="229" t="s">
        <v>6744</v>
      </c>
      <c r="F278" s="230" t="s">
        <v>6745</v>
      </c>
      <c r="G278" s="231" t="s">
        <v>1936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192</v>
      </c>
      <c r="AT278" s="239" t="s">
        <v>174</v>
      </c>
      <c r="AU278" s="239" t="s">
        <v>86</v>
      </c>
      <c r="AY278" s="18" t="s">
        <v>171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192</v>
      </c>
      <c r="BM278" s="239" t="s">
        <v>2440</v>
      </c>
    </row>
    <row r="279" s="2" customFormat="1" ht="16.5" customHeight="1">
      <c r="A279" s="39"/>
      <c r="B279" s="40"/>
      <c r="C279" s="228" t="s">
        <v>1804</v>
      </c>
      <c r="D279" s="228" t="s">
        <v>174</v>
      </c>
      <c r="E279" s="229" t="s">
        <v>6746</v>
      </c>
      <c r="F279" s="230" t="s">
        <v>6743</v>
      </c>
      <c r="G279" s="231" t="s">
        <v>1936</v>
      </c>
      <c r="H279" s="232">
        <v>3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192</v>
      </c>
      <c r="AT279" s="239" t="s">
        <v>174</v>
      </c>
      <c r="AU279" s="239" t="s">
        <v>86</v>
      </c>
      <c r="AY279" s="18" t="s">
        <v>171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192</v>
      </c>
      <c r="BM279" s="239" t="s">
        <v>2450</v>
      </c>
    </row>
    <row r="280" s="2" customFormat="1" ht="16.5" customHeight="1">
      <c r="A280" s="39"/>
      <c r="B280" s="40"/>
      <c r="C280" s="228" t="s">
        <v>1815</v>
      </c>
      <c r="D280" s="228" t="s">
        <v>174</v>
      </c>
      <c r="E280" s="229" t="s">
        <v>6747</v>
      </c>
      <c r="F280" s="230" t="s">
        <v>6617</v>
      </c>
      <c r="G280" s="231" t="s">
        <v>1936</v>
      </c>
      <c r="H280" s="232">
        <v>1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192</v>
      </c>
      <c r="AT280" s="239" t="s">
        <v>174</v>
      </c>
      <c r="AU280" s="239" t="s">
        <v>86</v>
      </c>
      <c r="AY280" s="18" t="s">
        <v>171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192</v>
      </c>
      <c r="BM280" s="239" t="s">
        <v>2461</v>
      </c>
    </row>
    <row r="281" s="12" customFormat="1" ht="22.8" customHeight="1">
      <c r="A281" s="12"/>
      <c r="B281" s="212"/>
      <c r="C281" s="213"/>
      <c r="D281" s="214" t="s">
        <v>76</v>
      </c>
      <c r="E281" s="226" t="s">
        <v>5015</v>
      </c>
      <c r="F281" s="226" t="s">
        <v>6748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SUM(P282:P286)</f>
        <v>0</v>
      </c>
      <c r="Q281" s="220"/>
      <c r="R281" s="221">
        <f>SUM(R282:R286)</f>
        <v>0</v>
      </c>
      <c r="S281" s="220"/>
      <c r="T281" s="222">
        <f>SUM(T282:T286)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84</v>
      </c>
      <c r="AT281" s="224" t="s">
        <v>76</v>
      </c>
      <c r="AU281" s="224" t="s">
        <v>84</v>
      </c>
      <c r="AY281" s="223" t="s">
        <v>171</v>
      </c>
      <c r="BK281" s="225">
        <f>SUM(BK282:BK286)</f>
        <v>0</v>
      </c>
    </row>
    <row r="282" s="2" customFormat="1" ht="16.5" customHeight="1">
      <c r="A282" s="39"/>
      <c r="B282" s="40"/>
      <c r="C282" s="228" t="s">
        <v>1821</v>
      </c>
      <c r="D282" s="228" t="s">
        <v>174</v>
      </c>
      <c r="E282" s="229" t="s">
        <v>6749</v>
      </c>
      <c r="F282" s="230" t="s">
        <v>6617</v>
      </c>
      <c r="G282" s="231" t="s">
        <v>1936</v>
      </c>
      <c r="H282" s="232">
        <v>2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192</v>
      </c>
      <c r="AT282" s="239" t="s">
        <v>174</v>
      </c>
      <c r="AU282" s="239" t="s">
        <v>86</v>
      </c>
      <c r="AY282" s="18" t="s">
        <v>171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192</v>
      </c>
      <c r="BM282" s="239" t="s">
        <v>2471</v>
      </c>
    </row>
    <row r="283" s="2" customFormat="1" ht="16.5" customHeight="1">
      <c r="A283" s="39"/>
      <c r="B283" s="40"/>
      <c r="C283" s="228" t="s">
        <v>1827</v>
      </c>
      <c r="D283" s="228" t="s">
        <v>174</v>
      </c>
      <c r="E283" s="229" t="s">
        <v>6750</v>
      </c>
      <c r="F283" s="230" t="s">
        <v>6751</v>
      </c>
      <c r="G283" s="231" t="s">
        <v>1936</v>
      </c>
      <c r="H283" s="232">
        <v>1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192</v>
      </c>
      <c r="AT283" s="239" t="s">
        <v>174</v>
      </c>
      <c r="AU283" s="239" t="s">
        <v>86</v>
      </c>
      <c r="AY283" s="18" t="s">
        <v>171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192</v>
      </c>
      <c r="BM283" s="239" t="s">
        <v>2481</v>
      </c>
    </row>
    <row r="284" s="2" customFormat="1" ht="16.5" customHeight="1">
      <c r="A284" s="39"/>
      <c r="B284" s="40"/>
      <c r="C284" s="228" t="s">
        <v>1833</v>
      </c>
      <c r="D284" s="228" t="s">
        <v>174</v>
      </c>
      <c r="E284" s="229" t="s">
        <v>6752</v>
      </c>
      <c r="F284" s="230" t="s">
        <v>6576</v>
      </c>
      <c r="G284" s="231" t="s">
        <v>1936</v>
      </c>
      <c r="H284" s="232">
        <v>2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192</v>
      </c>
      <c r="AT284" s="239" t="s">
        <v>174</v>
      </c>
      <c r="AU284" s="239" t="s">
        <v>86</v>
      </c>
      <c r="AY284" s="18" t="s">
        <v>171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192</v>
      </c>
      <c r="BM284" s="239" t="s">
        <v>2490</v>
      </c>
    </row>
    <row r="285" s="2" customFormat="1" ht="16.5" customHeight="1">
      <c r="A285" s="39"/>
      <c r="B285" s="40"/>
      <c r="C285" s="228" t="s">
        <v>1838</v>
      </c>
      <c r="D285" s="228" t="s">
        <v>174</v>
      </c>
      <c r="E285" s="229" t="s">
        <v>6753</v>
      </c>
      <c r="F285" s="230" t="s">
        <v>6576</v>
      </c>
      <c r="G285" s="231" t="s">
        <v>1936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192</v>
      </c>
      <c r="AT285" s="239" t="s">
        <v>174</v>
      </c>
      <c r="AU285" s="239" t="s">
        <v>86</v>
      </c>
      <c r="AY285" s="18" t="s">
        <v>171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192</v>
      </c>
      <c r="BM285" s="239" t="s">
        <v>2499</v>
      </c>
    </row>
    <row r="286" s="2" customFormat="1" ht="33" customHeight="1">
      <c r="A286" s="39"/>
      <c r="B286" s="40"/>
      <c r="C286" s="228" t="s">
        <v>1842</v>
      </c>
      <c r="D286" s="228" t="s">
        <v>174</v>
      </c>
      <c r="E286" s="229" t="s">
        <v>6754</v>
      </c>
      <c r="F286" s="230" t="s">
        <v>6564</v>
      </c>
      <c r="G286" s="231" t="s">
        <v>1936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192</v>
      </c>
      <c r="AT286" s="239" t="s">
        <v>174</v>
      </c>
      <c r="AU286" s="239" t="s">
        <v>86</v>
      </c>
      <c r="AY286" s="18" t="s">
        <v>171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192</v>
      </c>
      <c r="BM286" s="239" t="s">
        <v>2508</v>
      </c>
    </row>
    <row r="287" s="12" customFormat="1" ht="22.8" customHeight="1">
      <c r="A287" s="12"/>
      <c r="B287" s="212"/>
      <c r="C287" s="213"/>
      <c r="D287" s="214" t="s">
        <v>76</v>
      </c>
      <c r="E287" s="226" t="s">
        <v>6755</v>
      </c>
      <c r="F287" s="226" t="s">
        <v>6756</v>
      </c>
      <c r="G287" s="213"/>
      <c r="H287" s="213"/>
      <c r="I287" s="216"/>
      <c r="J287" s="227">
        <f>BK287</f>
        <v>0</v>
      </c>
      <c r="K287" s="213"/>
      <c r="L287" s="218"/>
      <c r="M287" s="219"/>
      <c r="N287" s="220"/>
      <c r="O287" s="220"/>
      <c r="P287" s="221">
        <f>P288</f>
        <v>0</v>
      </c>
      <c r="Q287" s="220"/>
      <c r="R287" s="221">
        <f>R288</f>
        <v>0</v>
      </c>
      <c r="S287" s="220"/>
      <c r="T287" s="222">
        <f>T288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3" t="s">
        <v>84</v>
      </c>
      <c r="AT287" s="224" t="s">
        <v>76</v>
      </c>
      <c r="AU287" s="224" t="s">
        <v>84</v>
      </c>
      <c r="AY287" s="223" t="s">
        <v>171</v>
      </c>
      <c r="BK287" s="225">
        <f>BK288</f>
        <v>0</v>
      </c>
    </row>
    <row r="288" s="2" customFormat="1" ht="16.5" customHeight="1">
      <c r="A288" s="39"/>
      <c r="B288" s="40"/>
      <c r="C288" s="228" t="s">
        <v>1847</v>
      </c>
      <c r="D288" s="228" t="s">
        <v>174</v>
      </c>
      <c r="E288" s="229" t="s">
        <v>6757</v>
      </c>
      <c r="F288" s="230" t="s">
        <v>6743</v>
      </c>
      <c r="G288" s="231" t="s">
        <v>1936</v>
      </c>
      <c r="H288" s="232">
        <v>6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192</v>
      </c>
      <c r="AT288" s="239" t="s">
        <v>174</v>
      </c>
      <c r="AU288" s="239" t="s">
        <v>86</v>
      </c>
      <c r="AY288" s="18" t="s">
        <v>171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192</v>
      </c>
      <c r="BM288" s="239" t="s">
        <v>2516</v>
      </c>
    </row>
    <row r="289" s="12" customFormat="1" ht="22.8" customHeight="1">
      <c r="A289" s="12"/>
      <c r="B289" s="212"/>
      <c r="C289" s="213"/>
      <c r="D289" s="214" t="s">
        <v>76</v>
      </c>
      <c r="E289" s="226" t="s">
        <v>6758</v>
      </c>
      <c r="F289" s="226" t="s">
        <v>6759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P290</f>
        <v>0</v>
      </c>
      <c r="Q289" s="220"/>
      <c r="R289" s="221">
        <f>R290</f>
        <v>0</v>
      </c>
      <c r="S289" s="220"/>
      <c r="T289" s="222">
        <f>T290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84</v>
      </c>
      <c r="AT289" s="224" t="s">
        <v>76</v>
      </c>
      <c r="AU289" s="224" t="s">
        <v>84</v>
      </c>
      <c r="AY289" s="223" t="s">
        <v>171</v>
      </c>
      <c r="BK289" s="225">
        <f>BK290</f>
        <v>0</v>
      </c>
    </row>
    <row r="290" s="2" customFormat="1" ht="16.5" customHeight="1">
      <c r="A290" s="39"/>
      <c r="B290" s="40"/>
      <c r="C290" s="228" t="s">
        <v>1851</v>
      </c>
      <c r="D290" s="228" t="s">
        <v>174</v>
      </c>
      <c r="E290" s="229" t="s">
        <v>6760</v>
      </c>
      <c r="F290" s="230" t="s">
        <v>6739</v>
      </c>
      <c r="G290" s="231" t="s">
        <v>1936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309" t="s">
        <v>1</v>
      </c>
      <c r="N290" s="310" t="s">
        <v>42</v>
      </c>
      <c r="O290" s="248"/>
      <c r="P290" s="311">
        <f>O290*H290</f>
        <v>0</v>
      </c>
      <c r="Q290" s="311">
        <v>0</v>
      </c>
      <c r="R290" s="311">
        <f>Q290*H290</f>
        <v>0</v>
      </c>
      <c r="S290" s="311">
        <v>0</v>
      </c>
      <c r="T290" s="312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192</v>
      </c>
      <c r="AT290" s="239" t="s">
        <v>174</v>
      </c>
      <c r="AU290" s="239" t="s">
        <v>86</v>
      </c>
      <c r="AY290" s="18" t="s">
        <v>171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192</v>
      </c>
      <c r="BM290" s="239" t="s">
        <v>2524</v>
      </c>
    </row>
    <row r="291" s="2" customFormat="1" ht="6.96" customHeight="1">
      <c r="A291" s="39"/>
      <c r="B291" s="67"/>
      <c r="C291" s="68"/>
      <c r="D291" s="68"/>
      <c r="E291" s="68"/>
      <c r="F291" s="68"/>
      <c r="G291" s="68"/>
      <c r="H291" s="68"/>
      <c r="I291" s="68"/>
      <c r="J291" s="68"/>
      <c r="K291" s="68"/>
      <c r="L291" s="45"/>
      <c r="M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</row>
  </sheetData>
  <sheetProtection sheet="1" autoFilter="0" formatColumns="0" formatRows="0" objects="1" scenarios="1" spinCount="100000" saltValue="DGPfFdaC1xewiV5wqkUZJzeklAKBYRyvx76MNnynmfe8j8G6/EFJwmbqZUqMq1zeNfl1pVJpCCseO333/mhyTg==" hashValue="i/ei1pan4wAnRQCTCtGsmMQ3BE4oXY5lI9jEaN+YOprZ2K2D54vKYOM8tYxQXMutIfZ2dXbHaJpvzwu/Qa5jCg==" algorithmName="SHA-512" password="CC35"/>
  <autoFilter ref="C140:K2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6761</v>
      </c>
      <c r="H4" s="21"/>
    </row>
    <row r="5" s="1" customFormat="1" ht="12" customHeight="1">
      <c r="B5" s="21"/>
      <c r="C5" s="314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5" t="s">
        <v>16</v>
      </c>
      <c r="D6" s="316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23. 3. 2022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7"/>
      <c r="C9" s="318" t="s">
        <v>58</v>
      </c>
      <c r="D9" s="319" t="s">
        <v>59</v>
      </c>
      <c r="E9" s="319" t="s">
        <v>157</v>
      </c>
      <c r="F9" s="320" t="s">
        <v>6762</v>
      </c>
      <c r="G9" s="201"/>
      <c r="H9" s="317"/>
    </row>
    <row r="10" s="2" customFormat="1" ht="26.4" customHeight="1">
      <c r="A10" s="39"/>
      <c r="B10" s="45"/>
      <c r="C10" s="321" t="s">
        <v>6763</v>
      </c>
      <c r="D10" s="321" t="s">
        <v>93</v>
      </c>
      <c r="E10" s="39"/>
      <c r="F10" s="39"/>
      <c r="G10" s="39"/>
      <c r="H10" s="45"/>
    </row>
    <row r="11" s="2" customFormat="1" ht="16.8" customHeight="1">
      <c r="A11" s="39"/>
      <c r="B11" s="45"/>
      <c r="C11" s="322" t="s">
        <v>201</v>
      </c>
      <c r="D11" s="323" t="s">
        <v>1</v>
      </c>
      <c r="E11" s="324" t="s">
        <v>1</v>
      </c>
      <c r="F11" s="325">
        <v>51.362000000000002</v>
      </c>
      <c r="G11" s="39"/>
      <c r="H11" s="45"/>
    </row>
    <row r="12" s="2" customFormat="1" ht="16.8" customHeight="1">
      <c r="A12" s="39"/>
      <c r="B12" s="45"/>
      <c r="C12" s="326" t="s">
        <v>1</v>
      </c>
      <c r="D12" s="326" t="s">
        <v>307</v>
      </c>
      <c r="E12" s="18" t="s">
        <v>1</v>
      </c>
      <c r="F12" s="327">
        <v>51.362000000000002</v>
      </c>
      <c r="G12" s="39"/>
      <c r="H12" s="45"/>
    </row>
    <row r="13" s="2" customFormat="1" ht="16.8" customHeight="1">
      <c r="A13" s="39"/>
      <c r="B13" s="45"/>
      <c r="C13" s="326" t="s">
        <v>201</v>
      </c>
      <c r="D13" s="326" t="s">
        <v>298</v>
      </c>
      <c r="E13" s="18" t="s">
        <v>1</v>
      </c>
      <c r="F13" s="327">
        <v>51.362000000000002</v>
      </c>
      <c r="G13" s="39"/>
      <c r="H13" s="45"/>
    </row>
    <row r="14" s="2" customFormat="1" ht="16.8" customHeight="1">
      <c r="A14" s="39"/>
      <c r="B14" s="45"/>
      <c r="C14" s="328" t="s">
        <v>6764</v>
      </c>
      <c r="D14" s="39"/>
      <c r="E14" s="39"/>
      <c r="F14" s="39"/>
      <c r="G14" s="39"/>
      <c r="H14" s="45"/>
    </row>
    <row r="15" s="2" customFormat="1">
      <c r="A15" s="39"/>
      <c r="B15" s="45"/>
      <c r="C15" s="326" t="s">
        <v>304</v>
      </c>
      <c r="D15" s="326" t="s">
        <v>305</v>
      </c>
      <c r="E15" s="18" t="s">
        <v>292</v>
      </c>
      <c r="F15" s="327">
        <v>51.362000000000002</v>
      </c>
      <c r="G15" s="39"/>
      <c r="H15" s="45"/>
    </row>
    <row r="16" s="2" customFormat="1" ht="16.8" customHeight="1">
      <c r="A16" s="39"/>
      <c r="B16" s="45"/>
      <c r="C16" s="326" t="s">
        <v>312</v>
      </c>
      <c r="D16" s="326" t="s">
        <v>313</v>
      </c>
      <c r="E16" s="18" t="s">
        <v>314</v>
      </c>
      <c r="F16" s="327">
        <v>115.565</v>
      </c>
      <c r="G16" s="39"/>
      <c r="H16" s="45"/>
    </row>
    <row r="17" s="2" customFormat="1" ht="16.8" customHeight="1">
      <c r="A17" s="39"/>
      <c r="B17" s="45"/>
      <c r="C17" s="326" t="s">
        <v>318</v>
      </c>
      <c r="D17" s="326" t="s">
        <v>319</v>
      </c>
      <c r="E17" s="18" t="s">
        <v>292</v>
      </c>
      <c r="F17" s="327">
        <v>64.203000000000003</v>
      </c>
      <c r="G17" s="39"/>
      <c r="H17" s="45"/>
    </row>
    <row r="18" s="2" customFormat="1" ht="16.8" customHeight="1">
      <c r="A18" s="39"/>
      <c r="B18" s="45"/>
      <c r="C18" s="322" t="s">
        <v>203</v>
      </c>
      <c r="D18" s="323" t="s">
        <v>1</v>
      </c>
      <c r="E18" s="324" t="s">
        <v>1</v>
      </c>
      <c r="F18" s="325">
        <v>12.840999999999999</v>
      </c>
      <c r="G18" s="39"/>
      <c r="H18" s="45"/>
    </row>
    <row r="19" s="2" customFormat="1" ht="16.8" customHeight="1">
      <c r="A19" s="39"/>
      <c r="B19" s="45"/>
      <c r="C19" s="326" t="s">
        <v>1</v>
      </c>
      <c r="D19" s="326" t="s">
        <v>311</v>
      </c>
      <c r="E19" s="18" t="s">
        <v>1</v>
      </c>
      <c r="F19" s="327">
        <v>12.840999999999999</v>
      </c>
      <c r="G19" s="39"/>
      <c r="H19" s="45"/>
    </row>
    <row r="20" s="2" customFormat="1" ht="16.8" customHeight="1">
      <c r="A20" s="39"/>
      <c r="B20" s="45"/>
      <c r="C20" s="326" t="s">
        <v>203</v>
      </c>
      <c r="D20" s="326" t="s">
        <v>298</v>
      </c>
      <c r="E20" s="18" t="s">
        <v>1</v>
      </c>
      <c r="F20" s="327">
        <v>12.840999999999999</v>
      </c>
      <c r="G20" s="39"/>
      <c r="H20" s="45"/>
    </row>
    <row r="21" s="2" customFormat="1" ht="16.8" customHeight="1">
      <c r="A21" s="39"/>
      <c r="B21" s="45"/>
      <c r="C21" s="328" t="s">
        <v>6764</v>
      </c>
      <c r="D21" s="39"/>
      <c r="E21" s="39"/>
      <c r="F21" s="39"/>
      <c r="G21" s="39"/>
      <c r="H21" s="45"/>
    </row>
    <row r="22" s="2" customFormat="1">
      <c r="A22" s="39"/>
      <c r="B22" s="45"/>
      <c r="C22" s="326" t="s">
        <v>308</v>
      </c>
      <c r="D22" s="326" t="s">
        <v>309</v>
      </c>
      <c r="E22" s="18" t="s">
        <v>292</v>
      </c>
      <c r="F22" s="327">
        <v>12.840999999999999</v>
      </c>
      <c r="G22" s="39"/>
      <c r="H22" s="45"/>
    </row>
    <row r="23" s="2" customFormat="1" ht="16.8" customHeight="1">
      <c r="A23" s="39"/>
      <c r="B23" s="45"/>
      <c r="C23" s="326" t="s">
        <v>312</v>
      </c>
      <c r="D23" s="326" t="s">
        <v>313</v>
      </c>
      <c r="E23" s="18" t="s">
        <v>314</v>
      </c>
      <c r="F23" s="327">
        <v>115.565</v>
      </c>
      <c r="G23" s="39"/>
      <c r="H23" s="45"/>
    </row>
    <row r="24" s="2" customFormat="1" ht="16.8" customHeight="1">
      <c r="A24" s="39"/>
      <c r="B24" s="45"/>
      <c r="C24" s="326" t="s">
        <v>318</v>
      </c>
      <c r="D24" s="326" t="s">
        <v>319</v>
      </c>
      <c r="E24" s="18" t="s">
        <v>292</v>
      </c>
      <c r="F24" s="327">
        <v>64.203000000000003</v>
      </c>
      <c r="G24" s="39"/>
      <c r="H24" s="45"/>
    </row>
    <row r="25" s="2" customFormat="1" ht="16.8" customHeight="1">
      <c r="A25" s="39"/>
      <c r="B25" s="45"/>
      <c r="C25" s="322" t="s">
        <v>205</v>
      </c>
      <c r="D25" s="323" t="s">
        <v>1</v>
      </c>
      <c r="E25" s="324" t="s">
        <v>206</v>
      </c>
      <c r="F25" s="325">
        <v>12.74</v>
      </c>
      <c r="G25" s="39"/>
      <c r="H25" s="45"/>
    </row>
    <row r="26" s="2" customFormat="1" ht="16.8" customHeight="1">
      <c r="A26" s="39"/>
      <c r="B26" s="45"/>
      <c r="C26" s="326" t="s">
        <v>1</v>
      </c>
      <c r="D26" s="326" t="s">
        <v>333</v>
      </c>
      <c r="E26" s="18" t="s">
        <v>1</v>
      </c>
      <c r="F26" s="327">
        <v>0</v>
      </c>
      <c r="G26" s="39"/>
      <c r="H26" s="45"/>
    </row>
    <row r="27" s="2" customFormat="1" ht="16.8" customHeight="1">
      <c r="A27" s="39"/>
      <c r="B27" s="45"/>
      <c r="C27" s="326" t="s">
        <v>1</v>
      </c>
      <c r="D27" s="326" t="s">
        <v>6765</v>
      </c>
      <c r="E27" s="18" t="s">
        <v>1</v>
      </c>
      <c r="F27" s="327">
        <v>12.74</v>
      </c>
      <c r="G27" s="39"/>
      <c r="H27" s="45"/>
    </row>
    <row r="28" s="2" customFormat="1" ht="16.8" customHeight="1">
      <c r="A28" s="39"/>
      <c r="B28" s="45"/>
      <c r="C28" s="326" t="s">
        <v>1</v>
      </c>
      <c r="D28" s="326" t="s">
        <v>298</v>
      </c>
      <c r="E28" s="18" t="s">
        <v>1</v>
      </c>
      <c r="F28" s="327">
        <v>12.74</v>
      </c>
      <c r="G28" s="39"/>
      <c r="H28" s="45"/>
    </row>
    <row r="29" s="2" customFormat="1" ht="16.8" customHeight="1">
      <c r="A29" s="39"/>
      <c r="B29" s="45"/>
      <c r="C29" s="328" t="s">
        <v>6764</v>
      </c>
      <c r="D29" s="39"/>
      <c r="E29" s="39"/>
      <c r="F29" s="39"/>
      <c r="G29" s="39"/>
      <c r="H29" s="45"/>
    </row>
    <row r="30" s="2" customFormat="1" ht="16.8" customHeight="1">
      <c r="A30" s="39"/>
      <c r="B30" s="45"/>
      <c r="C30" s="326" t="s">
        <v>290</v>
      </c>
      <c r="D30" s="326" t="s">
        <v>291</v>
      </c>
      <c r="E30" s="18" t="s">
        <v>292</v>
      </c>
      <c r="F30" s="327">
        <v>51.362000000000002</v>
      </c>
      <c r="G30" s="39"/>
      <c r="H30" s="45"/>
    </row>
    <row r="31" s="2" customFormat="1" ht="16.8" customHeight="1">
      <c r="A31" s="39"/>
      <c r="B31" s="45"/>
      <c r="C31" s="326" t="s">
        <v>679</v>
      </c>
      <c r="D31" s="326" t="s">
        <v>680</v>
      </c>
      <c r="E31" s="18" t="s">
        <v>206</v>
      </c>
      <c r="F31" s="327">
        <v>214.00999999999999</v>
      </c>
      <c r="G31" s="39"/>
      <c r="H31" s="45"/>
    </row>
    <row r="32" s="2" customFormat="1" ht="16.8" customHeight="1">
      <c r="A32" s="39"/>
      <c r="B32" s="45"/>
      <c r="C32" s="326" t="s">
        <v>824</v>
      </c>
      <c r="D32" s="326" t="s">
        <v>825</v>
      </c>
      <c r="E32" s="18" t="s">
        <v>206</v>
      </c>
      <c r="F32" s="327">
        <v>1073.576</v>
      </c>
      <c r="G32" s="39"/>
      <c r="H32" s="45"/>
    </row>
    <row r="33" s="2" customFormat="1">
      <c r="A33" s="39"/>
      <c r="B33" s="45"/>
      <c r="C33" s="326" t="s">
        <v>422</v>
      </c>
      <c r="D33" s="326" t="s">
        <v>423</v>
      </c>
      <c r="E33" s="18" t="s">
        <v>292</v>
      </c>
      <c r="F33" s="327">
        <v>41.539999999999999</v>
      </c>
      <c r="G33" s="39"/>
      <c r="H33" s="45"/>
    </row>
    <row r="34" s="2" customFormat="1">
      <c r="A34" s="39"/>
      <c r="B34" s="45"/>
      <c r="C34" s="326" t="s">
        <v>441</v>
      </c>
      <c r="D34" s="326" t="s">
        <v>442</v>
      </c>
      <c r="E34" s="18" t="s">
        <v>292</v>
      </c>
      <c r="F34" s="327">
        <v>32.636000000000003</v>
      </c>
      <c r="G34" s="39"/>
      <c r="H34" s="45"/>
    </row>
    <row r="35" s="2" customFormat="1" ht="16.8" customHeight="1">
      <c r="A35" s="39"/>
      <c r="B35" s="45"/>
      <c r="C35" s="322" t="s">
        <v>208</v>
      </c>
      <c r="D35" s="323" t="s">
        <v>1</v>
      </c>
      <c r="E35" s="324" t="s">
        <v>206</v>
      </c>
      <c r="F35" s="325">
        <v>36.75</v>
      </c>
      <c r="G35" s="39"/>
      <c r="H35" s="45"/>
    </row>
    <row r="36" s="2" customFormat="1" ht="16.8" customHeight="1">
      <c r="A36" s="39"/>
      <c r="B36" s="45"/>
      <c r="C36" s="326" t="s">
        <v>1</v>
      </c>
      <c r="D36" s="326" t="s">
        <v>333</v>
      </c>
      <c r="E36" s="18" t="s">
        <v>1</v>
      </c>
      <c r="F36" s="327">
        <v>0</v>
      </c>
      <c r="G36" s="39"/>
      <c r="H36" s="45"/>
    </row>
    <row r="37" s="2" customFormat="1" ht="16.8" customHeight="1">
      <c r="A37" s="39"/>
      <c r="B37" s="45"/>
      <c r="C37" s="326" t="s">
        <v>1</v>
      </c>
      <c r="D37" s="326" t="s">
        <v>6766</v>
      </c>
      <c r="E37" s="18" t="s">
        <v>1</v>
      </c>
      <c r="F37" s="327">
        <v>18.620000000000001</v>
      </c>
      <c r="G37" s="39"/>
      <c r="H37" s="45"/>
    </row>
    <row r="38" s="2" customFormat="1" ht="16.8" customHeight="1">
      <c r="A38" s="39"/>
      <c r="B38" s="45"/>
      <c r="C38" s="326" t="s">
        <v>1</v>
      </c>
      <c r="D38" s="326" t="s">
        <v>6767</v>
      </c>
      <c r="E38" s="18" t="s">
        <v>1</v>
      </c>
      <c r="F38" s="327">
        <v>18.129999999999999</v>
      </c>
      <c r="G38" s="39"/>
      <c r="H38" s="45"/>
    </row>
    <row r="39" s="2" customFormat="1" ht="16.8" customHeight="1">
      <c r="A39" s="39"/>
      <c r="B39" s="45"/>
      <c r="C39" s="326" t="s">
        <v>1</v>
      </c>
      <c r="D39" s="326" t="s">
        <v>298</v>
      </c>
      <c r="E39" s="18" t="s">
        <v>1</v>
      </c>
      <c r="F39" s="327">
        <v>36.75</v>
      </c>
      <c r="G39" s="39"/>
      <c r="H39" s="45"/>
    </row>
    <row r="40" s="2" customFormat="1" ht="16.8" customHeight="1">
      <c r="A40" s="39"/>
      <c r="B40" s="45"/>
      <c r="C40" s="328" t="s">
        <v>6764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26" t="s">
        <v>290</v>
      </c>
      <c r="D41" s="326" t="s">
        <v>291</v>
      </c>
      <c r="E41" s="18" t="s">
        <v>292</v>
      </c>
      <c r="F41" s="327">
        <v>51.362000000000002</v>
      </c>
      <c r="G41" s="39"/>
      <c r="H41" s="45"/>
    </row>
    <row r="42" s="2" customFormat="1" ht="16.8" customHeight="1">
      <c r="A42" s="39"/>
      <c r="B42" s="45"/>
      <c r="C42" s="326" t="s">
        <v>679</v>
      </c>
      <c r="D42" s="326" t="s">
        <v>680</v>
      </c>
      <c r="E42" s="18" t="s">
        <v>206</v>
      </c>
      <c r="F42" s="327">
        <v>214.00999999999999</v>
      </c>
      <c r="G42" s="39"/>
      <c r="H42" s="45"/>
    </row>
    <row r="43" s="2" customFormat="1">
      <c r="A43" s="39"/>
      <c r="B43" s="45"/>
      <c r="C43" s="326" t="s">
        <v>422</v>
      </c>
      <c r="D43" s="326" t="s">
        <v>423</v>
      </c>
      <c r="E43" s="18" t="s">
        <v>292</v>
      </c>
      <c r="F43" s="327">
        <v>41.539999999999999</v>
      </c>
      <c r="G43" s="39"/>
      <c r="H43" s="45"/>
    </row>
    <row r="44" s="2" customFormat="1" ht="16.8" customHeight="1">
      <c r="A44" s="39"/>
      <c r="B44" s="45"/>
      <c r="C44" s="326" t="s">
        <v>457</v>
      </c>
      <c r="D44" s="326" t="s">
        <v>458</v>
      </c>
      <c r="E44" s="18" t="s">
        <v>206</v>
      </c>
      <c r="F44" s="327">
        <v>346.39100000000002</v>
      </c>
      <c r="G44" s="39"/>
      <c r="H44" s="45"/>
    </row>
    <row r="45" s="2" customFormat="1" ht="16.8" customHeight="1">
      <c r="A45" s="39"/>
      <c r="B45" s="45"/>
      <c r="C45" s="322" t="s">
        <v>210</v>
      </c>
      <c r="D45" s="323" t="s">
        <v>1</v>
      </c>
      <c r="E45" s="324" t="s">
        <v>206</v>
      </c>
      <c r="F45" s="325">
        <v>63.049999999999997</v>
      </c>
      <c r="G45" s="39"/>
      <c r="H45" s="45"/>
    </row>
    <row r="46" s="2" customFormat="1" ht="16.8" customHeight="1">
      <c r="A46" s="39"/>
      <c r="B46" s="45"/>
      <c r="C46" s="326" t="s">
        <v>1</v>
      </c>
      <c r="D46" s="326" t="s">
        <v>6768</v>
      </c>
      <c r="E46" s="18" t="s">
        <v>1</v>
      </c>
      <c r="F46" s="327">
        <v>17.940000000000001</v>
      </c>
      <c r="G46" s="39"/>
      <c r="H46" s="45"/>
    </row>
    <row r="47" s="2" customFormat="1" ht="16.8" customHeight="1">
      <c r="A47" s="39"/>
      <c r="B47" s="45"/>
      <c r="C47" s="326" t="s">
        <v>1</v>
      </c>
      <c r="D47" s="326" t="s">
        <v>6769</v>
      </c>
      <c r="E47" s="18" t="s">
        <v>1</v>
      </c>
      <c r="F47" s="327">
        <v>7.9800000000000004</v>
      </c>
      <c r="G47" s="39"/>
      <c r="H47" s="45"/>
    </row>
    <row r="48" s="2" customFormat="1" ht="16.8" customHeight="1">
      <c r="A48" s="39"/>
      <c r="B48" s="45"/>
      <c r="C48" s="326" t="s">
        <v>1</v>
      </c>
      <c r="D48" s="326" t="s">
        <v>6770</v>
      </c>
      <c r="E48" s="18" t="s">
        <v>1</v>
      </c>
      <c r="F48" s="327">
        <v>25.960000000000001</v>
      </c>
      <c r="G48" s="39"/>
      <c r="H48" s="45"/>
    </row>
    <row r="49" s="2" customFormat="1" ht="16.8" customHeight="1">
      <c r="A49" s="39"/>
      <c r="B49" s="45"/>
      <c r="C49" s="326" t="s">
        <v>1</v>
      </c>
      <c r="D49" s="326" t="s">
        <v>6771</v>
      </c>
      <c r="E49" s="18" t="s">
        <v>1</v>
      </c>
      <c r="F49" s="327">
        <v>9.4499999999999993</v>
      </c>
      <c r="G49" s="39"/>
      <c r="H49" s="45"/>
    </row>
    <row r="50" s="2" customFormat="1" ht="16.8" customHeight="1">
      <c r="A50" s="39"/>
      <c r="B50" s="45"/>
      <c r="C50" s="326" t="s">
        <v>1</v>
      </c>
      <c r="D50" s="326" t="s">
        <v>6772</v>
      </c>
      <c r="E50" s="18" t="s">
        <v>1</v>
      </c>
      <c r="F50" s="327">
        <v>1.72</v>
      </c>
      <c r="G50" s="39"/>
      <c r="H50" s="45"/>
    </row>
    <row r="51" s="2" customFormat="1" ht="16.8" customHeight="1">
      <c r="A51" s="39"/>
      <c r="B51" s="45"/>
      <c r="C51" s="326" t="s">
        <v>1</v>
      </c>
      <c r="D51" s="326" t="s">
        <v>298</v>
      </c>
      <c r="E51" s="18" t="s">
        <v>1</v>
      </c>
      <c r="F51" s="327">
        <v>63.049999999999997</v>
      </c>
      <c r="G51" s="39"/>
      <c r="H51" s="45"/>
    </row>
    <row r="52" s="2" customFormat="1" ht="16.8" customHeight="1">
      <c r="A52" s="39"/>
      <c r="B52" s="45"/>
      <c r="C52" s="328" t="s">
        <v>6764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26" t="s">
        <v>290</v>
      </c>
      <c r="D53" s="326" t="s">
        <v>291</v>
      </c>
      <c r="E53" s="18" t="s">
        <v>292</v>
      </c>
      <c r="F53" s="327">
        <v>51.362000000000002</v>
      </c>
      <c r="G53" s="39"/>
      <c r="H53" s="45"/>
    </row>
    <row r="54" s="2" customFormat="1" ht="16.8" customHeight="1">
      <c r="A54" s="39"/>
      <c r="B54" s="45"/>
      <c r="C54" s="326" t="s">
        <v>679</v>
      </c>
      <c r="D54" s="326" t="s">
        <v>680</v>
      </c>
      <c r="E54" s="18" t="s">
        <v>206</v>
      </c>
      <c r="F54" s="327">
        <v>214.00999999999999</v>
      </c>
      <c r="G54" s="39"/>
      <c r="H54" s="45"/>
    </row>
    <row r="55" s="2" customFormat="1">
      <c r="A55" s="39"/>
      <c r="B55" s="45"/>
      <c r="C55" s="326" t="s">
        <v>422</v>
      </c>
      <c r="D55" s="326" t="s">
        <v>423</v>
      </c>
      <c r="E55" s="18" t="s">
        <v>292</v>
      </c>
      <c r="F55" s="327">
        <v>41.539999999999999</v>
      </c>
      <c r="G55" s="39"/>
      <c r="H55" s="45"/>
    </row>
    <row r="56" s="2" customFormat="1" ht="16.8" customHeight="1">
      <c r="A56" s="39"/>
      <c r="B56" s="45"/>
      <c r="C56" s="322" t="s">
        <v>212</v>
      </c>
      <c r="D56" s="323" t="s">
        <v>1</v>
      </c>
      <c r="E56" s="324" t="s">
        <v>206</v>
      </c>
      <c r="F56" s="325">
        <v>29.949999999999999</v>
      </c>
      <c r="G56" s="39"/>
      <c r="H56" s="45"/>
    </row>
    <row r="57" s="2" customFormat="1" ht="16.8" customHeight="1">
      <c r="A57" s="39"/>
      <c r="B57" s="45"/>
      <c r="C57" s="326" t="s">
        <v>1</v>
      </c>
      <c r="D57" s="326" t="s">
        <v>333</v>
      </c>
      <c r="E57" s="18" t="s">
        <v>1</v>
      </c>
      <c r="F57" s="327">
        <v>0</v>
      </c>
      <c r="G57" s="39"/>
      <c r="H57" s="45"/>
    </row>
    <row r="58" s="2" customFormat="1" ht="16.8" customHeight="1">
      <c r="A58" s="39"/>
      <c r="B58" s="45"/>
      <c r="C58" s="326" t="s">
        <v>1</v>
      </c>
      <c r="D58" s="326" t="s">
        <v>6773</v>
      </c>
      <c r="E58" s="18" t="s">
        <v>1</v>
      </c>
      <c r="F58" s="327">
        <v>21.07</v>
      </c>
      <c r="G58" s="39"/>
      <c r="H58" s="45"/>
    </row>
    <row r="59" s="2" customFormat="1" ht="16.8" customHeight="1">
      <c r="A59" s="39"/>
      <c r="B59" s="45"/>
      <c r="C59" s="326" t="s">
        <v>1</v>
      </c>
      <c r="D59" s="326" t="s">
        <v>6774</v>
      </c>
      <c r="E59" s="18" t="s">
        <v>1</v>
      </c>
      <c r="F59" s="327">
        <v>8.8800000000000008</v>
      </c>
      <c r="G59" s="39"/>
      <c r="H59" s="45"/>
    </row>
    <row r="60" s="2" customFormat="1" ht="16.8" customHeight="1">
      <c r="A60" s="39"/>
      <c r="B60" s="45"/>
      <c r="C60" s="326" t="s">
        <v>1</v>
      </c>
      <c r="D60" s="326" t="s">
        <v>298</v>
      </c>
      <c r="E60" s="18" t="s">
        <v>1</v>
      </c>
      <c r="F60" s="327">
        <v>29.949999999999999</v>
      </c>
      <c r="G60" s="39"/>
      <c r="H60" s="45"/>
    </row>
    <row r="61" s="2" customFormat="1" ht="16.8" customHeight="1">
      <c r="A61" s="39"/>
      <c r="B61" s="45"/>
      <c r="C61" s="328" t="s">
        <v>6764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26" t="s">
        <v>679</v>
      </c>
      <c r="D62" s="326" t="s">
        <v>680</v>
      </c>
      <c r="E62" s="18" t="s">
        <v>206</v>
      </c>
      <c r="F62" s="327">
        <v>214.00999999999999</v>
      </c>
      <c r="G62" s="39"/>
      <c r="H62" s="45"/>
    </row>
    <row r="63" s="2" customFormat="1">
      <c r="A63" s="39"/>
      <c r="B63" s="45"/>
      <c r="C63" s="326" t="s">
        <v>422</v>
      </c>
      <c r="D63" s="326" t="s">
        <v>423</v>
      </c>
      <c r="E63" s="18" t="s">
        <v>292</v>
      </c>
      <c r="F63" s="327">
        <v>41.539999999999999</v>
      </c>
      <c r="G63" s="39"/>
      <c r="H63" s="45"/>
    </row>
    <row r="64" s="2" customFormat="1">
      <c r="A64" s="39"/>
      <c r="B64" s="45"/>
      <c r="C64" s="326" t="s">
        <v>441</v>
      </c>
      <c r="D64" s="326" t="s">
        <v>442</v>
      </c>
      <c r="E64" s="18" t="s">
        <v>292</v>
      </c>
      <c r="F64" s="327">
        <v>32.636000000000003</v>
      </c>
      <c r="G64" s="39"/>
      <c r="H64" s="45"/>
    </row>
    <row r="65" s="2" customFormat="1" ht="16.8" customHeight="1">
      <c r="A65" s="39"/>
      <c r="B65" s="45"/>
      <c r="C65" s="322" t="s">
        <v>214</v>
      </c>
      <c r="D65" s="323" t="s">
        <v>1</v>
      </c>
      <c r="E65" s="324" t="s">
        <v>206</v>
      </c>
      <c r="F65" s="325">
        <v>3.8500000000000001</v>
      </c>
      <c r="G65" s="39"/>
      <c r="H65" s="45"/>
    </row>
    <row r="66" s="2" customFormat="1" ht="16.8" customHeight="1">
      <c r="A66" s="39"/>
      <c r="B66" s="45"/>
      <c r="C66" s="326" t="s">
        <v>1</v>
      </c>
      <c r="D66" s="326" t="s">
        <v>333</v>
      </c>
      <c r="E66" s="18" t="s">
        <v>1</v>
      </c>
      <c r="F66" s="327">
        <v>0</v>
      </c>
      <c r="G66" s="39"/>
      <c r="H66" s="45"/>
    </row>
    <row r="67" s="2" customFormat="1" ht="16.8" customHeight="1">
      <c r="A67" s="39"/>
      <c r="B67" s="45"/>
      <c r="C67" s="326" t="s">
        <v>1</v>
      </c>
      <c r="D67" s="326" t="s">
        <v>6775</v>
      </c>
      <c r="E67" s="18" t="s">
        <v>1</v>
      </c>
      <c r="F67" s="327">
        <v>3.8500000000000001</v>
      </c>
      <c r="G67" s="39"/>
      <c r="H67" s="45"/>
    </row>
    <row r="68" s="2" customFormat="1" ht="16.8" customHeight="1">
      <c r="A68" s="39"/>
      <c r="B68" s="45"/>
      <c r="C68" s="326" t="s">
        <v>1</v>
      </c>
      <c r="D68" s="326" t="s">
        <v>298</v>
      </c>
      <c r="E68" s="18" t="s">
        <v>1</v>
      </c>
      <c r="F68" s="327">
        <v>3.8500000000000001</v>
      </c>
      <c r="G68" s="39"/>
      <c r="H68" s="45"/>
    </row>
    <row r="69" s="2" customFormat="1" ht="16.8" customHeight="1">
      <c r="A69" s="39"/>
      <c r="B69" s="45"/>
      <c r="C69" s="328" t="s">
        <v>6764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326" t="s">
        <v>457</v>
      </c>
      <c r="D70" s="326" t="s">
        <v>458</v>
      </c>
      <c r="E70" s="18" t="s">
        <v>206</v>
      </c>
      <c r="F70" s="327">
        <v>346.39100000000002</v>
      </c>
      <c r="G70" s="39"/>
      <c r="H70" s="45"/>
    </row>
    <row r="71" s="2" customFormat="1" ht="16.8" customHeight="1">
      <c r="A71" s="39"/>
      <c r="B71" s="45"/>
      <c r="C71" s="322" t="s">
        <v>216</v>
      </c>
      <c r="D71" s="323" t="s">
        <v>1</v>
      </c>
      <c r="E71" s="324" t="s">
        <v>206</v>
      </c>
      <c r="F71" s="325">
        <v>7.7000000000000002</v>
      </c>
      <c r="G71" s="39"/>
      <c r="H71" s="45"/>
    </row>
    <row r="72" s="2" customFormat="1" ht="16.8" customHeight="1">
      <c r="A72" s="39"/>
      <c r="B72" s="45"/>
      <c r="C72" s="326" t="s">
        <v>1</v>
      </c>
      <c r="D72" s="326" t="s">
        <v>333</v>
      </c>
      <c r="E72" s="18" t="s">
        <v>1</v>
      </c>
      <c r="F72" s="327">
        <v>0</v>
      </c>
      <c r="G72" s="39"/>
      <c r="H72" s="45"/>
    </row>
    <row r="73" s="2" customFormat="1" ht="16.8" customHeight="1">
      <c r="A73" s="39"/>
      <c r="B73" s="45"/>
      <c r="C73" s="326" t="s">
        <v>1</v>
      </c>
      <c r="D73" s="326" t="s">
        <v>6776</v>
      </c>
      <c r="E73" s="18" t="s">
        <v>1</v>
      </c>
      <c r="F73" s="327">
        <v>7.7000000000000002</v>
      </c>
      <c r="G73" s="39"/>
      <c r="H73" s="45"/>
    </row>
    <row r="74" s="2" customFormat="1" ht="16.8" customHeight="1">
      <c r="A74" s="39"/>
      <c r="B74" s="45"/>
      <c r="C74" s="326" t="s">
        <v>1</v>
      </c>
      <c r="D74" s="326" t="s">
        <v>298</v>
      </c>
      <c r="E74" s="18" t="s">
        <v>1</v>
      </c>
      <c r="F74" s="327">
        <v>7.7000000000000002</v>
      </c>
      <c r="G74" s="39"/>
      <c r="H74" s="45"/>
    </row>
    <row r="75" s="2" customFormat="1" ht="16.8" customHeight="1">
      <c r="A75" s="39"/>
      <c r="B75" s="45"/>
      <c r="C75" s="328" t="s">
        <v>6764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6" t="s">
        <v>404</v>
      </c>
      <c r="D76" s="326" t="s">
        <v>405</v>
      </c>
      <c r="E76" s="18" t="s">
        <v>292</v>
      </c>
      <c r="F76" s="327">
        <v>3.2000000000000002</v>
      </c>
      <c r="G76" s="39"/>
      <c r="H76" s="45"/>
    </row>
    <row r="77" s="2" customFormat="1">
      <c r="A77" s="39"/>
      <c r="B77" s="45"/>
      <c r="C77" s="326" t="s">
        <v>441</v>
      </c>
      <c r="D77" s="326" t="s">
        <v>442</v>
      </c>
      <c r="E77" s="18" t="s">
        <v>292</v>
      </c>
      <c r="F77" s="327">
        <v>32.636000000000003</v>
      </c>
      <c r="G77" s="39"/>
      <c r="H77" s="45"/>
    </row>
    <row r="78" s="2" customFormat="1" ht="16.8" customHeight="1">
      <c r="A78" s="39"/>
      <c r="B78" s="45"/>
      <c r="C78" s="322" t="s">
        <v>218</v>
      </c>
      <c r="D78" s="323" t="s">
        <v>1</v>
      </c>
      <c r="E78" s="324" t="s">
        <v>206</v>
      </c>
      <c r="F78" s="325">
        <v>59.340000000000003</v>
      </c>
      <c r="G78" s="39"/>
      <c r="H78" s="45"/>
    </row>
    <row r="79" s="2" customFormat="1" ht="16.8" customHeight="1">
      <c r="A79" s="39"/>
      <c r="B79" s="45"/>
      <c r="C79" s="326" t="s">
        <v>1</v>
      </c>
      <c r="D79" s="326" t="s">
        <v>337</v>
      </c>
      <c r="E79" s="18" t="s">
        <v>1</v>
      </c>
      <c r="F79" s="327">
        <v>0</v>
      </c>
      <c r="G79" s="39"/>
      <c r="H79" s="45"/>
    </row>
    <row r="80" s="2" customFormat="1" ht="16.8" customHeight="1">
      <c r="A80" s="39"/>
      <c r="B80" s="45"/>
      <c r="C80" s="326" t="s">
        <v>1</v>
      </c>
      <c r="D80" s="326" t="s">
        <v>6777</v>
      </c>
      <c r="E80" s="18" t="s">
        <v>1</v>
      </c>
      <c r="F80" s="327">
        <v>59.340000000000003</v>
      </c>
      <c r="G80" s="39"/>
      <c r="H80" s="45"/>
    </row>
    <row r="81" s="2" customFormat="1" ht="16.8" customHeight="1">
      <c r="A81" s="39"/>
      <c r="B81" s="45"/>
      <c r="C81" s="328" t="s">
        <v>6764</v>
      </c>
      <c r="D81" s="39"/>
      <c r="E81" s="39"/>
      <c r="F81" s="39"/>
      <c r="G81" s="39"/>
      <c r="H81" s="45"/>
    </row>
    <row r="82" s="2" customFormat="1">
      <c r="A82" s="39"/>
      <c r="B82" s="45"/>
      <c r="C82" s="326" t="s">
        <v>441</v>
      </c>
      <c r="D82" s="326" t="s">
        <v>442</v>
      </c>
      <c r="E82" s="18" t="s">
        <v>292</v>
      </c>
      <c r="F82" s="327">
        <v>32.636000000000003</v>
      </c>
      <c r="G82" s="39"/>
      <c r="H82" s="45"/>
    </row>
    <row r="83" s="2" customFormat="1" ht="16.8" customHeight="1">
      <c r="A83" s="39"/>
      <c r="B83" s="45"/>
      <c r="C83" s="326" t="s">
        <v>457</v>
      </c>
      <c r="D83" s="326" t="s">
        <v>458</v>
      </c>
      <c r="E83" s="18" t="s">
        <v>206</v>
      </c>
      <c r="F83" s="327">
        <v>346.39100000000002</v>
      </c>
      <c r="G83" s="39"/>
      <c r="H83" s="45"/>
    </row>
    <row r="84" s="2" customFormat="1" ht="16.8" customHeight="1">
      <c r="A84" s="39"/>
      <c r="B84" s="45"/>
      <c r="C84" s="326" t="s">
        <v>472</v>
      </c>
      <c r="D84" s="326" t="s">
        <v>473</v>
      </c>
      <c r="E84" s="18" t="s">
        <v>292</v>
      </c>
      <c r="F84" s="327">
        <v>26.387</v>
      </c>
      <c r="G84" s="39"/>
      <c r="H84" s="45"/>
    </row>
    <row r="85" s="2" customFormat="1" ht="16.8" customHeight="1">
      <c r="A85" s="39"/>
      <c r="B85" s="45"/>
      <c r="C85" s="322" t="s">
        <v>221</v>
      </c>
      <c r="D85" s="323" t="s">
        <v>1</v>
      </c>
      <c r="E85" s="324" t="s">
        <v>206</v>
      </c>
      <c r="F85" s="325">
        <v>74.810000000000002</v>
      </c>
      <c r="G85" s="39"/>
      <c r="H85" s="45"/>
    </row>
    <row r="86" s="2" customFormat="1" ht="16.8" customHeight="1">
      <c r="A86" s="39"/>
      <c r="B86" s="45"/>
      <c r="C86" s="326" t="s">
        <v>1</v>
      </c>
      <c r="D86" s="326" t="s">
        <v>337</v>
      </c>
      <c r="E86" s="18" t="s">
        <v>1</v>
      </c>
      <c r="F86" s="327">
        <v>0</v>
      </c>
      <c r="G86" s="39"/>
      <c r="H86" s="45"/>
    </row>
    <row r="87" s="2" customFormat="1" ht="16.8" customHeight="1">
      <c r="A87" s="39"/>
      <c r="B87" s="45"/>
      <c r="C87" s="326" t="s">
        <v>1</v>
      </c>
      <c r="D87" s="326" t="s">
        <v>6778</v>
      </c>
      <c r="E87" s="18" t="s">
        <v>1</v>
      </c>
      <c r="F87" s="327">
        <v>44.159999999999997</v>
      </c>
      <c r="G87" s="39"/>
      <c r="H87" s="45"/>
    </row>
    <row r="88" s="2" customFormat="1" ht="16.8" customHeight="1">
      <c r="A88" s="39"/>
      <c r="B88" s="45"/>
      <c r="C88" s="326" t="s">
        <v>1</v>
      </c>
      <c r="D88" s="326" t="s">
        <v>6779</v>
      </c>
      <c r="E88" s="18" t="s">
        <v>1</v>
      </c>
      <c r="F88" s="327">
        <v>30.649999999999999</v>
      </c>
      <c r="G88" s="39"/>
      <c r="H88" s="45"/>
    </row>
    <row r="89" s="2" customFormat="1" ht="16.8" customHeight="1">
      <c r="A89" s="39"/>
      <c r="B89" s="45"/>
      <c r="C89" s="326" t="s">
        <v>1</v>
      </c>
      <c r="D89" s="326" t="s">
        <v>298</v>
      </c>
      <c r="E89" s="18" t="s">
        <v>1</v>
      </c>
      <c r="F89" s="327">
        <v>74.810000000000002</v>
      </c>
      <c r="G89" s="39"/>
      <c r="H89" s="45"/>
    </row>
    <row r="90" s="2" customFormat="1" ht="16.8" customHeight="1">
      <c r="A90" s="39"/>
      <c r="B90" s="45"/>
      <c r="C90" s="328" t="s">
        <v>6764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6" t="s">
        <v>824</v>
      </c>
      <c r="D91" s="326" t="s">
        <v>825</v>
      </c>
      <c r="E91" s="18" t="s">
        <v>206</v>
      </c>
      <c r="F91" s="327">
        <v>1073.576</v>
      </c>
      <c r="G91" s="39"/>
      <c r="H91" s="45"/>
    </row>
    <row r="92" s="2" customFormat="1">
      <c r="A92" s="39"/>
      <c r="B92" s="45"/>
      <c r="C92" s="326" t="s">
        <v>441</v>
      </c>
      <c r="D92" s="326" t="s">
        <v>442</v>
      </c>
      <c r="E92" s="18" t="s">
        <v>292</v>
      </c>
      <c r="F92" s="327">
        <v>32.636000000000003</v>
      </c>
      <c r="G92" s="39"/>
      <c r="H92" s="45"/>
    </row>
    <row r="93" s="2" customFormat="1" ht="16.8" customHeight="1">
      <c r="A93" s="39"/>
      <c r="B93" s="45"/>
      <c r="C93" s="326" t="s">
        <v>472</v>
      </c>
      <c r="D93" s="326" t="s">
        <v>473</v>
      </c>
      <c r="E93" s="18" t="s">
        <v>292</v>
      </c>
      <c r="F93" s="327">
        <v>26.387</v>
      </c>
      <c r="G93" s="39"/>
      <c r="H93" s="45"/>
    </row>
    <row r="94" s="2" customFormat="1" ht="16.8" customHeight="1">
      <c r="A94" s="39"/>
      <c r="B94" s="45"/>
      <c r="C94" s="322" t="s">
        <v>223</v>
      </c>
      <c r="D94" s="323" t="s">
        <v>1</v>
      </c>
      <c r="E94" s="324" t="s">
        <v>206</v>
      </c>
      <c r="F94" s="325">
        <v>12.366</v>
      </c>
      <c r="G94" s="39"/>
      <c r="H94" s="45"/>
    </row>
    <row r="95" s="2" customFormat="1" ht="16.8" customHeight="1">
      <c r="A95" s="39"/>
      <c r="B95" s="45"/>
      <c r="C95" s="326" t="s">
        <v>1</v>
      </c>
      <c r="D95" s="326" t="s">
        <v>337</v>
      </c>
      <c r="E95" s="18" t="s">
        <v>1</v>
      </c>
      <c r="F95" s="327">
        <v>0</v>
      </c>
      <c r="G95" s="39"/>
      <c r="H95" s="45"/>
    </row>
    <row r="96" s="2" customFormat="1" ht="16.8" customHeight="1">
      <c r="A96" s="39"/>
      <c r="B96" s="45"/>
      <c r="C96" s="326" t="s">
        <v>1</v>
      </c>
      <c r="D96" s="326" t="s">
        <v>6780</v>
      </c>
      <c r="E96" s="18" t="s">
        <v>1</v>
      </c>
      <c r="F96" s="327">
        <v>7.2960000000000003</v>
      </c>
      <c r="G96" s="39"/>
      <c r="H96" s="45"/>
    </row>
    <row r="97" s="2" customFormat="1" ht="16.8" customHeight="1">
      <c r="A97" s="39"/>
      <c r="B97" s="45"/>
      <c r="C97" s="326" t="s">
        <v>1</v>
      </c>
      <c r="D97" s="326" t="s">
        <v>6781</v>
      </c>
      <c r="E97" s="18" t="s">
        <v>1</v>
      </c>
      <c r="F97" s="327">
        <v>5.0700000000000003</v>
      </c>
      <c r="G97" s="39"/>
      <c r="H97" s="45"/>
    </row>
    <row r="98" s="2" customFormat="1" ht="16.8" customHeight="1">
      <c r="A98" s="39"/>
      <c r="B98" s="45"/>
      <c r="C98" s="326" t="s">
        <v>1</v>
      </c>
      <c r="D98" s="326" t="s">
        <v>298</v>
      </c>
      <c r="E98" s="18" t="s">
        <v>1</v>
      </c>
      <c r="F98" s="327">
        <v>12.366</v>
      </c>
      <c r="G98" s="39"/>
      <c r="H98" s="45"/>
    </row>
    <row r="99" s="2" customFormat="1" ht="16.8" customHeight="1">
      <c r="A99" s="39"/>
      <c r="B99" s="45"/>
      <c r="C99" s="328" t="s">
        <v>6764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326" t="s">
        <v>824</v>
      </c>
      <c r="D100" s="326" t="s">
        <v>825</v>
      </c>
      <c r="E100" s="18" t="s">
        <v>206</v>
      </c>
      <c r="F100" s="327">
        <v>1073.576</v>
      </c>
      <c r="G100" s="39"/>
      <c r="H100" s="45"/>
    </row>
    <row r="101" s="2" customFormat="1">
      <c r="A101" s="39"/>
      <c r="B101" s="45"/>
      <c r="C101" s="326" t="s">
        <v>441</v>
      </c>
      <c r="D101" s="326" t="s">
        <v>442</v>
      </c>
      <c r="E101" s="18" t="s">
        <v>292</v>
      </c>
      <c r="F101" s="327">
        <v>32.636000000000003</v>
      </c>
      <c r="G101" s="39"/>
      <c r="H101" s="45"/>
    </row>
    <row r="102" s="2" customFormat="1" ht="16.8" customHeight="1">
      <c r="A102" s="39"/>
      <c r="B102" s="45"/>
      <c r="C102" s="326" t="s">
        <v>457</v>
      </c>
      <c r="D102" s="326" t="s">
        <v>458</v>
      </c>
      <c r="E102" s="18" t="s">
        <v>206</v>
      </c>
      <c r="F102" s="327">
        <v>346.39100000000002</v>
      </c>
      <c r="G102" s="39"/>
      <c r="H102" s="45"/>
    </row>
    <row r="103" s="2" customFormat="1" ht="16.8" customHeight="1">
      <c r="A103" s="39"/>
      <c r="B103" s="45"/>
      <c r="C103" s="326" t="s">
        <v>472</v>
      </c>
      <c r="D103" s="326" t="s">
        <v>473</v>
      </c>
      <c r="E103" s="18" t="s">
        <v>292</v>
      </c>
      <c r="F103" s="327">
        <v>26.387</v>
      </c>
      <c r="G103" s="39"/>
      <c r="H103" s="45"/>
    </row>
    <row r="104" s="2" customFormat="1" ht="16.8" customHeight="1">
      <c r="A104" s="39"/>
      <c r="B104" s="45"/>
      <c r="C104" s="322" t="s">
        <v>225</v>
      </c>
      <c r="D104" s="323" t="s">
        <v>1</v>
      </c>
      <c r="E104" s="324" t="s">
        <v>206</v>
      </c>
      <c r="F104" s="325">
        <v>61.634999999999998</v>
      </c>
      <c r="G104" s="39"/>
      <c r="H104" s="45"/>
    </row>
    <row r="105" s="2" customFormat="1" ht="16.8" customHeight="1">
      <c r="A105" s="39"/>
      <c r="B105" s="45"/>
      <c r="C105" s="326" t="s">
        <v>1</v>
      </c>
      <c r="D105" s="326" t="s">
        <v>337</v>
      </c>
      <c r="E105" s="18" t="s">
        <v>1</v>
      </c>
      <c r="F105" s="327">
        <v>0</v>
      </c>
      <c r="G105" s="39"/>
      <c r="H105" s="45"/>
    </row>
    <row r="106" s="2" customFormat="1" ht="16.8" customHeight="1">
      <c r="A106" s="39"/>
      <c r="B106" s="45"/>
      <c r="C106" s="326" t="s">
        <v>1</v>
      </c>
      <c r="D106" s="326" t="s">
        <v>6782</v>
      </c>
      <c r="E106" s="18" t="s">
        <v>1</v>
      </c>
      <c r="F106" s="327">
        <v>61.634999999999998</v>
      </c>
      <c r="G106" s="39"/>
      <c r="H106" s="45"/>
    </row>
    <row r="107" s="2" customFormat="1" ht="16.8" customHeight="1">
      <c r="A107" s="39"/>
      <c r="B107" s="45"/>
      <c r="C107" s="328" t="s">
        <v>6764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326" t="s">
        <v>717</v>
      </c>
      <c r="D108" s="326" t="s">
        <v>718</v>
      </c>
      <c r="E108" s="18" t="s">
        <v>206</v>
      </c>
      <c r="F108" s="327">
        <v>66.435000000000002</v>
      </c>
      <c r="G108" s="39"/>
      <c r="H108" s="45"/>
    </row>
    <row r="109" s="2" customFormat="1" ht="16.8" customHeight="1">
      <c r="A109" s="39"/>
      <c r="B109" s="45"/>
      <c r="C109" s="326" t="s">
        <v>726</v>
      </c>
      <c r="D109" s="326" t="s">
        <v>727</v>
      </c>
      <c r="E109" s="18" t="s">
        <v>206</v>
      </c>
      <c r="F109" s="327">
        <v>602.02999999999997</v>
      </c>
      <c r="G109" s="39"/>
      <c r="H109" s="45"/>
    </row>
    <row r="110" s="2" customFormat="1" ht="16.8" customHeight="1">
      <c r="A110" s="39"/>
      <c r="B110" s="45"/>
      <c r="C110" s="326" t="s">
        <v>824</v>
      </c>
      <c r="D110" s="326" t="s">
        <v>825</v>
      </c>
      <c r="E110" s="18" t="s">
        <v>206</v>
      </c>
      <c r="F110" s="327">
        <v>1073.576</v>
      </c>
      <c r="G110" s="39"/>
      <c r="H110" s="45"/>
    </row>
    <row r="111" s="2" customFormat="1">
      <c r="A111" s="39"/>
      <c r="B111" s="45"/>
      <c r="C111" s="326" t="s">
        <v>422</v>
      </c>
      <c r="D111" s="326" t="s">
        <v>423</v>
      </c>
      <c r="E111" s="18" t="s">
        <v>292</v>
      </c>
      <c r="F111" s="327">
        <v>41.539999999999999</v>
      </c>
      <c r="G111" s="39"/>
      <c r="H111" s="45"/>
    </row>
    <row r="112" s="2" customFormat="1" ht="16.8" customHeight="1">
      <c r="A112" s="39"/>
      <c r="B112" s="45"/>
      <c r="C112" s="326" t="s">
        <v>472</v>
      </c>
      <c r="D112" s="326" t="s">
        <v>473</v>
      </c>
      <c r="E112" s="18" t="s">
        <v>292</v>
      </c>
      <c r="F112" s="327">
        <v>26.387</v>
      </c>
      <c r="G112" s="39"/>
      <c r="H112" s="45"/>
    </row>
    <row r="113" s="2" customFormat="1" ht="16.8" customHeight="1">
      <c r="A113" s="39"/>
      <c r="B113" s="45"/>
      <c r="C113" s="322" t="s">
        <v>227</v>
      </c>
      <c r="D113" s="323" t="s">
        <v>1</v>
      </c>
      <c r="E113" s="324" t="s">
        <v>206</v>
      </c>
      <c r="F113" s="325">
        <v>85.349999999999994</v>
      </c>
      <c r="G113" s="39"/>
      <c r="H113" s="45"/>
    </row>
    <row r="114" s="2" customFormat="1" ht="16.8" customHeight="1">
      <c r="A114" s="39"/>
      <c r="B114" s="45"/>
      <c r="C114" s="326" t="s">
        <v>1</v>
      </c>
      <c r="D114" s="326" t="s">
        <v>337</v>
      </c>
      <c r="E114" s="18" t="s">
        <v>1</v>
      </c>
      <c r="F114" s="327">
        <v>0</v>
      </c>
      <c r="G114" s="39"/>
      <c r="H114" s="45"/>
    </row>
    <row r="115" s="2" customFormat="1" ht="16.8" customHeight="1">
      <c r="A115" s="39"/>
      <c r="B115" s="45"/>
      <c r="C115" s="326" t="s">
        <v>1</v>
      </c>
      <c r="D115" s="326" t="s">
        <v>6783</v>
      </c>
      <c r="E115" s="18" t="s">
        <v>1</v>
      </c>
      <c r="F115" s="327">
        <v>23.920000000000002</v>
      </c>
      <c r="G115" s="39"/>
      <c r="H115" s="45"/>
    </row>
    <row r="116" s="2" customFormat="1" ht="16.8" customHeight="1">
      <c r="A116" s="39"/>
      <c r="B116" s="45"/>
      <c r="C116" s="326" t="s">
        <v>1</v>
      </c>
      <c r="D116" s="326" t="s">
        <v>6784</v>
      </c>
      <c r="E116" s="18" t="s">
        <v>1</v>
      </c>
      <c r="F116" s="327">
        <v>50.630000000000003</v>
      </c>
      <c r="G116" s="39"/>
      <c r="H116" s="45"/>
    </row>
    <row r="117" s="2" customFormat="1" ht="16.8" customHeight="1">
      <c r="A117" s="39"/>
      <c r="B117" s="45"/>
      <c r="C117" s="326" t="s">
        <v>1</v>
      </c>
      <c r="D117" s="326" t="s">
        <v>6785</v>
      </c>
      <c r="E117" s="18" t="s">
        <v>1</v>
      </c>
      <c r="F117" s="327">
        <v>10.800000000000001</v>
      </c>
      <c r="G117" s="39"/>
      <c r="H117" s="45"/>
    </row>
    <row r="118" s="2" customFormat="1" ht="16.8" customHeight="1">
      <c r="A118" s="39"/>
      <c r="B118" s="45"/>
      <c r="C118" s="326" t="s">
        <v>1</v>
      </c>
      <c r="D118" s="326" t="s">
        <v>298</v>
      </c>
      <c r="E118" s="18" t="s">
        <v>1</v>
      </c>
      <c r="F118" s="327">
        <v>85.349999999999994</v>
      </c>
      <c r="G118" s="39"/>
      <c r="H118" s="45"/>
    </row>
    <row r="119" s="2" customFormat="1" ht="16.8" customHeight="1">
      <c r="A119" s="39"/>
      <c r="B119" s="45"/>
      <c r="C119" s="328" t="s">
        <v>6764</v>
      </c>
      <c r="D119" s="39"/>
      <c r="E119" s="39"/>
      <c r="F119" s="39"/>
      <c r="G119" s="39"/>
      <c r="H119" s="45"/>
    </row>
    <row r="120" s="2" customFormat="1">
      <c r="A120" s="39"/>
      <c r="B120" s="45"/>
      <c r="C120" s="326" t="s">
        <v>422</v>
      </c>
      <c r="D120" s="326" t="s">
        <v>423</v>
      </c>
      <c r="E120" s="18" t="s">
        <v>292</v>
      </c>
      <c r="F120" s="327">
        <v>41.539999999999999</v>
      </c>
      <c r="G120" s="39"/>
      <c r="H120" s="45"/>
    </row>
    <row r="121" s="2" customFormat="1">
      <c r="A121" s="39"/>
      <c r="B121" s="45"/>
      <c r="C121" s="326" t="s">
        <v>441</v>
      </c>
      <c r="D121" s="326" t="s">
        <v>442</v>
      </c>
      <c r="E121" s="18" t="s">
        <v>292</v>
      </c>
      <c r="F121" s="327">
        <v>32.636000000000003</v>
      </c>
      <c r="G121" s="39"/>
      <c r="H121" s="45"/>
    </row>
    <row r="122" s="2" customFormat="1" ht="16.8" customHeight="1">
      <c r="A122" s="39"/>
      <c r="B122" s="45"/>
      <c r="C122" s="326" t="s">
        <v>457</v>
      </c>
      <c r="D122" s="326" t="s">
        <v>458</v>
      </c>
      <c r="E122" s="18" t="s">
        <v>206</v>
      </c>
      <c r="F122" s="327">
        <v>346.39100000000002</v>
      </c>
      <c r="G122" s="39"/>
      <c r="H122" s="45"/>
    </row>
    <row r="123" s="2" customFormat="1" ht="16.8" customHeight="1">
      <c r="A123" s="39"/>
      <c r="B123" s="45"/>
      <c r="C123" s="326" t="s">
        <v>472</v>
      </c>
      <c r="D123" s="326" t="s">
        <v>473</v>
      </c>
      <c r="E123" s="18" t="s">
        <v>292</v>
      </c>
      <c r="F123" s="327">
        <v>26.387</v>
      </c>
      <c r="G123" s="39"/>
      <c r="H123" s="45"/>
    </row>
    <row r="124" s="2" customFormat="1" ht="16.8" customHeight="1">
      <c r="A124" s="39"/>
      <c r="B124" s="45"/>
      <c r="C124" s="322" t="s">
        <v>229</v>
      </c>
      <c r="D124" s="323" t="s">
        <v>1</v>
      </c>
      <c r="E124" s="324" t="s">
        <v>206</v>
      </c>
      <c r="F124" s="325">
        <v>4.7999999999999998</v>
      </c>
      <c r="G124" s="39"/>
      <c r="H124" s="45"/>
    </row>
    <row r="125" s="2" customFormat="1" ht="16.8" customHeight="1">
      <c r="A125" s="39"/>
      <c r="B125" s="45"/>
      <c r="C125" s="326" t="s">
        <v>1</v>
      </c>
      <c r="D125" s="326" t="s">
        <v>337</v>
      </c>
      <c r="E125" s="18" t="s">
        <v>1</v>
      </c>
      <c r="F125" s="327">
        <v>0</v>
      </c>
      <c r="G125" s="39"/>
      <c r="H125" s="45"/>
    </row>
    <row r="126" s="2" customFormat="1" ht="16.8" customHeight="1">
      <c r="A126" s="39"/>
      <c r="B126" s="45"/>
      <c r="C126" s="326" t="s">
        <v>1</v>
      </c>
      <c r="D126" s="326" t="s">
        <v>6786</v>
      </c>
      <c r="E126" s="18" t="s">
        <v>1</v>
      </c>
      <c r="F126" s="327">
        <v>4.7999999999999998</v>
      </c>
      <c r="G126" s="39"/>
      <c r="H126" s="45"/>
    </row>
    <row r="127" s="2" customFormat="1" ht="16.8" customHeight="1">
      <c r="A127" s="39"/>
      <c r="B127" s="45"/>
      <c r="C127" s="328" t="s">
        <v>6764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26" t="s">
        <v>717</v>
      </c>
      <c r="D128" s="326" t="s">
        <v>718</v>
      </c>
      <c r="E128" s="18" t="s">
        <v>206</v>
      </c>
      <c r="F128" s="327">
        <v>66.435000000000002</v>
      </c>
      <c r="G128" s="39"/>
      <c r="H128" s="45"/>
    </row>
    <row r="129" s="2" customFormat="1" ht="16.8" customHeight="1">
      <c r="A129" s="39"/>
      <c r="B129" s="45"/>
      <c r="C129" s="326" t="s">
        <v>726</v>
      </c>
      <c r="D129" s="326" t="s">
        <v>727</v>
      </c>
      <c r="E129" s="18" t="s">
        <v>206</v>
      </c>
      <c r="F129" s="327">
        <v>602.02999999999997</v>
      </c>
      <c r="G129" s="39"/>
      <c r="H129" s="45"/>
    </row>
    <row r="130" s="2" customFormat="1" ht="16.8" customHeight="1">
      <c r="A130" s="39"/>
      <c r="B130" s="45"/>
      <c r="C130" s="326" t="s">
        <v>824</v>
      </c>
      <c r="D130" s="326" t="s">
        <v>825</v>
      </c>
      <c r="E130" s="18" t="s">
        <v>206</v>
      </c>
      <c r="F130" s="327">
        <v>1073.576</v>
      </c>
      <c r="G130" s="39"/>
      <c r="H130" s="45"/>
    </row>
    <row r="131" s="2" customFormat="1">
      <c r="A131" s="39"/>
      <c r="B131" s="45"/>
      <c r="C131" s="326" t="s">
        <v>422</v>
      </c>
      <c r="D131" s="326" t="s">
        <v>423</v>
      </c>
      <c r="E131" s="18" t="s">
        <v>292</v>
      </c>
      <c r="F131" s="327">
        <v>41.539999999999999</v>
      </c>
      <c r="G131" s="39"/>
      <c r="H131" s="45"/>
    </row>
    <row r="132" s="2" customFormat="1" ht="16.8" customHeight="1">
      <c r="A132" s="39"/>
      <c r="B132" s="45"/>
      <c r="C132" s="326" t="s">
        <v>472</v>
      </c>
      <c r="D132" s="326" t="s">
        <v>473</v>
      </c>
      <c r="E132" s="18" t="s">
        <v>292</v>
      </c>
      <c r="F132" s="327">
        <v>26.387</v>
      </c>
      <c r="G132" s="39"/>
      <c r="H132" s="45"/>
    </row>
    <row r="133" s="2" customFormat="1" ht="16.8" customHeight="1">
      <c r="A133" s="39"/>
      <c r="B133" s="45"/>
      <c r="C133" s="322" t="s">
        <v>231</v>
      </c>
      <c r="D133" s="323" t="s">
        <v>1</v>
      </c>
      <c r="E133" s="324" t="s">
        <v>206</v>
      </c>
      <c r="F133" s="325">
        <v>7.4100000000000001</v>
      </c>
      <c r="G133" s="39"/>
      <c r="H133" s="45"/>
    </row>
    <row r="134" s="2" customFormat="1" ht="16.8" customHeight="1">
      <c r="A134" s="39"/>
      <c r="B134" s="45"/>
      <c r="C134" s="326" t="s">
        <v>1</v>
      </c>
      <c r="D134" s="326" t="s">
        <v>337</v>
      </c>
      <c r="E134" s="18" t="s">
        <v>1</v>
      </c>
      <c r="F134" s="327">
        <v>0</v>
      </c>
      <c r="G134" s="39"/>
      <c r="H134" s="45"/>
    </row>
    <row r="135" s="2" customFormat="1" ht="16.8" customHeight="1">
      <c r="A135" s="39"/>
      <c r="B135" s="45"/>
      <c r="C135" s="326" t="s">
        <v>1</v>
      </c>
      <c r="D135" s="326" t="s">
        <v>756</v>
      </c>
      <c r="E135" s="18" t="s">
        <v>1</v>
      </c>
      <c r="F135" s="327">
        <v>7.4100000000000001</v>
      </c>
      <c r="G135" s="39"/>
      <c r="H135" s="45"/>
    </row>
    <row r="136" s="2" customFormat="1" ht="16.8" customHeight="1">
      <c r="A136" s="39"/>
      <c r="B136" s="45"/>
      <c r="C136" s="328" t="s">
        <v>6764</v>
      </c>
      <c r="D136" s="39"/>
      <c r="E136" s="39"/>
      <c r="F136" s="39"/>
      <c r="G136" s="39"/>
      <c r="H136" s="45"/>
    </row>
    <row r="137" s="2" customFormat="1" ht="16.8" customHeight="1">
      <c r="A137" s="39"/>
      <c r="B137" s="45"/>
      <c r="C137" s="326" t="s">
        <v>679</v>
      </c>
      <c r="D137" s="326" t="s">
        <v>680</v>
      </c>
      <c r="E137" s="18" t="s">
        <v>206</v>
      </c>
      <c r="F137" s="327">
        <v>214.00999999999999</v>
      </c>
      <c r="G137" s="39"/>
      <c r="H137" s="45"/>
    </row>
    <row r="138" s="2" customFormat="1">
      <c r="A138" s="39"/>
      <c r="B138" s="45"/>
      <c r="C138" s="326" t="s">
        <v>422</v>
      </c>
      <c r="D138" s="326" t="s">
        <v>423</v>
      </c>
      <c r="E138" s="18" t="s">
        <v>292</v>
      </c>
      <c r="F138" s="327">
        <v>41.539999999999999</v>
      </c>
      <c r="G138" s="39"/>
      <c r="H138" s="45"/>
    </row>
    <row r="139" s="2" customFormat="1" ht="16.8" customHeight="1">
      <c r="A139" s="39"/>
      <c r="B139" s="45"/>
      <c r="C139" s="326" t="s">
        <v>457</v>
      </c>
      <c r="D139" s="326" t="s">
        <v>458</v>
      </c>
      <c r="E139" s="18" t="s">
        <v>206</v>
      </c>
      <c r="F139" s="327">
        <v>346.39100000000002</v>
      </c>
      <c r="G139" s="39"/>
      <c r="H139" s="45"/>
    </row>
    <row r="140" s="2" customFormat="1" ht="16.8" customHeight="1">
      <c r="A140" s="39"/>
      <c r="B140" s="45"/>
      <c r="C140" s="322" t="s">
        <v>233</v>
      </c>
      <c r="D140" s="323" t="s">
        <v>1</v>
      </c>
      <c r="E140" s="324" t="s">
        <v>206</v>
      </c>
      <c r="F140" s="325">
        <v>18.190000000000001</v>
      </c>
      <c r="G140" s="39"/>
      <c r="H140" s="45"/>
    </row>
    <row r="141" s="2" customFormat="1" ht="16.8" customHeight="1">
      <c r="A141" s="39"/>
      <c r="B141" s="45"/>
      <c r="C141" s="326" t="s">
        <v>1</v>
      </c>
      <c r="D141" s="326" t="s">
        <v>6787</v>
      </c>
      <c r="E141" s="18" t="s">
        <v>1</v>
      </c>
      <c r="F141" s="327">
        <v>0.94999999999999996</v>
      </c>
      <c r="G141" s="39"/>
      <c r="H141" s="45"/>
    </row>
    <row r="142" s="2" customFormat="1" ht="16.8" customHeight="1">
      <c r="A142" s="39"/>
      <c r="B142" s="45"/>
      <c r="C142" s="326" t="s">
        <v>1</v>
      </c>
      <c r="D142" s="326" t="s">
        <v>6788</v>
      </c>
      <c r="E142" s="18" t="s">
        <v>1</v>
      </c>
      <c r="F142" s="327">
        <v>14.84</v>
      </c>
      <c r="G142" s="39"/>
      <c r="H142" s="45"/>
    </row>
    <row r="143" s="2" customFormat="1" ht="16.8" customHeight="1">
      <c r="A143" s="39"/>
      <c r="B143" s="45"/>
      <c r="C143" s="326" t="s">
        <v>1</v>
      </c>
      <c r="D143" s="326" t="s">
        <v>6789</v>
      </c>
      <c r="E143" s="18" t="s">
        <v>1</v>
      </c>
      <c r="F143" s="327">
        <v>2.3999999999999999</v>
      </c>
      <c r="G143" s="39"/>
      <c r="H143" s="45"/>
    </row>
    <row r="144" s="2" customFormat="1" ht="16.8" customHeight="1">
      <c r="A144" s="39"/>
      <c r="B144" s="45"/>
      <c r="C144" s="326" t="s">
        <v>1</v>
      </c>
      <c r="D144" s="326" t="s">
        <v>298</v>
      </c>
      <c r="E144" s="18" t="s">
        <v>1</v>
      </c>
      <c r="F144" s="327">
        <v>18.190000000000001</v>
      </c>
      <c r="G144" s="39"/>
      <c r="H144" s="45"/>
    </row>
    <row r="145" s="2" customFormat="1" ht="16.8" customHeight="1">
      <c r="A145" s="39"/>
      <c r="B145" s="45"/>
      <c r="C145" s="328" t="s">
        <v>6764</v>
      </c>
      <c r="D145" s="39"/>
      <c r="E145" s="39"/>
      <c r="F145" s="39"/>
      <c r="G145" s="39"/>
      <c r="H145" s="45"/>
    </row>
    <row r="146" s="2" customFormat="1" ht="16.8" customHeight="1">
      <c r="A146" s="39"/>
      <c r="B146" s="45"/>
      <c r="C146" s="326" t="s">
        <v>679</v>
      </c>
      <c r="D146" s="326" t="s">
        <v>680</v>
      </c>
      <c r="E146" s="18" t="s">
        <v>206</v>
      </c>
      <c r="F146" s="327">
        <v>214.00999999999999</v>
      </c>
      <c r="G146" s="39"/>
      <c r="H146" s="45"/>
    </row>
    <row r="147" s="2" customFormat="1">
      <c r="A147" s="39"/>
      <c r="B147" s="45"/>
      <c r="C147" s="326" t="s">
        <v>422</v>
      </c>
      <c r="D147" s="326" t="s">
        <v>423</v>
      </c>
      <c r="E147" s="18" t="s">
        <v>292</v>
      </c>
      <c r="F147" s="327">
        <v>41.539999999999999</v>
      </c>
      <c r="G147" s="39"/>
      <c r="H147" s="45"/>
    </row>
    <row r="148" s="2" customFormat="1" ht="16.8" customHeight="1">
      <c r="A148" s="39"/>
      <c r="B148" s="45"/>
      <c r="C148" s="326" t="s">
        <v>457</v>
      </c>
      <c r="D148" s="326" t="s">
        <v>458</v>
      </c>
      <c r="E148" s="18" t="s">
        <v>206</v>
      </c>
      <c r="F148" s="327">
        <v>346.39100000000002</v>
      </c>
      <c r="G148" s="39"/>
      <c r="H148" s="45"/>
    </row>
    <row r="149" s="2" customFormat="1" ht="16.8" customHeight="1">
      <c r="A149" s="39"/>
      <c r="B149" s="45"/>
      <c r="C149" s="322" t="s">
        <v>235</v>
      </c>
      <c r="D149" s="323" t="s">
        <v>1</v>
      </c>
      <c r="E149" s="324" t="s">
        <v>206</v>
      </c>
      <c r="F149" s="325">
        <v>47.82</v>
      </c>
      <c r="G149" s="39"/>
      <c r="H149" s="45"/>
    </row>
    <row r="150" s="2" customFormat="1" ht="16.8" customHeight="1">
      <c r="A150" s="39"/>
      <c r="B150" s="45"/>
      <c r="C150" s="326" t="s">
        <v>1</v>
      </c>
      <c r="D150" s="326" t="s">
        <v>337</v>
      </c>
      <c r="E150" s="18" t="s">
        <v>1</v>
      </c>
      <c r="F150" s="327">
        <v>0</v>
      </c>
      <c r="G150" s="39"/>
      <c r="H150" s="45"/>
    </row>
    <row r="151" s="2" customFormat="1" ht="16.8" customHeight="1">
      <c r="A151" s="39"/>
      <c r="B151" s="45"/>
      <c r="C151" s="326" t="s">
        <v>1</v>
      </c>
      <c r="D151" s="326" t="s">
        <v>6790</v>
      </c>
      <c r="E151" s="18" t="s">
        <v>1</v>
      </c>
      <c r="F151" s="327">
        <v>11.310000000000001</v>
      </c>
      <c r="G151" s="39"/>
      <c r="H151" s="45"/>
    </row>
    <row r="152" s="2" customFormat="1" ht="16.8" customHeight="1">
      <c r="A152" s="39"/>
      <c r="B152" s="45"/>
      <c r="C152" s="326" t="s">
        <v>1</v>
      </c>
      <c r="D152" s="326" t="s">
        <v>6791</v>
      </c>
      <c r="E152" s="18" t="s">
        <v>1</v>
      </c>
      <c r="F152" s="327">
        <v>9.8399999999999999</v>
      </c>
      <c r="G152" s="39"/>
      <c r="H152" s="45"/>
    </row>
    <row r="153" s="2" customFormat="1" ht="16.8" customHeight="1">
      <c r="A153" s="39"/>
      <c r="B153" s="45"/>
      <c r="C153" s="326" t="s">
        <v>1</v>
      </c>
      <c r="D153" s="326" t="s">
        <v>6792</v>
      </c>
      <c r="E153" s="18" t="s">
        <v>1</v>
      </c>
      <c r="F153" s="327">
        <v>7.9199999999999999</v>
      </c>
      <c r="G153" s="39"/>
      <c r="H153" s="45"/>
    </row>
    <row r="154" s="2" customFormat="1" ht="16.8" customHeight="1">
      <c r="A154" s="39"/>
      <c r="B154" s="45"/>
      <c r="C154" s="326" t="s">
        <v>1</v>
      </c>
      <c r="D154" s="326" t="s">
        <v>6793</v>
      </c>
      <c r="E154" s="18" t="s">
        <v>1</v>
      </c>
      <c r="F154" s="327">
        <v>18.75</v>
      </c>
      <c r="G154" s="39"/>
      <c r="H154" s="45"/>
    </row>
    <row r="155" s="2" customFormat="1" ht="16.8" customHeight="1">
      <c r="A155" s="39"/>
      <c r="B155" s="45"/>
      <c r="C155" s="326" t="s">
        <v>1</v>
      </c>
      <c r="D155" s="326" t="s">
        <v>298</v>
      </c>
      <c r="E155" s="18" t="s">
        <v>1</v>
      </c>
      <c r="F155" s="327">
        <v>47.82</v>
      </c>
      <c r="G155" s="39"/>
      <c r="H155" s="45"/>
    </row>
    <row r="156" s="2" customFormat="1" ht="16.8" customHeight="1">
      <c r="A156" s="39"/>
      <c r="B156" s="45"/>
      <c r="C156" s="328" t="s">
        <v>6764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26" t="s">
        <v>457</v>
      </c>
      <c r="D157" s="326" t="s">
        <v>458</v>
      </c>
      <c r="E157" s="18" t="s">
        <v>206</v>
      </c>
      <c r="F157" s="327">
        <v>346.39100000000002</v>
      </c>
      <c r="G157" s="39"/>
      <c r="H157" s="45"/>
    </row>
    <row r="158" s="2" customFormat="1" ht="16.8" customHeight="1">
      <c r="A158" s="39"/>
      <c r="B158" s="45"/>
      <c r="C158" s="322" t="s">
        <v>237</v>
      </c>
      <c r="D158" s="323" t="s">
        <v>1</v>
      </c>
      <c r="E158" s="324" t="s">
        <v>206</v>
      </c>
      <c r="F158" s="325">
        <v>6.5099999999999998</v>
      </c>
      <c r="G158" s="39"/>
      <c r="H158" s="45"/>
    </row>
    <row r="159" s="2" customFormat="1" ht="16.8" customHeight="1">
      <c r="A159" s="39"/>
      <c r="B159" s="45"/>
      <c r="C159" s="326" t="s">
        <v>1</v>
      </c>
      <c r="D159" s="326" t="s">
        <v>337</v>
      </c>
      <c r="E159" s="18" t="s">
        <v>1</v>
      </c>
      <c r="F159" s="327">
        <v>0</v>
      </c>
      <c r="G159" s="39"/>
      <c r="H159" s="45"/>
    </row>
    <row r="160" s="2" customFormat="1" ht="16.8" customHeight="1">
      <c r="A160" s="39"/>
      <c r="B160" s="45"/>
      <c r="C160" s="326" t="s">
        <v>1</v>
      </c>
      <c r="D160" s="326" t="s">
        <v>6794</v>
      </c>
      <c r="E160" s="18" t="s">
        <v>1</v>
      </c>
      <c r="F160" s="327">
        <v>6.5099999999999998</v>
      </c>
      <c r="G160" s="39"/>
      <c r="H160" s="45"/>
    </row>
    <row r="161" s="2" customFormat="1" ht="16.8" customHeight="1">
      <c r="A161" s="39"/>
      <c r="B161" s="45"/>
      <c r="C161" s="328" t="s">
        <v>6764</v>
      </c>
      <c r="D161" s="39"/>
      <c r="E161" s="39"/>
      <c r="F161" s="39"/>
      <c r="G161" s="39"/>
      <c r="H161" s="45"/>
    </row>
    <row r="162" s="2" customFormat="1">
      <c r="A162" s="39"/>
      <c r="B162" s="45"/>
      <c r="C162" s="326" t="s">
        <v>422</v>
      </c>
      <c r="D162" s="326" t="s">
        <v>423</v>
      </c>
      <c r="E162" s="18" t="s">
        <v>292</v>
      </c>
      <c r="F162" s="327">
        <v>41.539999999999999</v>
      </c>
      <c r="G162" s="39"/>
      <c r="H162" s="45"/>
    </row>
    <row r="163" s="2" customFormat="1" ht="16.8" customHeight="1">
      <c r="A163" s="39"/>
      <c r="B163" s="45"/>
      <c r="C163" s="326" t="s">
        <v>472</v>
      </c>
      <c r="D163" s="326" t="s">
        <v>473</v>
      </c>
      <c r="E163" s="18" t="s">
        <v>292</v>
      </c>
      <c r="F163" s="327">
        <v>26.387</v>
      </c>
      <c r="G163" s="39"/>
      <c r="H163" s="45"/>
    </row>
    <row r="164" s="2" customFormat="1" ht="16.8" customHeight="1">
      <c r="A164" s="39"/>
      <c r="B164" s="45"/>
      <c r="C164" s="322" t="s">
        <v>239</v>
      </c>
      <c r="D164" s="323" t="s">
        <v>1</v>
      </c>
      <c r="E164" s="324" t="s">
        <v>206</v>
      </c>
      <c r="F164" s="325">
        <v>159.98500000000001</v>
      </c>
      <c r="G164" s="39"/>
      <c r="H164" s="45"/>
    </row>
    <row r="165" s="2" customFormat="1" ht="16.8" customHeight="1">
      <c r="A165" s="39"/>
      <c r="B165" s="45"/>
      <c r="C165" s="326" t="s">
        <v>1</v>
      </c>
      <c r="D165" s="326" t="s">
        <v>341</v>
      </c>
      <c r="E165" s="18" t="s">
        <v>1</v>
      </c>
      <c r="F165" s="327">
        <v>0</v>
      </c>
      <c r="G165" s="39"/>
      <c r="H165" s="45"/>
    </row>
    <row r="166" s="2" customFormat="1" ht="16.8" customHeight="1">
      <c r="A166" s="39"/>
      <c r="B166" s="45"/>
      <c r="C166" s="326" t="s">
        <v>1</v>
      </c>
      <c r="D166" s="326" t="s">
        <v>6795</v>
      </c>
      <c r="E166" s="18" t="s">
        <v>1</v>
      </c>
      <c r="F166" s="327">
        <v>81.375</v>
      </c>
      <c r="G166" s="39"/>
      <c r="H166" s="45"/>
    </row>
    <row r="167" s="2" customFormat="1" ht="16.8" customHeight="1">
      <c r="A167" s="39"/>
      <c r="B167" s="45"/>
      <c r="C167" s="326" t="s">
        <v>1</v>
      </c>
      <c r="D167" s="326" t="s">
        <v>6796</v>
      </c>
      <c r="E167" s="18" t="s">
        <v>1</v>
      </c>
      <c r="F167" s="327">
        <v>47.299999999999997</v>
      </c>
      <c r="G167" s="39"/>
      <c r="H167" s="45"/>
    </row>
    <row r="168" s="2" customFormat="1" ht="16.8" customHeight="1">
      <c r="A168" s="39"/>
      <c r="B168" s="45"/>
      <c r="C168" s="326" t="s">
        <v>1</v>
      </c>
      <c r="D168" s="326" t="s">
        <v>6797</v>
      </c>
      <c r="E168" s="18" t="s">
        <v>1</v>
      </c>
      <c r="F168" s="327">
        <v>31.309999999999999</v>
      </c>
      <c r="G168" s="39"/>
      <c r="H168" s="45"/>
    </row>
    <row r="169" s="2" customFormat="1" ht="16.8" customHeight="1">
      <c r="A169" s="39"/>
      <c r="B169" s="45"/>
      <c r="C169" s="326" t="s">
        <v>1</v>
      </c>
      <c r="D169" s="326" t="s">
        <v>298</v>
      </c>
      <c r="E169" s="18" t="s">
        <v>1</v>
      </c>
      <c r="F169" s="327">
        <v>159.98500000000001</v>
      </c>
      <c r="G169" s="39"/>
      <c r="H169" s="45"/>
    </row>
    <row r="170" s="2" customFormat="1" ht="16.8" customHeight="1">
      <c r="A170" s="39"/>
      <c r="B170" s="45"/>
      <c r="C170" s="328" t="s">
        <v>6764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26" t="s">
        <v>722</v>
      </c>
      <c r="D171" s="326" t="s">
        <v>723</v>
      </c>
      <c r="E171" s="18" t="s">
        <v>206</v>
      </c>
      <c r="F171" s="327">
        <v>385.88499999999999</v>
      </c>
      <c r="G171" s="39"/>
      <c r="H171" s="45"/>
    </row>
    <row r="172" s="2" customFormat="1" ht="16.8" customHeight="1">
      <c r="A172" s="39"/>
      <c r="B172" s="45"/>
      <c r="C172" s="326" t="s">
        <v>726</v>
      </c>
      <c r="D172" s="326" t="s">
        <v>727</v>
      </c>
      <c r="E172" s="18" t="s">
        <v>206</v>
      </c>
      <c r="F172" s="327">
        <v>602.02999999999997</v>
      </c>
      <c r="G172" s="39"/>
      <c r="H172" s="45"/>
    </row>
    <row r="173" s="2" customFormat="1" ht="16.8" customHeight="1">
      <c r="A173" s="39"/>
      <c r="B173" s="45"/>
      <c r="C173" s="326" t="s">
        <v>731</v>
      </c>
      <c r="D173" s="326" t="s">
        <v>732</v>
      </c>
      <c r="E173" s="18" t="s">
        <v>206</v>
      </c>
      <c r="F173" s="327">
        <v>830.26499999999999</v>
      </c>
      <c r="G173" s="39"/>
      <c r="H173" s="45"/>
    </row>
    <row r="174" s="2" customFormat="1" ht="16.8" customHeight="1">
      <c r="A174" s="39"/>
      <c r="B174" s="45"/>
      <c r="C174" s="326" t="s">
        <v>737</v>
      </c>
      <c r="D174" s="326" t="s">
        <v>738</v>
      </c>
      <c r="E174" s="18" t="s">
        <v>419</v>
      </c>
      <c r="F174" s="327">
        <v>1237.8130000000001</v>
      </c>
      <c r="G174" s="39"/>
      <c r="H174" s="45"/>
    </row>
    <row r="175" s="2" customFormat="1" ht="16.8" customHeight="1">
      <c r="A175" s="39"/>
      <c r="B175" s="45"/>
      <c r="C175" s="326" t="s">
        <v>744</v>
      </c>
      <c r="D175" s="326" t="s">
        <v>745</v>
      </c>
      <c r="E175" s="18" t="s">
        <v>206</v>
      </c>
      <c r="F175" s="327">
        <v>495.125</v>
      </c>
      <c r="G175" s="39"/>
      <c r="H175" s="45"/>
    </row>
    <row r="176" s="2" customFormat="1" ht="16.8" customHeight="1">
      <c r="A176" s="39"/>
      <c r="B176" s="45"/>
      <c r="C176" s="326" t="s">
        <v>824</v>
      </c>
      <c r="D176" s="326" t="s">
        <v>825</v>
      </c>
      <c r="E176" s="18" t="s">
        <v>206</v>
      </c>
      <c r="F176" s="327">
        <v>1073.576</v>
      </c>
      <c r="G176" s="39"/>
      <c r="H176" s="45"/>
    </row>
    <row r="177" s="2" customFormat="1" ht="16.8" customHeight="1">
      <c r="A177" s="39"/>
      <c r="B177" s="45"/>
      <c r="C177" s="326" t="s">
        <v>493</v>
      </c>
      <c r="D177" s="326" t="s">
        <v>494</v>
      </c>
      <c r="E177" s="18" t="s">
        <v>292</v>
      </c>
      <c r="F177" s="327">
        <v>27.638999999999999</v>
      </c>
      <c r="G177" s="39"/>
      <c r="H177" s="45"/>
    </row>
    <row r="178" s="2" customFormat="1" ht="16.8" customHeight="1">
      <c r="A178" s="39"/>
      <c r="B178" s="45"/>
      <c r="C178" s="322" t="s">
        <v>241</v>
      </c>
      <c r="D178" s="323" t="s">
        <v>1</v>
      </c>
      <c r="E178" s="324" t="s">
        <v>206</v>
      </c>
      <c r="F178" s="325">
        <v>15.4</v>
      </c>
      <c r="G178" s="39"/>
      <c r="H178" s="45"/>
    </row>
    <row r="179" s="2" customFormat="1" ht="16.8" customHeight="1">
      <c r="A179" s="39"/>
      <c r="B179" s="45"/>
      <c r="C179" s="326" t="s">
        <v>1</v>
      </c>
      <c r="D179" s="326" t="s">
        <v>341</v>
      </c>
      <c r="E179" s="18" t="s">
        <v>1</v>
      </c>
      <c r="F179" s="327">
        <v>0</v>
      </c>
      <c r="G179" s="39"/>
      <c r="H179" s="45"/>
    </row>
    <row r="180" s="2" customFormat="1" ht="16.8" customHeight="1">
      <c r="A180" s="39"/>
      <c r="B180" s="45"/>
      <c r="C180" s="326" t="s">
        <v>1</v>
      </c>
      <c r="D180" s="326" t="s">
        <v>6798</v>
      </c>
      <c r="E180" s="18" t="s">
        <v>1</v>
      </c>
      <c r="F180" s="327">
        <v>15.4</v>
      </c>
      <c r="G180" s="39"/>
      <c r="H180" s="45"/>
    </row>
    <row r="181" s="2" customFormat="1" ht="16.8" customHeight="1">
      <c r="A181" s="39"/>
      <c r="B181" s="45"/>
      <c r="C181" s="328" t="s">
        <v>6764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6" t="s">
        <v>679</v>
      </c>
      <c r="D182" s="326" t="s">
        <v>680</v>
      </c>
      <c r="E182" s="18" t="s">
        <v>206</v>
      </c>
      <c r="F182" s="327">
        <v>214.00999999999999</v>
      </c>
      <c r="G182" s="39"/>
      <c r="H182" s="45"/>
    </row>
    <row r="183" s="2" customFormat="1" ht="16.8" customHeight="1">
      <c r="A183" s="39"/>
      <c r="B183" s="45"/>
      <c r="C183" s="326" t="s">
        <v>482</v>
      </c>
      <c r="D183" s="326" t="s">
        <v>483</v>
      </c>
      <c r="E183" s="18" t="s">
        <v>206</v>
      </c>
      <c r="F183" s="327">
        <v>258.13</v>
      </c>
      <c r="G183" s="39"/>
      <c r="H183" s="45"/>
    </row>
    <row r="184" s="2" customFormat="1">
      <c r="A184" s="39"/>
      <c r="B184" s="45"/>
      <c r="C184" s="326" t="s">
        <v>422</v>
      </c>
      <c r="D184" s="326" t="s">
        <v>423</v>
      </c>
      <c r="E184" s="18" t="s">
        <v>292</v>
      </c>
      <c r="F184" s="327">
        <v>41.539999999999999</v>
      </c>
      <c r="G184" s="39"/>
      <c r="H184" s="45"/>
    </row>
    <row r="185" s="2" customFormat="1" ht="16.8" customHeight="1">
      <c r="A185" s="39"/>
      <c r="B185" s="45"/>
      <c r="C185" s="326" t="s">
        <v>457</v>
      </c>
      <c r="D185" s="326" t="s">
        <v>458</v>
      </c>
      <c r="E185" s="18" t="s">
        <v>206</v>
      </c>
      <c r="F185" s="327">
        <v>346.39100000000002</v>
      </c>
      <c r="G185" s="39"/>
      <c r="H185" s="45"/>
    </row>
    <row r="186" s="2" customFormat="1" ht="16.8" customHeight="1">
      <c r="A186" s="39"/>
      <c r="B186" s="45"/>
      <c r="C186" s="322" t="s">
        <v>243</v>
      </c>
      <c r="D186" s="323" t="s">
        <v>1</v>
      </c>
      <c r="E186" s="324" t="s">
        <v>206</v>
      </c>
      <c r="F186" s="325">
        <v>12.275</v>
      </c>
      <c r="G186" s="39"/>
      <c r="H186" s="45"/>
    </row>
    <row r="187" s="2" customFormat="1" ht="16.8" customHeight="1">
      <c r="A187" s="39"/>
      <c r="B187" s="45"/>
      <c r="C187" s="326" t="s">
        <v>1</v>
      </c>
      <c r="D187" s="326" t="s">
        <v>341</v>
      </c>
      <c r="E187" s="18" t="s">
        <v>1</v>
      </c>
      <c r="F187" s="327">
        <v>0</v>
      </c>
      <c r="G187" s="39"/>
      <c r="H187" s="45"/>
    </row>
    <row r="188" s="2" customFormat="1" ht="16.8" customHeight="1">
      <c r="A188" s="39"/>
      <c r="B188" s="45"/>
      <c r="C188" s="326" t="s">
        <v>1</v>
      </c>
      <c r="D188" s="326" t="s">
        <v>6799</v>
      </c>
      <c r="E188" s="18" t="s">
        <v>1</v>
      </c>
      <c r="F188" s="327">
        <v>12.275</v>
      </c>
      <c r="G188" s="39"/>
      <c r="H188" s="45"/>
    </row>
    <row r="189" s="2" customFormat="1" ht="16.8" customHeight="1">
      <c r="A189" s="39"/>
      <c r="B189" s="45"/>
      <c r="C189" s="328" t="s">
        <v>6764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326" t="s">
        <v>457</v>
      </c>
      <c r="D190" s="326" t="s">
        <v>458</v>
      </c>
      <c r="E190" s="18" t="s">
        <v>206</v>
      </c>
      <c r="F190" s="327">
        <v>346.39100000000002</v>
      </c>
      <c r="G190" s="39"/>
      <c r="H190" s="45"/>
    </row>
    <row r="191" s="2" customFormat="1" ht="16.8" customHeight="1">
      <c r="A191" s="39"/>
      <c r="B191" s="45"/>
      <c r="C191" s="322" t="s">
        <v>245</v>
      </c>
      <c r="D191" s="323" t="s">
        <v>1</v>
      </c>
      <c r="E191" s="324" t="s">
        <v>206</v>
      </c>
      <c r="F191" s="325">
        <v>86.780000000000001</v>
      </c>
      <c r="G191" s="39"/>
      <c r="H191" s="45"/>
    </row>
    <row r="192" s="2" customFormat="1" ht="16.8" customHeight="1">
      <c r="A192" s="39"/>
      <c r="B192" s="45"/>
      <c r="C192" s="326" t="s">
        <v>1</v>
      </c>
      <c r="D192" s="326" t="s">
        <v>341</v>
      </c>
      <c r="E192" s="18" t="s">
        <v>1</v>
      </c>
      <c r="F192" s="327">
        <v>0</v>
      </c>
      <c r="G192" s="39"/>
      <c r="H192" s="45"/>
    </row>
    <row r="193" s="2" customFormat="1" ht="16.8" customHeight="1">
      <c r="A193" s="39"/>
      <c r="B193" s="45"/>
      <c r="C193" s="326" t="s">
        <v>1</v>
      </c>
      <c r="D193" s="326" t="s">
        <v>6800</v>
      </c>
      <c r="E193" s="18" t="s">
        <v>1</v>
      </c>
      <c r="F193" s="327">
        <v>44.600000000000001</v>
      </c>
      <c r="G193" s="39"/>
      <c r="H193" s="45"/>
    </row>
    <row r="194" s="2" customFormat="1" ht="16.8" customHeight="1">
      <c r="A194" s="39"/>
      <c r="B194" s="45"/>
      <c r="C194" s="326" t="s">
        <v>1</v>
      </c>
      <c r="D194" s="326" t="s">
        <v>6801</v>
      </c>
      <c r="E194" s="18" t="s">
        <v>1</v>
      </c>
      <c r="F194" s="327">
        <v>42.18</v>
      </c>
      <c r="G194" s="39"/>
      <c r="H194" s="45"/>
    </row>
    <row r="195" s="2" customFormat="1" ht="16.8" customHeight="1">
      <c r="A195" s="39"/>
      <c r="B195" s="45"/>
      <c r="C195" s="326" t="s">
        <v>1</v>
      </c>
      <c r="D195" s="326" t="s">
        <v>298</v>
      </c>
      <c r="E195" s="18" t="s">
        <v>1</v>
      </c>
      <c r="F195" s="327">
        <v>86.780000000000001</v>
      </c>
      <c r="G195" s="39"/>
      <c r="H195" s="45"/>
    </row>
    <row r="196" s="2" customFormat="1" ht="16.8" customHeight="1">
      <c r="A196" s="39"/>
      <c r="B196" s="45"/>
      <c r="C196" s="328" t="s">
        <v>6764</v>
      </c>
      <c r="D196" s="39"/>
      <c r="E196" s="39"/>
      <c r="F196" s="39"/>
      <c r="G196" s="39"/>
      <c r="H196" s="45"/>
    </row>
    <row r="197" s="2" customFormat="1" ht="16.8" customHeight="1">
      <c r="A197" s="39"/>
      <c r="B197" s="45"/>
      <c r="C197" s="326" t="s">
        <v>818</v>
      </c>
      <c r="D197" s="326" t="s">
        <v>819</v>
      </c>
      <c r="E197" s="18" t="s">
        <v>206</v>
      </c>
      <c r="F197" s="327">
        <v>86.780000000000001</v>
      </c>
      <c r="G197" s="39"/>
      <c r="H197" s="45"/>
    </row>
    <row r="198" s="2" customFormat="1" ht="16.8" customHeight="1">
      <c r="A198" s="39"/>
      <c r="B198" s="45"/>
      <c r="C198" s="326" t="s">
        <v>824</v>
      </c>
      <c r="D198" s="326" t="s">
        <v>825</v>
      </c>
      <c r="E198" s="18" t="s">
        <v>206</v>
      </c>
      <c r="F198" s="327">
        <v>1073.576</v>
      </c>
      <c r="G198" s="39"/>
      <c r="H198" s="45"/>
    </row>
    <row r="199" s="2" customFormat="1" ht="16.8" customHeight="1">
      <c r="A199" s="39"/>
      <c r="B199" s="45"/>
      <c r="C199" s="326" t="s">
        <v>466</v>
      </c>
      <c r="D199" s="326" t="s">
        <v>467</v>
      </c>
      <c r="E199" s="18" t="s">
        <v>206</v>
      </c>
      <c r="F199" s="327">
        <v>294.35000000000002</v>
      </c>
      <c r="G199" s="39"/>
      <c r="H199" s="45"/>
    </row>
    <row r="200" s="2" customFormat="1" ht="16.8" customHeight="1">
      <c r="A200" s="39"/>
      <c r="B200" s="45"/>
      <c r="C200" s="322" t="s">
        <v>247</v>
      </c>
      <c r="D200" s="323" t="s">
        <v>1</v>
      </c>
      <c r="E200" s="324" t="s">
        <v>206</v>
      </c>
      <c r="F200" s="325">
        <v>57.859999999999999</v>
      </c>
      <c r="G200" s="39"/>
      <c r="H200" s="45"/>
    </row>
    <row r="201" s="2" customFormat="1" ht="16.8" customHeight="1">
      <c r="A201" s="39"/>
      <c r="B201" s="45"/>
      <c r="C201" s="326" t="s">
        <v>1</v>
      </c>
      <c r="D201" s="326" t="s">
        <v>341</v>
      </c>
      <c r="E201" s="18" t="s">
        <v>1</v>
      </c>
      <c r="F201" s="327">
        <v>0</v>
      </c>
      <c r="G201" s="39"/>
      <c r="H201" s="45"/>
    </row>
    <row r="202" s="2" customFormat="1" ht="16.8" customHeight="1">
      <c r="A202" s="39"/>
      <c r="B202" s="45"/>
      <c r="C202" s="326" t="s">
        <v>1</v>
      </c>
      <c r="D202" s="326" t="s">
        <v>6802</v>
      </c>
      <c r="E202" s="18" t="s">
        <v>1</v>
      </c>
      <c r="F202" s="327">
        <v>57.859999999999999</v>
      </c>
      <c r="G202" s="39"/>
      <c r="H202" s="45"/>
    </row>
    <row r="203" s="2" customFormat="1" ht="16.8" customHeight="1">
      <c r="A203" s="39"/>
      <c r="B203" s="45"/>
      <c r="C203" s="328" t="s">
        <v>6764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26" t="s">
        <v>824</v>
      </c>
      <c r="D204" s="326" t="s">
        <v>825</v>
      </c>
      <c r="E204" s="18" t="s">
        <v>206</v>
      </c>
      <c r="F204" s="327">
        <v>1073.576</v>
      </c>
      <c r="G204" s="39"/>
      <c r="H204" s="45"/>
    </row>
    <row r="205" s="2" customFormat="1" ht="16.8" customHeight="1">
      <c r="A205" s="39"/>
      <c r="B205" s="45"/>
      <c r="C205" s="326" t="s">
        <v>466</v>
      </c>
      <c r="D205" s="326" t="s">
        <v>467</v>
      </c>
      <c r="E205" s="18" t="s">
        <v>206</v>
      </c>
      <c r="F205" s="327">
        <v>294.35000000000002</v>
      </c>
      <c r="G205" s="39"/>
      <c r="H205" s="45"/>
    </row>
    <row r="206" s="2" customFormat="1" ht="16.8" customHeight="1">
      <c r="A206" s="39"/>
      <c r="B206" s="45"/>
      <c r="C206" s="322" t="s">
        <v>249</v>
      </c>
      <c r="D206" s="323" t="s">
        <v>1</v>
      </c>
      <c r="E206" s="324" t="s">
        <v>206</v>
      </c>
      <c r="F206" s="325">
        <v>160.97</v>
      </c>
      <c r="G206" s="39"/>
      <c r="H206" s="45"/>
    </row>
    <row r="207" s="2" customFormat="1" ht="16.8" customHeight="1">
      <c r="A207" s="39"/>
      <c r="B207" s="45"/>
      <c r="C207" s="326" t="s">
        <v>1</v>
      </c>
      <c r="D207" s="326" t="s">
        <v>345</v>
      </c>
      <c r="E207" s="18" t="s">
        <v>1</v>
      </c>
      <c r="F207" s="327">
        <v>0</v>
      </c>
      <c r="G207" s="39"/>
      <c r="H207" s="45"/>
    </row>
    <row r="208" s="2" customFormat="1" ht="16.8" customHeight="1">
      <c r="A208" s="39"/>
      <c r="B208" s="45"/>
      <c r="C208" s="326" t="s">
        <v>1</v>
      </c>
      <c r="D208" s="326" t="s">
        <v>6803</v>
      </c>
      <c r="E208" s="18" t="s">
        <v>1</v>
      </c>
      <c r="F208" s="327">
        <v>81.640000000000001</v>
      </c>
      <c r="G208" s="39"/>
      <c r="H208" s="45"/>
    </row>
    <row r="209" s="2" customFormat="1" ht="16.8" customHeight="1">
      <c r="A209" s="39"/>
      <c r="B209" s="45"/>
      <c r="C209" s="326" t="s">
        <v>1</v>
      </c>
      <c r="D209" s="326" t="s">
        <v>6804</v>
      </c>
      <c r="E209" s="18" t="s">
        <v>1</v>
      </c>
      <c r="F209" s="327">
        <v>63.520000000000003</v>
      </c>
      <c r="G209" s="39"/>
      <c r="H209" s="45"/>
    </row>
    <row r="210" s="2" customFormat="1" ht="16.8" customHeight="1">
      <c r="A210" s="39"/>
      <c r="B210" s="45"/>
      <c r="C210" s="326" t="s">
        <v>1</v>
      </c>
      <c r="D210" s="326" t="s">
        <v>6805</v>
      </c>
      <c r="E210" s="18" t="s">
        <v>1</v>
      </c>
      <c r="F210" s="327">
        <v>15.810000000000001</v>
      </c>
      <c r="G210" s="39"/>
      <c r="H210" s="45"/>
    </row>
    <row r="211" s="2" customFormat="1" ht="16.8" customHeight="1">
      <c r="A211" s="39"/>
      <c r="B211" s="45"/>
      <c r="C211" s="326" t="s">
        <v>1</v>
      </c>
      <c r="D211" s="326" t="s">
        <v>298</v>
      </c>
      <c r="E211" s="18" t="s">
        <v>1</v>
      </c>
      <c r="F211" s="327">
        <v>160.97</v>
      </c>
      <c r="G211" s="39"/>
      <c r="H211" s="45"/>
    </row>
    <row r="212" s="2" customFormat="1" ht="16.8" customHeight="1">
      <c r="A212" s="39"/>
      <c r="B212" s="45"/>
      <c r="C212" s="328" t="s">
        <v>6764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26" t="s">
        <v>722</v>
      </c>
      <c r="D213" s="326" t="s">
        <v>723</v>
      </c>
      <c r="E213" s="18" t="s">
        <v>206</v>
      </c>
      <c r="F213" s="327">
        <v>385.88499999999999</v>
      </c>
      <c r="G213" s="39"/>
      <c r="H213" s="45"/>
    </row>
    <row r="214" s="2" customFormat="1" ht="16.8" customHeight="1">
      <c r="A214" s="39"/>
      <c r="B214" s="45"/>
      <c r="C214" s="326" t="s">
        <v>726</v>
      </c>
      <c r="D214" s="326" t="s">
        <v>727</v>
      </c>
      <c r="E214" s="18" t="s">
        <v>206</v>
      </c>
      <c r="F214" s="327">
        <v>602.02999999999997</v>
      </c>
      <c r="G214" s="39"/>
      <c r="H214" s="45"/>
    </row>
    <row r="215" s="2" customFormat="1" ht="16.8" customHeight="1">
      <c r="A215" s="39"/>
      <c r="B215" s="45"/>
      <c r="C215" s="326" t="s">
        <v>731</v>
      </c>
      <c r="D215" s="326" t="s">
        <v>732</v>
      </c>
      <c r="E215" s="18" t="s">
        <v>206</v>
      </c>
      <c r="F215" s="327">
        <v>830.26499999999999</v>
      </c>
      <c r="G215" s="39"/>
      <c r="H215" s="45"/>
    </row>
    <row r="216" s="2" customFormat="1" ht="16.8" customHeight="1">
      <c r="A216" s="39"/>
      <c r="B216" s="45"/>
      <c r="C216" s="326" t="s">
        <v>737</v>
      </c>
      <c r="D216" s="326" t="s">
        <v>738</v>
      </c>
      <c r="E216" s="18" t="s">
        <v>419</v>
      </c>
      <c r="F216" s="327">
        <v>1237.8130000000001</v>
      </c>
      <c r="G216" s="39"/>
      <c r="H216" s="45"/>
    </row>
    <row r="217" s="2" customFormat="1" ht="16.8" customHeight="1">
      <c r="A217" s="39"/>
      <c r="B217" s="45"/>
      <c r="C217" s="326" t="s">
        <v>744</v>
      </c>
      <c r="D217" s="326" t="s">
        <v>745</v>
      </c>
      <c r="E217" s="18" t="s">
        <v>206</v>
      </c>
      <c r="F217" s="327">
        <v>495.125</v>
      </c>
      <c r="G217" s="39"/>
      <c r="H217" s="45"/>
    </row>
    <row r="218" s="2" customFormat="1" ht="16.8" customHeight="1">
      <c r="A218" s="39"/>
      <c r="B218" s="45"/>
      <c r="C218" s="326" t="s">
        <v>824</v>
      </c>
      <c r="D218" s="326" t="s">
        <v>825</v>
      </c>
      <c r="E218" s="18" t="s">
        <v>206</v>
      </c>
      <c r="F218" s="327">
        <v>1073.576</v>
      </c>
      <c r="G218" s="39"/>
      <c r="H218" s="45"/>
    </row>
    <row r="219" s="2" customFormat="1" ht="16.8" customHeight="1">
      <c r="A219" s="39"/>
      <c r="B219" s="45"/>
      <c r="C219" s="326" t="s">
        <v>488</v>
      </c>
      <c r="D219" s="326" t="s">
        <v>489</v>
      </c>
      <c r="E219" s="18" t="s">
        <v>292</v>
      </c>
      <c r="F219" s="327">
        <v>12.878</v>
      </c>
      <c r="G219" s="39"/>
      <c r="H219" s="45"/>
    </row>
    <row r="220" s="2" customFormat="1" ht="16.8" customHeight="1">
      <c r="A220" s="39"/>
      <c r="B220" s="45"/>
      <c r="C220" s="322" t="s">
        <v>251</v>
      </c>
      <c r="D220" s="323" t="s">
        <v>1</v>
      </c>
      <c r="E220" s="324" t="s">
        <v>206</v>
      </c>
      <c r="F220" s="325">
        <v>15.4</v>
      </c>
      <c r="G220" s="39"/>
      <c r="H220" s="45"/>
    </row>
    <row r="221" s="2" customFormat="1" ht="16.8" customHeight="1">
      <c r="A221" s="39"/>
      <c r="B221" s="45"/>
      <c r="C221" s="326" t="s">
        <v>1</v>
      </c>
      <c r="D221" s="326" t="s">
        <v>345</v>
      </c>
      <c r="E221" s="18" t="s">
        <v>1</v>
      </c>
      <c r="F221" s="327">
        <v>0</v>
      </c>
      <c r="G221" s="39"/>
      <c r="H221" s="45"/>
    </row>
    <row r="222" s="2" customFormat="1" ht="16.8" customHeight="1">
      <c r="A222" s="39"/>
      <c r="B222" s="45"/>
      <c r="C222" s="326" t="s">
        <v>1</v>
      </c>
      <c r="D222" s="326" t="s">
        <v>6798</v>
      </c>
      <c r="E222" s="18" t="s">
        <v>1</v>
      </c>
      <c r="F222" s="327">
        <v>15.4</v>
      </c>
      <c r="G222" s="39"/>
      <c r="H222" s="45"/>
    </row>
    <row r="223" s="2" customFormat="1" ht="16.8" customHeight="1">
      <c r="A223" s="39"/>
      <c r="B223" s="45"/>
      <c r="C223" s="328" t="s">
        <v>6764</v>
      </c>
      <c r="D223" s="39"/>
      <c r="E223" s="39"/>
      <c r="F223" s="39"/>
      <c r="G223" s="39"/>
      <c r="H223" s="45"/>
    </row>
    <row r="224" s="2" customFormat="1" ht="16.8" customHeight="1">
      <c r="A224" s="39"/>
      <c r="B224" s="45"/>
      <c r="C224" s="326" t="s">
        <v>679</v>
      </c>
      <c r="D224" s="326" t="s">
        <v>680</v>
      </c>
      <c r="E224" s="18" t="s">
        <v>206</v>
      </c>
      <c r="F224" s="327">
        <v>214.00999999999999</v>
      </c>
      <c r="G224" s="39"/>
      <c r="H224" s="45"/>
    </row>
    <row r="225" s="2" customFormat="1" ht="16.8" customHeight="1">
      <c r="A225" s="39"/>
      <c r="B225" s="45"/>
      <c r="C225" s="326" t="s">
        <v>482</v>
      </c>
      <c r="D225" s="326" t="s">
        <v>483</v>
      </c>
      <c r="E225" s="18" t="s">
        <v>206</v>
      </c>
      <c r="F225" s="327">
        <v>258.13</v>
      </c>
      <c r="G225" s="39"/>
      <c r="H225" s="45"/>
    </row>
    <row r="226" s="2" customFormat="1">
      <c r="A226" s="39"/>
      <c r="B226" s="45"/>
      <c r="C226" s="326" t="s">
        <v>422</v>
      </c>
      <c r="D226" s="326" t="s">
        <v>423</v>
      </c>
      <c r="E226" s="18" t="s">
        <v>292</v>
      </c>
      <c r="F226" s="327">
        <v>41.539999999999999</v>
      </c>
      <c r="G226" s="39"/>
      <c r="H226" s="45"/>
    </row>
    <row r="227" s="2" customFormat="1" ht="16.8" customHeight="1">
      <c r="A227" s="39"/>
      <c r="B227" s="45"/>
      <c r="C227" s="326" t="s">
        <v>457</v>
      </c>
      <c r="D227" s="326" t="s">
        <v>458</v>
      </c>
      <c r="E227" s="18" t="s">
        <v>206</v>
      </c>
      <c r="F227" s="327">
        <v>346.39100000000002</v>
      </c>
      <c r="G227" s="39"/>
      <c r="H227" s="45"/>
    </row>
    <row r="228" s="2" customFormat="1" ht="16.8" customHeight="1">
      <c r="A228" s="39"/>
      <c r="B228" s="45"/>
      <c r="C228" s="322" t="s">
        <v>252</v>
      </c>
      <c r="D228" s="323" t="s">
        <v>1</v>
      </c>
      <c r="E228" s="324" t="s">
        <v>206</v>
      </c>
      <c r="F228" s="325">
        <v>11.369999999999999</v>
      </c>
      <c r="G228" s="39"/>
      <c r="H228" s="45"/>
    </row>
    <row r="229" s="2" customFormat="1" ht="16.8" customHeight="1">
      <c r="A229" s="39"/>
      <c r="B229" s="45"/>
      <c r="C229" s="326" t="s">
        <v>1</v>
      </c>
      <c r="D229" s="326" t="s">
        <v>345</v>
      </c>
      <c r="E229" s="18" t="s">
        <v>1</v>
      </c>
      <c r="F229" s="327">
        <v>0</v>
      </c>
      <c r="G229" s="39"/>
      <c r="H229" s="45"/>
    </row>
    <row r="230" s="2" customFormat="1" ht="16.8" customHeight="1">
      <c r="A230" s="39"/>
      <c r="B230" s="45"/>
      <c r="C230" s="326" t="s">
        <v>1</v>
      </c>
      <c r="D230" s="326" t="s">
        <v>6806</v>
      </c>
      <c r="E230" s="18" t="s">
        <v>1</v>
      </c>
      <c r="F230" s="327">
        <v>11.369999999999999</v>
      </c>
      <c r="G230" s="39"/>
      <c r="H230" s="45"/>
    </row>
    <row r="231" s="2" customFormat="1" ht="16.8" customHeight="1">
      <c r="A231" s="39"/>
      <c r="B231" s="45"/>
      <c r="C231" s="328" t="s">
        <v>6764</v>
      </c>
      <c r="D231" s="39"/>
      <c r="E231" s="39"/>
      <c r="F231" s="39"/>
      <c r="G231" s="39"/>
      <c r="H231" s="45"/>
    </row>
    <row r="232" s="2" customFormat="1" ht="16.8" customHeight="1">
      <c r="A232" s="39"/>
      <c r="B232" s="45"/>
      <c r="C232" s="326" t="s">
        <v>457</v>
      </c>
      <c r="D232" s="326" t="s">
        <v>458</v>
      </c>
      <c r="E232" s="18" t="s">
        <v>206</v>
      </c>
      <c r="F232" s="327">
        <v>346.39100000000002</v>
      </c>
      <c r="G232" s="39"/>
      <c r="H232" s="45"/>
    </row>
    <row r="233" s="2" customFormat="1" ht="16.8" customHeight="1">
      <c r="A233" s="39"/>
      <c r="B233" s="45"/>
      <c r="C233" s="322" t="s">
        <v>254</v>
      </c>
      <c r="D233" s="323" t="s">
        <v>1</v>
      </c>
      <c r="E233" s="324" t="s">
        <v>206</v>
      </c>
      <c r="F233" s="325">
        <v>56.109999999999999</v>
      </c>
      <c r="G233" s="39"/>
      <c r="H233" s="45"/>
    </row>
    <row r="234" s="2" customFormat="1" ht="16.8" customHeight="1">
      <c r="A234" s="39"/>
      <c r="B234" s="45"/>
      <c r="C234" s="326" t="s">
        <v>1</v>
      </c>
      <c r="D234" s="326" t="s">
        <v>6807</v>
      </c>
      <c r="E234" s="18" t="s">
        <v>1</v>
      </c>
      <c r="F234" s="327">
        <v>0</v>
      </c>
      <c r="G234" s="39"/>
      <c r="H234" s="45"/>
    </row>
    <row r="235" s="2" customFormat="1" ht="16.8" customHeight="1">
      <c r="A235" s="39"/>
      <c r="B235" s="45"/>
      <c r="C235" s="326" t="s">
        <v>1</v>
      </c>
      <c r="D235" s="326" t="s">
        <v>6808</v>
      </c>
      <c r="E235" s="18" t="s">
        <v>1</v>
      </c>
      <c r="F235" s="327">
        <v>46.149999999999999</v>
      </c>
      <c r="G235" s="39"/>
      <c r="H235" s="45"/>
    </row>
    <row r="236" s="2" customFormat="1" ht="16.8" customHeight="1">
      <c r="A236" s="39"/>
      <c r="B236" s="45"/>
      <c r="C236" s="326" t="s">
        <v>1</v>
      </c>
      <c r="D236" s="326" t="s">
        <v>6809</v>
      </c>
      <c r="E236" s="18" t="s">
        <v>1</v>
      </c>
      <c r="F236" s="327">
        <v>9.9600000000000009</v>
      </c>
      <c r="G236" s="39"/>
      <c r="H236" s="45"/>
    </row>
    <row r="237" s="2" customFormat="1" ht="16.8" customHeight="1">
      <c r="A237" s="39"/>
      <c r="B237" s="45"/>
      <c r="C237" s="326" t="s">
        <v>1</v>
      </c>
      <c r="D237" s="326" t="s">
        <v>298</v>
      </c>
      <c r="E237" s="18" t="s">
        <v>1</v>
      </c>
      <c r="F237" s="327">
        <v>56.109999999999999</v>
      </c>
      <c r="G237" s="39"/>
      <c r="H237" s="45"/>
    </row>
    <row r="238" s="2" customFormat="1" ht="16.8" customHeight="1">
      <c r="A238" s="39"/>
      <c r="B238" s="45"/>
      <c r="C238" s="328" t="s">
        <v>6764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6" t="s">
        <v>699</v>
      </c>
      <c r="D239" s="326" t="s">
        <v>700</v>
      </c>
      <c r="E239" s="18" t="s">
        <v>206</v>
      </c>
      <c r="F239" s="327">
        <v>56.109999999999999</v>
      </c>
      <c r="G239" s="39"/>
      <c r="H239" s="45"/>
    </row>
    <row r="240" s="2" customFormat="1" ht="16.8" customHeight="1">
      <c r="A240" s="39"/>
      <c r="B240" s="45"/>
      <c r="C240" s="326" t="s">
        <v>726</v>
      </c>
      <c r="D240" s="326" t="s">
        <v>727</v>
      </c>
      <c r="E240" s="18" t="s">
        <v>206</v>
      </c>
      <c r="F240" s="327">
        <v>602.02999999999997</v>
      </c>
      <c r="G240" s="39"/>
      <c r="H240" s="45"/>
    </row>
    <row r="241" s="2" customFormat="1" ht="16.8" customHeight="1">
      <c r="A241" s="39"/>
      <c r="B241" s="45"/>
      <c r="C241" s="326" t="s">
        <v>824</v>
      </c>
      <c r="D241" s="326" t="s">
        <v>825</v>
      </c>
      <c r="E241" s="18" t="s">
        <v>206</v>
      </c>
      <c r="F241" s="327">
        <v>1073.576</v>
      </c>
      <c r="G241" s="39"/>
      <c r="H241" s="45"/>
    </row>
    <row r="242" s="2" customFormat="1" ht="16.8" customHeight="1">
      <c r="A242" s="39"/>
      <c r="B242" s="45"/>
      <c r="C242" s="326" t="s">
        <v>466</v>
      </c>
      <c r="D242" s="326" t="s">
        <v>467</v>
      </c>
      <c r="E242" s="18" t="s">
        <v>206</v>
      </c>
      <c r="F242" s="327">
        <v>294.35000000000002</v>
      </c>
      <c r="G242" s="39"/>
      <c r="H242" s="45"/>
    </row>
    <row r="243" s="2" customFormat="1" ht="16.8" customHeight="1">
      <c r="A243" s="39"/>
      <c r="B243" s="45"/>
      <c r="C243" s="322" t="s">
        <v>256</v>
      </c>
      <c r="D243" s="323" t="s">
        <v>1</v>
      </c>
      <c r="E243" s="324" t="s">
        <v>206</v>
      </c>
      <c r="F243" s="325">
        <v>63.700000000000003</v>
      </c>
      <c r="G243" s="39"/>
      <c r="H243" s="45"/>
    </row>
    <row r="244" s="2" customFormat="1" ht="16.8" customHeight="1">
      <c r="A244" s="39"/>
      <c r="B244" s="45"/>
      <c r="C244" s="326" t="s">
        <v>1</v>
      </c>
      <c r="D244" s="326" t="s">
        <v>345</v>
      </c>
      <c r="E244" s="18" t="s">
        <v>1</v>
      </c>
      <c r="F244" s="327">
        <v>0</v>
      </c>
      <c r="G244" s="39"/>
      <c r="H244" s="45"/>
    </row>
    <row r="245" s="2" customFormat="1" ht="16.8" customHeight="1">
      <c r="A245" s="39"/>
      <c r="B245" s="45"/>
      <c r="C245" s="326" t="s">
        <v>1</v>
      </c>
      <c r="D245" s="326" t="s">
        <v>6810</v>
      </c>
      <c r="E245" s="18" t="s">
        <v>1</v>
      </c>
      <c r="F245" s="327">
        <v>63.700000000000003</v>
      </c>
      <c r="G245" s="39"/>
      <c r="H245" s="45"/>
    </row>
    <row r="246" s="2" customFormat="1" ht="16.8" customHeight="1">
      <c r="A246" s="39"/>
      <c r="B246" s="45"/>
      <c r="C246" s="328" t="s">
        <v>6764</v>
      </c>
      <c r="D246" s="39"/>
      <c r="E246" s="39"/>
      <c r="F246" s="39"/>
      <c r="G246" s="39"/>
      <c r="H246" s="45"/>
    </row>
    <row r="247" s="2" customFormat="1" ht="16.8" customHeight="1">
      <c r="A247" s="39"/>
      <c r="B247" s="45"/>
      <c r="C247" s="326" t="s">
        <v>482</v>
      </c>
      <c r="D247" s="326" t="s">
        <v>483</v>
      </c>
      <c r="E247" s="18" t="s">
        <v>206</v>
      </c>
      <c r="F247" s="327">
        <v>258.13</v>
      </c>
      <c r="G247" s="39"/>
      <c r="H247" s="45"/>
    </row>
    <row r="248" s="2" customFormat="1" ht="16.8" customHeight="1">
      <c r="A248" s="39"/>
      <c r="B248" s="45"/>
      <c r="C248" s="326" t="s">
        <v>726</v>
      </c>
      <c r="D248" s="326" t="s">
        <v>727</v>
      </c>
      <c r="E248" s="18" t="s">
        <v>206</v>
      </c>
      <c r="F248" s="327">
        <v>602.02999999999997</v>
      </c>
      <c r="G248" s="39"/>
      <c r="H248" s="45"/>
    </row>
    <row r="249" s="2" customFormat="1" ht="16.8" customHeight="1">
      <c r="A249" s="39"/>
      <c r="B249" s="45"/>
      <c r="C249" s="326" t="s">
        <v>824</v>
      </c>
      <c r="D249" s="326" t="s">
        <v>825</v>
      </c>
      <c r="E249" s="18" t="s">
        <v>206</v>
      </c>
      <c r="F249" s="327">
        <v>1073.576</v>
      </c>
      <c r="G249" s="39"/>
      <c r="H249" s="45"/>
    </row>
    <row r="250" s="2" customFormat="1" ht="16.8" customHeight="1">
      <c r="A250" s="39"/>
      <c r="B250" s="45"/>
      <c r="C250" s="326" t="s">
        <v>466</v>
      </c>
      <c r="D250" s="326" t="s">
        <v>467</v>
      </c>
      <c r="E250" s="18" t="s">
        <v>206</v>
      </c>
      <c r="F250" s="327">
        <v>294.35000000000002</v>
      </c>
      <c r="G250" s="39"/>
      <c r="H250" s="45"/>
    </row>
    <row r="251" s="2" customFormat="1" ht="16.8" customHeight="1">
      <c r="A251" s="39"/>
      <c r="B251" s="45"/>
      <c r="C251" s="322" t="s">
        <v>258</v>
      </c>
      <c r="D251" s="323" t="s">
        <v>1</v>
      </c>
      <c r="E251" s="324" t="s">
        <v>206</v>
      </c>
      <c r="F251" s="325">
        <v>29.899999999999999</v>
      </c>
      <c r="G251" s="39"/>
      <c r="H251" s="45"/>
    </row>
    <row r="252" s="2" customFormat="1" ht="16.8" customHeight="1">
      <c r="A252" s="39"/>
      <c r="B252" s="45"/>
      <c r="C252" s="326" t="s">
        <v>1</v>
      </c>
      <c r="D252" s="326" t="s">
        <v>345</v>
      </c>
      <c r="E252" s="18" t="s">
        <v>1</v>
      </c>
      <c r="F252" s="327">
        <v>0</v>
      </c>
      <c r="G252" s="39"/>
      <c r="H252" s="45"/>
    </row>
    <row r="253" s="2" customFormat="1" ht="16.8" customHeight="1">
      <c r="A253" s="39"/>
      <c r="B253" s="45"/>
      <c r="C253" s="326" t="s">
        <v>1</v>
      </c>
      <c r="D253" s="326" t="s">
        <v>759</v>
      </c>
      <c r="E253" s="18" t="s">
        <v>1</v>
      </c>
      <c r="F253" s="327">
        <v>29.899999999999999</v>
      </c>
      <c r="G253" s="39"/>
      <c r="H253" s="45"/>
    </row>
    <row r="254" s="2" customFormat="1" ht="16.8" customHeight="1">
      <c r="A254" s="39"/>
      <c r="B254" s="45"/>
      <c r="C254" s="328" t="s">
        <v>6764</v>
      </c>
      <c r="D254" s="39"/>
      <c r="E254" s="39"/>
      <c r="F254" s="39"/>
      <c r="G254" s="39"/>
      <c r="H254" s="45"/>
    </row>
    <row r="255" s="2" customFormat="1" ht="16.8" customHeight="1">
      <c r="A255" s="39"/>
      <c r="B255" s="45"/>
      <c r="C255" s="326" t="s">
        <v>482</v>
      </c>
      <c r="D255" s="326" t="s">
        <v>483</v>
      </c>
      <c r="E255" s="18" t="s">
        <v>206</v>
      </c>
      <c r="F255" s="327">
        <v>258.13</v>
      </c>
      <c r="G255" s="39"/>
      <c r="H255" s="45"/>
    </row>
    <row r="256" s="2" customFormat="1" ht="16.8" customHeight="1">
      <c r="A256" s="39"/>
      <c r="B256" s="45"/>
      <c r="C256" s="326" t="s">
        <v>726</v>
      </c>
      <c r="D256" s="326" t="s">
        <v>727</v>
      </c>
      <c r="E256" s="18" t="s">
        <v>206</v>
      </c>
      <c r="F256" s="327">
        <v>602.02999999999997</v>
      </c>
      <c r="G256" s="39"/>
      <c r="H256" s="45"/>
    </row>
    <row r="257" s="2" customFormat="1" ht="16.8" customHeight="1">
      <c r="A257" s="39"/>
      <c r="B257" s="45"/>
      <c r="C257" s="326" t="s">
        <v>824</v>
      </c>
      <c r="D257" s="326" t="s">
        <v>825</v>
      </c>
      <c r="E257" s="18" t="s">
        <v>206</v>
      </c>
      <c r="F257" s="327">
        <v>1073.576</v>
      </c>
      <c r="G257" s="39"/>
      <c r="H257" s="45"/>
    </row>
    <row r="258" s="2" customFormat="1" ht="16.8" customHeight="1">
      <c r="A258" s="39"/>
      <c r="B258" s="45"/>
      <c r="C258" s="326" t="s">
        <v>466</v>
      </c>
      <c r="D258" s="326" t="s">
        <v>467</v>
      </c>
      <c r="E258" s="18" t="s">
        <v>206</v>
      </c>
      <c r="F258" s="327">
        <v>294.35000000000002</v>
      </c>
      <c r="G258" s="39"/>
      <c r="H258" s="45"/>
    </row>
    <row r="259" s="2" customFormat="1" ht="16.8" customHeight="1">
      <c r="A259" s="39"/>
      <c r="B259" s="45"/>
      <c r="C259" s="322" t="s">
        <v>260</v>
      </c>
      <c r="D259" s="323" t="s">
        <v>1</v>
      </c>
      <c r="E259" s="324" t="s">
        <v>206</v>
      </c>
      <c r="F259" s="325">
        <v>53.68</v>
      </c>
      <c r="G259" s="39"/>
      <c r="H259" s="45"/>
    </row>
    <row r="260" s="2" customFormat="1" ht="16.8" customHeight="1">
      <c r="A260" s="39"/>
      <c r="B260" s="45"/>
      <c r="C260" s="326" t="s">
        <v>1</v>
      </c>
      <c r="D260" s="326" t="s">
        <v>349</v>
      </c>
      <c r="E260" s="18" t="s">
        <v>1</v>
      </c>
      <c r="F260" s="327">
        <v>0</v>
      </c>
      <c r="G260" s="39"/>
      <c r="H260" s="45"/>
    </row>
    <row r="261" s="2" customFormat="1" ht="16.8" customHeight="1">
      <c r="A261" s="39"/>
      <c r="B261" s="45"/>
      <c r="C261" s="326" t="s">
        <v>1</v>
      </c>
      <c r="D261" s="326" t="s">
        <v>6811</v>
      </c>
      <c r="E261" s="18" t="s">
        <v>1</v>
      </c>
      <c r="F261" s="327">
        <v>45.759999999999998</v>
      </c>
      <c r="G261" s="39"/>
      <c r="H261" s="45"/>
    </row>
    <row r="262" s="2" customFormat="1" ht="16.8" customHeight="1">
      <c r="A262" s="39"/>
      <c r="B262" s="45"/>
      <c r="C262" s="326" t="s">
        <v>1</v>
      </c>
      <c r="D262" s="326" t="s">
        <v>6792</v>
      </c>
      <c r="E262" s="18" t="s">
        <v>1</v>
      </c>
      <c r="F262" s="327">
        <v>7.9199999999999999</v>
      </c>
      <c r="G262" s="39"/>
      <c r="H262" s="45"/>
    </row>
    <row r="263" s="2" customFormat="1" ht="16.8" customHeight="1">
      <c r="A263" s="39"/>
      <c r="B263" s="45"/>
      <c r="C263" s="326" t="s">
        <v>1</v>
      </c>
      <c r="D263" s="326" t="s">
        <v>298</v>
      </c>
      <c r="E263" s="18" t="s">
        <v>1</v>
      </c>
      <c r="F263" s="327">
        <v>53.68</v>
      </c>
      <c r="G263" s="39"/>
      <c r="H263" s="45"/>
    </row>
    <row r="264" s="2" customFormat="1" ht="16.8" customHeight="1">
      <c r="A264" s="39"/>
      <c r="B264" s="45"/>
      <c r="C264" s="328" t="s">
        <v>6764</v>
      </c>
      <c r="D264" s="39"/>
      <c r="E264" s="39"/>
      <c r="F264" s="39"/>
      <c r="G264" s="39"/>
      <c r="H264" s="45"/>
    </row>
    <row r="265" s="2" customFormat="1" ht="16.8" customHeight="1">
      <c r="A265" s="39"/>
      <c r="B265" s="45"/>
      <c r="C265" s="326" t="s">
        <v>482</v>
      </c>
      <c r="D265" s="326" t="s">
        <v>483</v>
      </c>
      <c r="E265" s="18" t="s">
        <v>206</v>
      </c>
      <c r="F265" s="327">
        <v>258.13</v>
      </c>
      <c r="G265" s="39"/>
      <c r="H265" s="45"/>
    </row>
    <row r="266" s="2" customFormat="1" ht="16.8" customHeight="1">
      <c r="A266" s="39"/>
      <c r="B266" s="45"/>
      <c r="C266" s="326" t="s">
        <v>731</v>
      </c>
      <c r="D266" s="326" t="s">
        <v>732</v>
      </c>
      <c r="E266" s="18" t="s">
        <v>206</v>
      </c>
      <c r="F266" s="327">
        <v>830.26499999999999</v>
      </c>
      <c r="G266" s="39"/>
      <c r="H266" s="45"/>
    </row>
    <row r="267" s="2" customFormat="1" ht="16.8" customHeight="1">
      <c r="A267" s="39"/>
      <c r="B267" s="45"/>
      <c r="C267" s="326" t="s">
        <v>737</v>
      </c>
      <c r="D267" s="326" t="s">
        <v>738</v>
      </c>
      <c r="E267" s="18" t="s">
        <v>419</v>
      </c>
      <c r="F267" s="327">
        <v>1237.8130000000001</v>
      </c>
      <c r="G267" s="39"/>
      <c r="H267" s="45"/>
    </row>
    <row r="268" s="2" customFormat="1" ht="16.8" customHeight="1">
      <c r="A268" s="39"/>
      <c r="B268" s="45"/>
      <c r="C268" s="326" t="s">
        <v>744</v>
      </c>
      <c r="D268" s="326" t="s">
        <v>745</v>
      </c>
      <c r="E268" s="18" t="s">
        <v>206</v>
      </c>
      <c r="F268" s="327">
        <v>495.125</v>
      </c>
      <c r="G268" s="39"/>
      <c r="H268" s="45"/>
    </row>
    <row r="269" s="2" customFormat="1" ht="16.8" customHeight="1">
      <c r="A269" s="39"/>
      <c r="B269" s="45"/>
      <c r="C269" s="326" t="s">
        <v>824</v>
      </c>
      <c r="D269" s="326" t="s">
        <v>825</v>
      </c>
      <c r="E269" s="18" t="s">
        <v>206</v>
      </c>
      <c r="F269" s="327">
        <v>1073.576</v>
      </c>
      <c r="G269" s="39"/>
      <c r="H269" s="45"/>
    </row>
    <row r="270" s="2" customFormat="1" ht="16.8" customHeight="1">
      <c r="A270" s="39"/>
      <c r="B270" s="45"/>
      <c r="C270" s="326" t="s">
        <v>452</v>
      </c>
      <c r="D270" s="326" t="s">
        <v>453</v>
      </c>
      <c r="E270" s="18" t="s">
        <v>206</v>
      </c>
      <c r="F270" s="327">
        <v>109.24</v>
      </c>
      <c r="G270" s="39"/>
      <c r="H270" s="45"/>
    </row>
    <row r="271" s="2" customFormat="1" ht="16.8" customHeight="1">
      <c r="A271" s="39"/>
      <c r="B271" s="45"/>
      <c r="C271" s="322" t="s">
        <v>262</v>
      </c>
      <c r="D271" s="323" t="s">
        <v>1</v>
      </c>
      <c r="E271" s="324" t="s">
        <v>206</v>
      </c>
      <c r="F271" s="325">
        <v>15.119999999999999</v>
      </c>
      <c r="G271" s="39"/>
      <c r="H271" s="45"/>
    </row>
    <row r="272" s="2" customFormat="1" ht="16.8" customHeight="1">
      <c r="A272" s="39"/>
      <c r="B272" s="45"/>
      <c r="C272" s="326" t="s">
        <v>1</v>
      </c>
      <c r="D272" s="326" t="s">
        <v>349</v>
      </c>
      <c r="E272" s="18" t="s">
        <v>1</v>
      </c>
      <c r="F272" s="327">
        <v>0</v>
      </c>
      <c r="G272" s="39"/>
      <c r="H272" s="45"/>
    </row>
    <row r="273" s="2" customFormat="1" ht="16.8" customHeight="1">
      <c r="A273" s="39"/>
      <c r="B273" s="45"/>
      <c r="C273" s="326" t="s">
        <v>1</v>
      </c>
      <c r="D273" s="326" t="s">
        <v>6812</v>
      </c>
      <c r="E273" s="18" t="s">
        <v>1</v>
      </c>
      <c r="F273" s="327">
        <v>15.119999999999999</v>
      </c>
      <c r="G273" s="39"/>
      <c r="H273" s="45"/>
    </row>
    <row r="274" s="2" customFormat="1" ht="16.8" customHeight="1">
      <c r="A274" s="39"/>
      <c r="B274" s="45"/>
      <c r="C274" s="328" t="s">
        <v>6764</v>
      </c>
      <c r="D274" s="39"/>
      <c r="E274" s="39"/>
      <c r="F274" s="39"/>
      <c r="G274" s="39"/>
      <c r="H274" s="45"/>
    </row>
    <row r="275" s="2" customFormat="1" ht="16.8" customHeight="1">
      <c r="A275" s="39"/>
      <c r="B275" s="45"/>
      <c r="C275" s="326" t="s">
        <v>679</v>
      </c>
      <c r="D275" s="326" t="s">
        <v>680</v>
      </c>
      <c r="E275" s="18" t="s">
        <v>206</v>
      </c>
      <c r="F275" s="327">
        <v>214.00999999999999</v>
      </c>
      <c r="G275" s="39"/>
      <c r="H275" s="45"/>
    </row>
    <row r="276" s="2" customFormat="1" ht="16.8" customHeight="1">
      <c r="A276" s="39"/>
      <c r="B276" s="45"/>
      <c r="C276" s="326" t="s">
        <v>482</v>
      </c>
      <c r="D276" s="326" t="s">
        <v>483</v>
      </c>
      <c r="E276" s="18" t="s">
        <v>206</v>
      </c>
      <c r="F276" s="327">
        <v>258.13</v>
      </c>
      <c r="G276" s="39"/>
      <c r="H276" s="45"/>
    </row>
    <row r="277" s="2" customFormat="1">
      <c r="A277" s="39"/>
      <c r="B277" s="45"/>
      <c r="C277" s="326" t="s">
        <v>422</v>
      </c>
      <c r="D277" s="326" t="s">
        <v>423</v>
      </c>
      <c r="E277" s="18" t="s">
        <v>292</v>
      </c>
      <c r="F277" s="327">
        <v>41.539999999999999</v>
      </c>
      <c r="G277" s="39"/>
      <c r="H277" s="45"/>
    </row>
    <row r="278" s="2" customFormat="1" ht="16.8" customHeight="1">
      <c r="A278" s="39"/>
      <c r="B278" s="45"/>
      <c r="C278" s="326" t="s">
        <v>457</v>
      </c>
      <c r="D278" s="326" t="s">
        <v>458</v>
      </c>
      <c r="E278" s="18" t="s">
        <v>206</v>
      </c>
      <c r="F278" s="327">
        <v>346.39100000000002</v>
      </c>
      <c r="G278" s="39"/>
      <c r="H278" s="45"/>
    </row>
    <row r="279" s="2" customFormat="1" ht="16.8" customHeight="1">
      <c r="A279" s="39"/>
      <c r="B279" s="45"/>
      <c r="C279" s="322" t="s">
        <v>264</v>
      </c>
      <c r="D279" s="323" t="s">
        <v>1</v>
      </c>
      <c r="E279" s="324" t="s">
        <v>206</v>
      </c>
      <c r="F279" s="325">
        <v>49.810000000000002</v>
      </c>
      <c r="G279" s="39"/>
      <c r="H279" s="45"/>
    </row>
    <row r="280" s="2" customFormat="1" ht="16.8" customHeight="1">
      <c r="A280" s="39"/>
      <c r="B280" s="45"/>
      <c r="C280" s="326" t="s">
        <v>1</v>
      </c>
      <c r="D280" s="326" t="s">
        <v>349</v>
      </c>
      <c r="E280" s="18" t="s">
        <v>1</v>
      </c>
      <c r="F280" s="327">
        <v>0</v>
      </c>
      <c r="G280" s="39"/>
      <c r="H280" s="45"/>
    </row>
    <row r="281" s="2" customFormat="1" ht="16.8" customHeight="1">
      <c r="A281" s="39"/>
      <c r="B281" s="45"/>
      <c r="C281" s="326" t="s">
        <v>1</v>
      </c>
      <c r="D281" s="326" t="s">
        <v>6813</v>
      </c>
      <c r="E281" s="18" t="s">
        <v>1</v>
      </c>
      <c r="F281" s="327">
        <v>11.74</v>
      </c>
      <c r="G281" s="39"/>
      <c r="H281" s="45"/>
    </row>
    <row r="282" s="2" customFormat="1" ht="16.8" customHeight="1">
      <c r="A282" s="39"/>
      <c r="B282" s="45"/>
      <c r="C282" s="326" t="s">
        <v>1</v>
      </c>
      <c r="D282" s="326" t="s">
        <v>6805</v>
      </c>
      <c r="E282" s="18" t="s">
        <v>1</v>
      </c>
      <c r="F282" s="327">
        <v>15.810000000000001</v>
      </c>
      <c r="G282" s="39"/>
      <c r="H282" s="45"/>
    </row>
    <row r="283" s="2" customFormat="1" ht="16.8" customHeight="1">
      <c r="A283" s="39"/>
      <c r="B283" s="45"/>
      <c r="C283" s="326" t="s">
        <v>1</v>
      </c>
      <c r="D283" s="326" t="s">
        <v>6814</v>
      </c>
      <c r="E283" s="18" t="s">
        <v>1</v>
      </c>
      <c r="F283" s="327">
        <v>22.260000000000002</v>
      </c>
      <c r="G283" s="39"/>
      <c r="H283" s="45"/>
    </row>
    <row r="284" s="2" customFormat="1" ht="16.8" customHeight="1">
      <c r="A284" s="39"/>
      <c r="B284" s="45"/>
      <c r="C284" s="326" t="s">
        <v>1</v>
      </c>
      <c r="D284" s="326" t="s">
        <v>298</v>
      </c>
      <c r="E284" s="18" t="s">
        <v>1</v>
      </c>
      <c r="F284" s="327">
        <v>49.810000000000002</v>
      </c>
      <c r="G284" s="39"/>
      <c r="H284" s="45"/>
    </row>
    <row r="285" s="2" customFormat="1" ht="16.8" customHeight="1">
      <c r="A285" s="39"/>
      <c r="B285" s="45"/>
      <c r="C285" s="328" t="s">
        <v>6764</v>
      </c>
      <c r="D285" s="39"/>
      <c r="E285" s="39"/>
      <c r="F285" s="39"/>
      <c r="G285" s="39"/>
      <c r="H285" s="45"/>
    </row>
    <row r="286" s="2" customFormat="1" ht="16.8" customHeight="1">
      <c r="A286" s="39"/>
      <c r="B286" s="45"/>
      <c r="C286" s="326" t="s">
        <v>482</v>
      </c>
      <c r="D286" s="326" t="s">
        <v>483</v>
      </c>
      <c r="E286" s="18" t="s">
        <v>206</v>
      </c>
      <c r="F286" s="327">
        <v>258.13</v>
      </c>
      <c r="G286" s="39"/>
      <c r="H286" s="45"/>
    </row>
    <row r="287" s="2" customFormat="1" ht="16.8" customHeight="1">
      <c r="A287" s="39"/>
      <c r="B287" s="45"/>
      <c r="C287" s="326" t="s">
        <v>731</v>
      </c>
      <c r="D287" s="326" t="s">
        <v>732</v>
      </c>
      <c r="E287" s="18" t="s">
        <v>206</v>
      </c>
      <c r="F287" s="327">
        <v>830.26499999999999</v>
      </c>
      <c r="G287" s="39"/>
      <c r="H287" s="45"/>
    </row>
    <row r="288" s="2" customFormat="1" ht="16.8" customHeight="1">
      <c r="A288" s="39"/>
      <c r="B288" s="45"/>
      <c r="C288" s="326" t="s">
        <v>737</v>
      </c>
      <c r="D288" s="326" t="s">
        <v>738</v>
      </c>
      <c r="E288" s="18" t="s">
        <v>419</v>
      </c>
      <c r="F288" s="327">
        <v>1237.8130000000001</v>
      </c>
      <c r="G288" s="39"/>
      <c r="H288" s="45"/>
    </row>
    <row r="289" s="2" customFormat="1" ht="16.8" customHeight="1">
      <c r="A289" s="39"/>
      <c r="B289" s="45"/>
      <c r="C289" s="326" t="s">
        <v>744</v>
      </c>
      <c r="D289" s="326" t="s">
        <v>745</v>
      </c>
      <c r="E289" s="18" t="s">
        <v>206</v>
      </c>
      <c r="F289" s="327">
        <v>495.125</v>
      </c>
      <c r="G289" s="39"/>
      <c r="H289" s="45"/>
    </row>
    <row r="290" s="2" customFormat="1" ht="16.8" customHeight="1">
      <c r="A290" s="39"/>
      <c r="B290" s="45"/>
      <c r="C290" s="326" t="s">
        <v>824</v>
      </c>
      <c r="D290" s="326" t="s">
        <v>825</v>
      </c>
      <c r="E290" s="18" t="s">
        <v>206</v>
      </c>
      <c r="F290" s="327">
        <v>1073.576</v>
      </c>
      <c r="G290" s="39"/>
      <c r="H290" s="45"/>
    </row>
    <row r="291" s="2" customFormat="1" ht="16.8" customHeight="1">
      <c r="A291" s="39"/>
      <c r="B291" s="45"/>
      <c r="C291" s="326" t="s">
        <v>452</v>
      </c>
      <c r="D291" s="326" t="s">
        <v>453</v>
      </c>
      <c r="E291" s="18" t="s">
        <v>206</v>
      </c>
      <c r="F291" s="327">
        <v>109.24</v>
      </c>
      <c r="G291" s="39"/>
      <c r="H291" s="45"/>
    </row>
    <row r="292" s="2" customFormat="1" ht="16.8" customHeight="1">
      <c r="A292" s="39"/>
      <c r="B292" s="45"/>
      <c r="C292" s="322" t="s">
        <v>266</v>
      </c>
      <c r="D292" s="323" t="s">
        <v>1</v>
      </c>
      <c r="E292" s="324" t="s">
        <v>206</v>
      </c>
      <c r="F292" s="325">
        <v>64.930000000000007</v>
      </c>
      <c r="G292" s="39"/>
      <c r="H292" s="45"/>
    </row>
    <row r="293" s="2" customFormat="1" ht="16.8" customHeight="1">
      <c r="A293" s="39"/>
      <c r="B293" s="45"/>
      <c r="C293" s="326" t="s">
        <v>1</v>
      </c>
      <c r="D293" s="326" t="s">
        <v>349</v>
      </c>
      <c r="E293" s="18" t="s">
        <v>1</v>
      </c>
      <c r="F293" s="327">
        <v>0</v>
      </c>
      <c r="G293" s="39"/>
      <c r="H293" s="45"/>
    </row>
    <row r="294" s="2" customFormat="1" ht="16.8" customHeight="1">
      <c r="A294" s="39"/>
      <c r="B294" s="45"/>
      <c r="C294" s="326" t="s">
        <v>1</v>
      </c>
      <c r="D294" s="326" t="s">
        <v>6815</v>
      </c>
      <c r="E294" s="18" t="s">
        <v>1</v>
      </c>
      <c r="F294" s="327">
        <v>47.219999999999999</v>
      </c>
      <c r="G294" s="39"/>
      <c r="H294" s="45"/>
    </row>
    <row r="295" s="2" customFormat="1" ht="16.8" customHeight="1">
      <c r="A295" s="39"/>
      <c r="B295" s="45"/>
      <c r="C295" s="326" t="s">
        <v>1</v>
      </c>
      <c r="D295" s="326" t="s">
        <v>6816</v>
      </c>
      <c r="E295" s="18" t="s">
        <v>1</v>
      </c>
      <c r="F295" s="327">
        <v>17.710000000000001</v>
      </c>
      <c r="G295" s="39"/>
      <c r="H295" s="45"/>
    </row>
    <row r="296" s="2" customFormat="1" ht="16.8" customHeight="1">
      <c r="A296" s="39"/>
      <c r="B296" s="45"/>
      <c r="C296" s="326" t="s">
        <v>1</v>
      </c>
      <c r="D296" s="326" t="s">
        <v>298</v>
      </c>
      <c r="E296" s="18" t="s">
        <v>1</v>
      </c>
      <c r="F296" s="327">
        <v>64.930000000000007</v>
      </c>
      <c r="G296" s="39"/>
      <c r="H296" s="45"/>
    </row>
    <row r="297" s="2" customFormat="1" ht="16.8" customHeight="1">
      <c r="A297" s="39"/>
      <c r="B297" s="45"/>
      <c r="C297" s="328" t="s">
        <v>6764</v>
      </c>
      <c r="D297" s="39"/>
      <c r="E297" s="39"/>
      <c r="F297" s="39"/>
      <c r="G297" s="39"/>
      <c r="H297" s="45"/>
    </row>
    <row r="298" s="2" customFormat="1" ht="16.8" customHeight="1">
      <c r="A298" s="39"/>
      <c r="B298" s="45"/>
      <c r="C298" s="326" t="s">
        <v>722</v>
      </c>
      <c r="D298" s="326" t="s">
        <v>723</v>
      </c>
      <c r="E298" s="18" t="s">
        <v>206</v>
      </c>
      <c r="F298" s="327">
        <v>385.88499999999999</v>
      </c>
      <c r="G298" s="39"/>
      <c r="H298" s="45"/>
    </row>
    <row r="299" s="2" customFormat="1" ht="16.8" customHeight="1">
      <c r="A299" s="39"/>
      <c r="B299" s="45"/>
      <c r="C299" s="326" t="s">
        <v>726</v>
      </c>
      <c r="D299" s="326" t="s">
        <v>727</v>
      </c>
      <c r="E299" s="18" t="s">
        <v>206</v>
      </c>
      <c r="F299" s="327">
        <v>602.02999999999997</v>
      </c>
      <c r="G299" s="39"/>
      <c r="H299" s="45"/>
    </row>
    <row r="300" s="2" customFormat="1" ht="16.8" customHeight="1">
      <c r="A300" s="39"/>
      <c r="B300" s="45"/>
      <c r="C300" s="326" t="s">
        <v>731</v>
      </c>
      <c r="D300" s="326" t="s">
        <v>732</v>
      </c>
      <c r="E300" s="18" t="s">
        <v>206</v>
      </c>
      <c r="F300" s="327">
        <v>830.26499999999999</v>
      </c>
      <c r="G300" s="39"/>
      <c r="H300" s="45"/>
    </row>
    <row r="301" s="2" customFormat="1" ht="16.8" customHeight="1">
      <c r="A301" s="39"/>
      <c r="B301" s="45"/>
      <c r="C301" s="326" t="s">
        <v>737</v>
      </c>
      <c r="D301" s="326" t="s">
        <v>738</v>
      </c>
      <c r="E301" s="18" t="s">
        <v>419</v>
      </c>
      <c r="F301" s="327">
        <v>1237.8130000000001</v>
      </c>
      <c r="G301" s="39"/>
      <c r="H301" s="45"/>
    </row>
    <row r="302" s="2" customFormat="1" ht="16.8" customHeight="1">
      <c r="A302" s="39"/>
      <c r="B302" s="45"/>
      <c r="C302" s="326" t="s">
        <v>744</v>
      </c>
      <c r="D302" s="326" t="s">
        <v>745</v>
      </c>
      <c r="E302" s="18" t="s">
        <v>206</v>
      </c>
      <c r="F302" s="327">
        <v>495.125</v>
      </c>
      <c r="G302" s="39"/>
      <c r="H302" s="45"/>
    </row>
    <row r="303" s="2" customFormat="1" ht="16.8" customHeight="1">
      <c r="A303" s="39"/>
      <c r="B303" s="45"/>
      <c r="C303" s="326" t="s">
        <v>824</v>
      </c>
      <c r="D303" s="326" t="s">
        <v>825</v>
      </c>
      <c r="E303" s="18" t="s">
        <v>206</v>
      </c>
      <c r="F303" s="327">
        <v>1073.576</v>
      </c>
      <c r="G303" s="39"/>
      <c r="H303" s="45"/>
    </row>
    <row r="304" s="2" customFormat="1" ht="16.8" customHeight="1">
      <c r="A304" s="39"/>
      <c r="B304" s="45"/>
      <c r="C304" s="326" t="s">
        <v>493</v>
      </c>
      <c r="D304" s="326" t="s">
        <v>494</v>
      </c>
      <c r="E304" s="18" t="s">
        <v>292</v>
      </c>
      <c r="F304" s="327">
        <v>27.638999999999999</v>
      </c>
      <c r="G304" s="39"/>
      <c r="H304" s="45"/>
    </row>
    <row r="305" s="2" customFormat="1" ht="16.8" customHeight="1">
      <c r="A305" s="39"/>
      <c r="B305" s="45"/>
      <c r="C305" s="322" t="s">
        <v>268</v>
      </c>
      <c r="D305" s="323" t="s">
        <v>1</v>
      </c>
      <c r="E305" s="324" t="s">
        <v>206</v>
      </c>
      <c r="F305" s="325">
        <v>5.75</v>
      </c>
      <c r="G305" s="39"/>
      <c r="H305" s="45"/>
    </row>
    <row r="306" s="2" customFormat="1" ht="16.8" customHeight="1">
      <c r="A306" s="39"/>
      <c r="B306" s="45"/>
      <c r="C306" s="326" t="s">
        <v>1</v>
      </c>
      <c r="D306" s="326" t="s">
        <v>349</v>
      </c>
      <c r="E306" s="18" t="s">
        <v>1</v>
      </c>
      <c r="F306" s="327">
        <v>0</v>
      </c>
      <c r="G306" s="39"/>
      <c r="H306" s="45"/>
    </row>
    <row r="307" s="2" customFormat="1" ht="16.8" customHeight="1">
      <c r="A307" s="39"/>
      <c r="B307" s="45"/>
      <c r="C307" s="326" t="s">
        <v>1</v>
      </c>
      <c r="D307" s="326" t="s">
        <v>6817</v>
      </c>
      <c r="E307" s="18" t="s">
        <v>1</v>
      </c>
      <c r="F307" s="327">
        <v>5.75</v>
      </c>
      <c r="G307" s="39"/>
      <c r="H307" s="45"/>
    </row>
    <row r="308" s="2" customFormat="1" ht="16.8" customHeight="1">
      <c r="A308" s="39"/>
      <c r="B308" s="45"/>
      <c r="C308" s="328" t="s">
        <v>6764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26" t="s">
        <v>731</v>
      </c>
      <c r="D309" s="326" t="s">
        <v>732</v>
      </c>
      <c r="E309" s="18" t="s">
        <v>206</v>
      </c>
      <c r="F309" s="327">
        <v>830.26499999999999</v>
      </c>
      <c r="G309" s="39"/>
      <c r="H309" s="45"/>
    </row>
    <row r="310" s="2" customFormat="1" ht="16.8" customHeight="1">
      <c r="A310" s="39"/>
      <c r="B310" s="45"/>
      <c r="C310" s="326" t="s">
        <v>737</v>
      </c>
      <c r="D310" s="326" t="s">
        <v>738</v>
      </c>
      <c r="E310" s="18" t="s">
        <v>419</v>
      </c>
      <c r="F310" s="327">
        <v>1237.8130000000001</v>
      </c>
      <c r="G310" s="39"/>
      <c r="H310" s="45"/>
    </row>
    <row r="311" s="2" customFormat="1" ht="16.8" customHeight="1">
      <c r="A311" s="39"/>
      <c r="B311" s="45"/>
      <c r="C311" s="326" t="s">
        <v>744</v>
      </c>
      <c r="D311" s="326" t="s">
        <v>745</v>
      </c>
      <c r="E311" s="18" t="s">
        <v>206</v>
      </c>
      <c r="F311" s="327">
        <v>495.125</v>
      </c>
      <c r="G311" s="39"/>
      <c r="H311" s="45"/>
    </row>
    <row r="312" s="2" customFormat="1" ht="16.8" customHeight="1">
      <c r="A312" s="39"/>
      <c r="B312" s="45"/>
      <c r="C312" s="326" t="s">
        <v>452</v>
      </c>
      <c r="D312" s="326" t="s">
        <v>453</v>
      </c>
      <c r="E312" s="18" t="s">
        <v>206</v>
      </c>
      <c r="F312" s="327">
        <v>109.24</v>
      </c>
      <c r="G312" s="39"/>
      <c r="H312" s="45"/>
    </row>
    <row r="313" s="2" customFormat="1" ht="16.8" customHeight="1">
      <c r="A313" s="39"/>
      <c r="B313" s="45"/>
      <c r="C313" s="326" t="s">
        <v>457</v>
      </c>
      <c r="D313" s="326" t="s">
        <v>458</v>
      </c>
      <c r="E313" s="18" t="s">
        <v>206</v>
      </c>
      <c r="F313" s="327">
        <v>346.39100000000002</v>
      </c>
      <c r="G313" s="39"/>
      <c r="H313" s="45"/>
    </row>
    <row r="314" s="2" customFormat="1" ht="16.8" customHeight="1">
      <c r="A314" s="39"/>
      <c r="B314" s="45"/>
      <c r="C314" s="322" t="s">
        <v>270</v>
      </c>
      <c r="D314" s="323" t="s">
        <v>1</v>
      </c>
      <c r="E314" s="324" t="s">
        <v>1</v>
      </c>
      <c r="F314" s="325">
        <v>64.203000000000003</v>
      </c>
      <c r="G314" s="39"/>
      <c r="H314" s="45"/>
    </row>
    <row r="315" s="2" customFormat="1" ht="16.8" customHeight="1">
      <c r="A315" s="39"/>
      <c r="B315" s="45"/>
      <c r="C315" s="326" t="s">
        <v>1</v>
      </c>
      <c r="D315" s="326" t="s">
        <v>295</v>
      </c>
      <c r="E315" s="18" t="s">
        <v>1</v>
      </c>
      <c r="F315" s="327">
        <v>7.2110000000000003</v>
      </c>
      <c r="G315" s="39"/>
      <c r="H315" s="45"/>
    </row>
    <row r="316" s="2" customFormat="1" ht="16.8" customHeight="1">
      <c r="A316" s="39"/>
      <c r="B316" s="45"/>
      <c r="C316" s="326" t="s">
        <v>1</v>
      </c>
      <c r="D316" s="326" t="s">
        <v>296</v>
      </c>
      <c r="E316" s="18" t="s">
        <v>1</v>
      </c>
      <c r="F316" s="327">
        <v>19.919</v>
      </c>
      <c r="G316" s="39"/>
      <c r="H316" s="45"/>
    </row>
    <row r="317" s="2" customFormat="1" ht="16.8" customHeight="1">
      <c r="A317" s="39"/>
      <c r="B317" s="45"/>
      <c r="C317" s="326" t="s">
        <v>1</v>
      </c>
      <c r="D317" s="326" t="s">
        <v>297</v>
      </c>
      <c r="E317" s="18" t="s">
        <v>1</v>
      </c>
      <c r="F317" s="327">
        <v>37.073</v>
      </c>
      <c r="G317" s="39"/>
      <c r="H317" s="45"/>
    </row>
    <row r="318" s="2" customFormat="1" ht="16.8" customHeight="1">
      <c r="A318" s="39"/>
      <c r="B318" s="45"/>
      <c r="C318" s="326" t="s">
        <v>270</v>
      </c>
      <c r="D318" s="326" t="s">
        <v>298</v>
      </c>
      <c r="E318" s="18" t="s">
        <v>1</v>
      </c>
      <c r="F318" s="327">
        <v>64.203000000000003</v>
      </c>
      <c r="G318" s="39"/>
      <c r="H318" s="45"/>
    </row>
    <row r="319" s="2" customFormat="1" ht="16.8" customHeight="1">
      <c r="A319" s="39"/>
      <c r="B319" s="45"/>
      <c r="C319" s="328" t="s">
        <v>6764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326" t="s">
        <v>290</v>
      </c>
      <c r="D320" s="326" t="s">
        <v>291</v>
      </c>
      <c r="E320" s="18" t="s">
        <v>292</v>
      </c>
      <c r="F320" s="327">
        <v>51.362000000000002</v>
      </c>
      <c r="G320" s="39"/>
      <c r="H320" s="45"/>
    </row>
    <row r="321" s="2" customFormat="1" ht="16.8" customHeight="1">
      <c r="A321" s="39"/>
      <c r="B321" s="45"/>
      <c r="C321" s="326" t="s">
        <v>300</v>
      </c>
      <c r="D321" s="326" t="s">
        <v>301</v>
      </c>
      <c r="E321" s="18" t="s">
        <v>292</v>
      </c>
      <c r="F321" s="327">
        <v>12.840999999999999</v>
      </c>
      <c r="G321" s="39"/>
      <c r="H321" s="45"/>
    </row>
    <row r="322" s="2" customFormat="1">
      <c r="A322" s="39"/>
      <c r="B322" s="45"/>
      <c r="C322" s="326" t="s">
        <v>304</v>
      </c>
      <c r="D322" s="326" t="s">
        <v>305</v>
      </c>
      <c r="E322" s="18" t="s">
        <v>292</v>
      </c>
      <c r="F322" s="327">
        <v>51.362000000000002</v>
      </c>
      <c r="G322" s="39"/>
      <c r="H322" s="45"/>
    </row>
    <row r="323" s="2" customFormat="1">
      <c r="A323" s="39"/>
      <c r="B323" s="45"/>
      <c r="C323" s="326" t="s">
        <v>308</v>
      </c>
      <c r="D323" s="326" t="s">
        <v>309</v>
      </c>
      <c r="E323" s="18" t="s">
        <v>292</v>
      </c>
      <c r="F323" s="327">
        <v>12.840999999999999</v>
      </c>
      <c r="G323" s="39"/>
      <c r="H323" s="45"/>
    </row>
    <row r="324" s="2" customFormat="1" ht="26.4" customHeight="1">
      <c r="A324" s="39"/>
      <c r="B324" s="45"/>
      <c r="C324" s="321" t="s">
        <v>6818</v>
      </c>
      <c r="D324" s="321" t="s">
        <v>96</v>
      </c>
      <c r="E324" s="39"/>
      <c r="F324" s="39"/>
      <c r="G324" s="39"/>
      <c r="H324" s="45"/>
    </row>
    <row r="325" s="2" customFormat="1" ht="16.8" customHeight="1">
      <c r="A325" s="39"/>
      <c r="B325" s="45"/>
      <c r="C325" s="322" t="s">
        <v>841</v>
      </c>
      <c r="D325" s="323" t="s">
        <v>842</v>
      </c>
      <c r="E325" s="324" t="s">
        <v>206</v>
      </c>
      <c r="F325" s="325">
        <v>322.67200000000003</v>
      </c>
      <c r="G325" s="39"/>
      <c r="H325" s="45"/>
    </row>
    <row r="326" s="2" customFormat="1" ht="16.8" customHeight="1">
      <c r="A326" s="39"/>
      <c r="B326" s="45"/>
      <c r="C326" s="326" t="s">
        <v>1</v>
      </c>
      <c r="D326" s="326" t="s">
        <v>414</v>
      </c>
      <c r="E326" s="18" t="s">
        <v>1</v>
      </c>
      <c r="F326" s="327">
        <v>0</v>
      </c>
      <c r="G326" s="39"/>
      <c r="H326" s="45"/>
    </row>
    <row r="327" s="2" customFormat="1" ht="16.8" customHeight="1">
      <c r="A327" s="39"/>
      <c r="B327" s="45"/>
      <c r="C327" s="326" t="s">
        <v>1</v>
      </c>
      <c r="D327" s="326" t="s">
        <v>333</v>
      </c>
      <c r="E327" s="18" t="s">
        <v>1</v>
      </c>
      <c r="F327" s="327">
        <v>0</v>
      </c>
      <c r="G327" s="39"/>
      <c r="H327" s="45"/>
    </row>
    <row r="328" s="2" customFormat="1" ht="16.8" customHeight="1">
      <c r="A328" s="39"/>
      <c r="B328" s="45"/>
      <c r="C328" s="326" t="s">
        <v>1</v>
      </c>
      <c r="D328" s="326" t="s">
        <v>6819</v>
      </c>
      <c r="E328" s="18" t="s">
        <v>1</v>
      </c>
      <c r="F328" s="327">
        <v>4.7300000000000004</v>
      </c>
      <c r="G328" s="39"/>
      <c r="H328" s="45"/>
    </row>
    <row r="329" s="2" customFormat="1" ht="16.8" customHeight="1">
      <c r="A329" s="39"/>
      <c r="B329" s="45"/>
      <c r="C329" s="326" t="s">
        <v>1</v>
      </c>
      <c r="D329" s="326" t="s">
        <v>6820</v>
      </c>
      <c r="E329" s="18" t="s">
        <v>1</v>
      </c>
      <c r="F329" s="327">
        <v>-2.1949999999999998</v>
      </c>
      <c r="G329" s="39"/>
      <c r="H329" s="45"/>
    </row>
    <row r="330" s="2" customFormat="1" ht="16.8" customHeight="1">
      <c r="A330" s="39"/>
      <c r="B330" s="45"/>
      <c r="C330" s="326" t="s">
        <v>1</v>
      </c>
      <c r="D330" s="326" t="s">
        <v>6821</v>
      </c>
      <c r="E330" s="18" t="s">
        <v>1</v>
      </c>
      <c r="F330" s="327">
        <v>2.73</v>
      </c>
      <c r="G330" s="39"/>
      <c r="H330" s="45"/>
    </row>
    <row r="331" s="2" customFormat="1" ht="16.8" customHeight="1">
      <c r="A331" s="39"/>
      <c r="B331" s="45"/>
      <c r="C331" s="326" t="s">
        <v>1</v>
      </c>
      <c r="D331" s="326" t="s">
        <v>6822</v>
      </c>
      <c r="E331" s="18" t="s">
        <v>1</v>
      </c>
      <c r="F331" s="327">
        <v>5.2249999999999996</v>
      </c>
      <c r="G331" s="39"/>
      <c r="H331" s="45"/>
    </row>
    <row r="332" s="2" customFormat="1" ht="16.8" customHeight="1">
      <c r="A332" s="39"/>
      <c r="B332" s="45"/>
      <c r="C332" s="326" t="s">
        <v>1</v>
      </c>
      <c r="D332" s="326" t="s">
        <v>6823</v>
      </c>
      <c r="E332" s="18" t="s">
        <v>1</v>
      </c>
      <c r="F332" s="327">
        <v>-2.52</v>
      </c>
      <c r="G332" s="39"/>
      <c r="H332" s="45"/>
    </row>
    <row r="333" s="2" customFormat="1" ht="16.8" customHeight="1">
      <c r="A333" s="39"/>
      <c r="B333" s="45"/>
      <c r="C333" s="326" t="s">
        <v>1</v>
      </c>
      <c r="D333" s="326" t="s">
        <v>6824</v>
      </c>
      <c r="E333" s="18" t="s">
        <v>1</v>
      </c>
      <c r="F333" s="327">
        <v>2.7000000000000002</v>
      </c>
      <c r="G333" s="39"/>
      <c r="H333" s="45"/>
    </row>
    <row r="334" s="2" customFormat="1" ht="16.8" customHeight="1">
      <c r="A334" s="39"/>
      <c r="B334" s="45"/>
      <c r="C334" s="326" t="s">
        <v>1</v>
      </c>
      <c r="D334" s="326" t="s">
        <v>6825</v>
      </c>
      <c r="E334" s="18" t="s">
        <v>1</v>
      </c>
      <c r="F334" s="327">
        <v>14.988</v>
      </c>
      <c r="G334" s="39"/>
      <c r="H334" s="45"/>
    </row>
    <row r="335" s="2" customFormat="1" ht="16.8" customHeight="1">
      <c r="A335" s="39"/>
      <c r="B335" s="45"/>
      <c r="C335" s="326" t="s">
        <v>1</v>
      </c>
      <c r="D335" s="326" t="s">
        <v>6826</v>
      </c>
      <c r="E335" s="18" t="s">
        <v>1</v>
      </c>
      <c r="F335" s="327">
        <v>-2.8799999999999999</v>
      </c>
      <c r="G335" s="39"/>
      <c r="H335" s="45"/>
    </row>
    <row r="336" s="2" customFormat="1" ht="16.8" customHeight="1">
      <c r="A336" s="39"/>
      <c r="B336" s="45"/>
      <c r="C336" s="326" t="s">
        <v>1</v>
      </c>
      <c r="D336" s="326" t="s">
        <v>6827</v>
      </c>
      <c r="E336" s="18" t="s">
        <v>1</v>
      </c>
      <c r="F336" s="327">
        <v>1.1950000000000001</v>
      </c>
      <c r="G336" s="39"/>
      <c r="H336" s="45"/>
    </row>
    <row r="337" s="2" customFormat="1" ht="16.8" customHeight="1">
      <c r="A337" s="39"/>
      <c r="B337" s="45"/>
      <c r="C337" s="326" t="s">
        <v>1</v>
      </c>
      <c r="D337" s="326" t="s">
        <v>6828</v>
      </c>
      <c r="E337" s="18" t="s">
        <v>1</v>
      </c>
      <c r="F337" s="327">
        <v>16.445</v>
      </c>
      <c r="G337" s="39"/>
      <c r="H337" s="45"/>
    </row>
    <row r="338" s="2" customFormat="1" ht="16.8" customHeight="1">
      <c r="A338" s="39"/>
      <c r="B338" s="45"/>
      <c r="C338" s="326" t="s">
        <v>1</v>
      </c>
      <c r="D338" s="326" t="s">
        <v>6829</v>
      </c>
      <c r="E338" s="18" t="s">
        <v>1</v>
      </c>
      <c r="F338" s="327">
        <v>47.850000000000001</v>
      </c>
      <c r="G338" s="39"/>
      <c r="H338" s="45"/>
    </row>
    <row r="339" s="2" customFormat="1" ht="16.8" customHeight="1">
      <c r="A339" s="39"/>
      <c r="B339" s="45"/>
      <c r="C339" s="326" t="s">
        <v>1</v>
      </c>
      <c r="D339" s="326" t="s">
        <v>6830</v>
      </c>
      <c r="E339" s="18" t="s">
        <v>1</v>
      </c>
      <c r="F339" s="327">
        <v>-1.5760000000000001</v>
      </c>
      <c r="G339" s="39"/>
      <c r="H339" s="45"/>
    </row>
    <row r="340" s="2" customFormat="1" ht="16.8" customHeight="1">
      <c r="A340" s="39"/>
      <c r="B340" s="45"/>
      <c r="C340" s="326" t="s">
        <v>1</v>
      </c>
      <c r="D340" s="326" t="s">
        <v>6831</v>
      </c>
      <c r="E340" s="18" t="s">
        <v>1</v>
      </c>
      <c r="F340" s="327">
        <v>47.299999999999997</v>
      </c>
      <c r="G340" s="39"/>
      <c r="H340" s="45"/>
    </row>
    <row r="341" s="2" customFormat="1" ht="16.8" customHeight="1">
      <c r="A341" s="39"/>
      <c r="B341" s="45"/>
      <c r="C341" s="326" t="s">
        <v>1</v>
      </c>
      <c r="D341" s="326" t="s">
        <v>6830</v>
      </c>
      <c r="E341" s="18" t="s">
        <v>1</v>
      </c>
      <c r="F341" s="327">
        <v>-1.5760000000000001</v>
      </c>
      <c r="G341" s="39"/>
      <c r="H341" s="45"/>
    </row>
    <row r="342" s="2" customFormat="1" ht="16.8" customHeight="1">
      <c r="A342" s="39"/>
      <c r="B342" s="45"/>
      <c r="C342" s="326" t="s">
        <v>1</v>
      </c>
      <c r="D342" s="326" t="s">
        <v>6832</v>
      </c>
      <c r="E342" s="18" t="s">
        <v>1</v>
      </c>
      <c r="F342" s="327">
        <v>50.600000000000001</v>
      </c>
      <c r="G342" s="39"/>
      <c r="H342" s="45"/>
    </row>
    <row r="343" s="2" customFormat="1" ht="16.8" customHeight="1">
      <c r="A343" s="39"/>
      <c r="B343" s="45"/>
      <c r="C343" s="326" t="s">
        <v>1</v>
      </c>
      <c r="D343" s="326" t="s">
        <v>6830</v>
      </c>
      <c r="E343" s="18" t="s">
        <v>1</v>
      </c>
      <c r="F343" s="327">
        <v>-1.5760000000000001</v>
      </c>
      <c r="G343" s="39"/>
      <c r="H343" s="45"/>
    </row>
    <row r="344" s="2" customFormat="1" ht="16.8" customHeight="1">
      <c r="A344" s="39"/>
      <c r="B344" s="45"/>
      <c r="C344" s="326" t="s">
        <v>1</v>
      </c>
      <c r="D344" s="326" t="s">
        <v>6833</v>
      </c>
      <c r="E344" s="18" t="s">
        <v>1</v>
      </c>
      <c r="F344" s="327">
        <v>22</v>
      </c>
      <c r="G344" s="39"/>
      <c r="H344" s="45"/>
    </row>
    <row r="345" s="2" customFormat="1" ht="16.8" customHeight="1">
      <c r="A345" s="39"/>
      <c r="B345" s="45"/>
      <c r="C345" s="326" t="s">
        <v>1</v>
      </c>
      <c r="D345" s="326" t="s">
        <v>6834</v>
      </c>
      <c r="E345" s="18" t="s">
        <v>1</v>
      </c>
      <c r="F345" s="327">
        <v>30.855</v>
      </c>
      <c r="G345" s="39"/>
      <c r="H345" s="45"/>
    </row>
    <row r="346" s="2" customFormat="1" ht="16.8" customHeight="1">
      <c r="A346" s="39"/>
      <c r="B346" s="45"/>
      <c r="C346" s="326" t="s">
        <v>1</v>
      </c>
      <c r="D346" s="326" t="s">
        <v>6835</v>
      </c>
      <c r="E346" s="18" t="s">
        <v>1</v>
      </c>
      <c r="F346" s="327">
        <v>-6.5010000000000003</v>
      </c>
      <c r="G346" s="39"/>
      <c r="H346" s="45"/>
    </row>
    <row r="347" s="2" customFormat="1" ht="16.8" customHeight="1">
      <c r="A347" s="39"/>
      <c r="B347" s="45"/>
      <c r="C347" s="326" t="s">
        <v>1</v>
      </c>
      <c r="D347" s="326" t="s">
        <v>6836</v>
      </c>
      <c r="E347" s="18" t="s">
        <v>1</v>
      </c>
      <c r="F347" s="327">
        <v>3.3599999999999999</v>
      </c>
      <c r="G347" s="39"/>
      <c r="H347" s="45"/>
    </row>
    <row r="348" s="2" customFormat="1" ht="16.8" customHeight="1">
      <c r="A348" s="39"/>
      <c r="B348" s="45"/>
      <c r="C348" s="326" t="s">
        <v>1</v>
      </c>
      <c r="D348" s="326" t="s">
        <v>6837</v>
      </c>
      <c r="E348" s="18" t="s">
        <v>1</v>
      </c>
      <c r="F348" s="327">
        <v>12.65</v>
      </c>
      <c r="G348" s="39"/>
      <c r="H348" s="45"/>
    </row>
    <row r="349" s="2" customFormat="1" ht="16.8" customHeight="1">
      <c r="A349" s="39"/>
      <c r="B349" s="45"/>
      <c r="C349" s="326" t="s">
        <v>1</v>
      </c>
      <c r="D349" s="326" t="s">
        <v>6830</v>
      </c>
      <c r="E349" s="18" t="s">
        <v>1</v>
      </c>
      <c r="F349" s="327">
        <v>-1.5760000000000001</v>
      </c>
      <c r="G349" s="39"/>
      <c r="H349" s="45"/>
    </row>
    <row r="350" s="2" customFormat="1" ht="16.8" customHeight="1">
      <c r="A350" s="39"/>
      <c r="B350" s="45"/>
      <c r="C350" s="326" t="s">
        <v>1</v>
      </c>
      <c r="D350" s="326" t="s">
        <v>6838</v>
      </c>
      <c r="E350" s="18" t="s">
        <v>1</v>
      </c>
      <c r="F350" s="327">
        <v>38.774999999999999</v>
      </c>
      <c r="G350" s="39"/>
      <c r="H350" s="45"/>
    </row>
    <row r="351" s="2" customFormat="1" ht="16.8" customHeight="1">
      <c r="A351" s="39"/>
      <c r="B351" s="45"/>
      <c r="C351" s="326" t="s">
        <v>1</v>
      </c>
      <c r="D351" s="326" t="s">
        <v>6839</v>
      </c>
      <c r="E351" s="18" t="s">
        <v>1</v>
      </c>
      <c r="F351" s="327">
        <v>-4.9249999999999998</v>
      </c>
      <c r="G351" s="39"/>
      <c r="H351" s="45"/>
    </row>
    <row r="352" s="2" customFormat="1" ht="16.8" customHeight="1">
      <c r="A352" s="39"/>
      <c r="B352" s="45"/>
      <c r="C352" s="326" t="s">
        <v>1</v>
      </c>
      <c r="D352" s="326" t="s">
        <v>6840</v>
      </c>
      <c r="E352" s="18" t="s">
        <v>1</v>
      </c>
      <c r="F352" s="327">
        <v>7.3200000000000003</v>
      </c>
      <c r="G352" s="39"/>
      <c r="H352" s="45"/>
    </row>
    <row r="353" s="2" customFormat="1" ht="16.8" customHeight="1">
      <c r="A353" s="39"/>
      <c r="B353" s="45"/>
      <c r="C353" s="326" t="s">
        <v>1</v>
      </c>
      <c r="D353" s="326" t="s">
        <v>6841</v>
      </c>
      <c r="E353" s="18" t="s">
        <v>1</v>
      </c>
      <c r="F353" s="327">
        <v>11.550000000000001</v>
      </c>
      <c r="G353" s="39"/>
      <c r="H353" s="45"/>
    </row>
    <row r="354" s="2" customFormat="1" ht="16.8" customHeight="1">
      <c r="A354" s="39"/>
      <c r="B354" s="45"/>
      <c r="C354" s="326" t="s">
        <v>1</v>
      </c>
      <c r="D354" s="326" t="s">
        <v>6830</v>
      </c>
      <c r="E354" s="18" t="s">
        <v>1</v>
      </c>
      <c r="F354" s="327">
        <v>-1.5760000000000001</v>
      </c>
      <c r="G354" s="39"/>
      <c r="H354" s="45"/>
    </row>
    <row r="355" s="2" customFormat="1" ht="16.8" customHeight="1">
      <c r="A355" s="39"/>
      <c r="B355" s="45"/>
      <c r="C355" s="326" t="s">
        <v>1</v>
      </c>
      <c r="D355" s="326" t="s">
        <v>6842</v>
      </c>
      <c r="E355" s="18" t="s">
        <v>1</v>
      </c>
      <c r="F355" s="327">
        <v>29.300000000000001</v>
      </c>
      <c r="G355" s="39"/>
      <c r="H355" s="45"/>
    </row>
    <row r="356" s="2" customFormat="1" ht="16.8" customHeight="1">
      <c r="A356" s="39"/>
      <c r="B356" s="45"/>
      <c r="C356" s="326" t="s">
        <v>1</v>
      </c>
      <c r="D356" s="326" t="s">
        <v>298</v>
      </c>
      <c r="E356" s="18" t="s">
        <v>1</v>
      </c>
      <c r="F356" s="327">
        <v>322.67200000000003</v>
      </c>
      <c r="G356" s="39"/>
      <c r="H356" s="45"/>
    </row>
    <row r="357" s="2" customFormat="1" ht="16.8" customHeight="1">
      <c r="A357" s="39"/>
      <c r="B357" s="45"/>
      <c r="C357" s="328" t="s">
        <v>6764</v>
      </c>
      <c r="D357" s="39"/>
      <c r="E357" s="39"/>
      <c r="F357" s="39"/>
      <c r="G357" s="39"/>
      <c r="H357" s="45"/>
    </row>
    <row r="358" s="2" customFormat="1" ht="16.8" customHeight="1">
      <c r="A358" s="39"/>
      <c r="B358" s="45"/>
      <c r="C358" s="326" t="s">
        <v>1587</v>
      </c>
      <c r="D358" s="326" t="s">
        <v>1588</v>
      </c>
      <c r="E358" s="18" t="s">
        <v>206</v>
      </c>
      <c r="F358" s="327">
        <v>322.67200000000003</v>
      </c>
      <c r="G358" s="39"/>
      <c r="H358" s="45"/>
    </row>
    <row r="359" s="2" customFormat="1" ht="16.8" customHeight="1">
      <c r="A359" s="39"/>
      <c r="B359" s="45"/>
      <c r="C359" s="326" t="s">
        <v>1592</v>
      </c>
      <c r="D359" s="326" t="s">
        <v>1593</v>
      </c>
      <c r="E359" s="18" t="s">
        <v>206</v>
      </c>
      <c r="F359" s="327">
        <v>449.53500000000002</v>
      </c>
      <c r="G359" s="39"/>
      <c r="H359" s="45"/>
    </row>
    <row r="360" s="2" customFormat="1" ht="16.8" customHeight="1">
      <c r="A360" s="39"/>
      <c r="B360" s="45"/>
      <c r="C360" s="326" t="s">
        <v>1610</v>
      </c>
      <c r="D360" s="326" t="s">
        <v>1611</v>
      </c>
      <c r="E360" s="18" t="s">
        <v>206</v>
      </c>
      <c r="F360" s="327">
        <v>449.53500000000002</v>
      </c>
      <c r="G360" s="39"/>
      <c r="H360" s="45"/>
    </row>
    <row r="361" s="2" customFormat="1" ht="16.8" customHeight="1">
      <c r="A361" s="39"/>
      <c r="B361" s="45"/>
      <c r="C361" s="326" t="s">
        <v>1615</v>
      </c>
      <c r="D361" s="326" t="s">
        <v>1616</v>
      </c>
      <c r="E361" s="18" t="s">
        <v>206</v>
      </c>
      <c r="F361" s="327">
        <v>449.53500000000002</v>
      </c>
      <c r="G361" s="39"/>
      <c r="H361" s="45"/>
    </row>
    <row r="362" s="2" customFormat="1">
      <c r="A362" s="39"/>
      <c r="B362" s="45"/>
      <c r="C362" s="326" t="s">
        <v>1620</v>
      </c>
      <c r="D362" s="326" t="s">
        <v>1621</v>
      </c>
      <c r="E362" s="18" t="s">
        <v>206</v>
      </c>
      <c r="F362" s="327">
        <v>322.67200000000003</v>
      </c>
      <c r="G362" s="39"/>
      <c r="H362" s="45"/>
    </row>
    <row r="363" s="2" customFormat="1" ht="16.8" customHeight="1">
      <c r="A363" s="39"/>
      <c r="B363" s="45"/>
      <c r="C363" s="326" t="s">
        <v>1629</v>
      </c>
      <c r="D363" s="326" t="s">
        <v>1630</v>
      </c>
      <c r="E363" s="18" t="s">
        <v>206</v>
      </c>
      <c r="F363" s="327">
        <v>449.53500000000002</v>
      </c>
      <c r="G363" s="39"/>
      <c r="H363" s="45"/>
    </row>
    <row r="364" s="2" customFormat="1" ht="16.8" customHeight="1">
      <c r="A364" s="39"/>
      <c r="B364" s="45"/>
      <c r="C364" s="322" t="s">
        <v>844</v>
      </c>
      <c r="D364" s="323" t="s">
        <v>842</v>
      </c>
      <c r="E364" s="324" t="s">
        <v>206</v>
      </c>
      <c r="F364" s="325">
        <v>126.863</v>
      </c>
      <c r="G364" s="39"/>
      <c r="H364" s="45"/>
    </row>
    <row r="365" s="2" customFormat="1" ht="16.8" customHeight="1">
      <c r="A365" s="39"/>
      <c r="B365" s="45"/>
      <c r="C365" s="326" t="s">
        <v>1</v>
      </c>
      <c r="D365" s="326" t="s">
        <v>414</v>
      </c>
      <c r="E365" s="18" t="s">
        <v>1</v>
      </c>
      <c r="F365" s="327">
        <v>0</v>
      </c>
      <c r="G365" s="39"/>
      <c r="H365" s="45"/>
    </row>
    <row r="366" s="2" customFormat="1" ht="16.8" customHeight="1">
      <c r="A366" s="39"/>
      <c r="B366" s="45"/>
      <c r="C366" s="326" t="s">
        <v>1</v>
      </c>
      <c r="D366" s="326" t="s">
        <v>333</v>
      </c>
      <c r="E366" s="18" t="s">
        <v>1</v>
      </c>
      <c r="F366" s="327">
        <v>0</v>
      </c>
      <c r="G366" s="39"/>
      <c r="H366" s="45"/>
    </row>
    <row r="367" s="2" customFormat="1" ht="16.8" customHeight="1">
      <c r="A367" s="39"/>
      <c r="B367" s="45"/>
      <c r="C367" s="326" t="s">
        <v>1</v>
      </c>
      <c r="D367" s="326" t="s">
        <v>6843</v>
      </c>
      <c r="E367" s="18" t="s">
        <v>1</v>
      </c>
      <c r="F367" s="327">
        <v>10.533</v>
      </c>
      <c r="G367" s="39"/>
      <c r="H367" s="45"/>
    </row>
    <row r="368" s="2" customFormat="1" ht="16.8" customHeight="1">
      <c r="A368" s="39"/>
      <c r="B368" s="45"/>
      <c r="C368" s="326" t="s">
        <v>1</v>
      </c>
      <c r="D368" s="326" t="s">
        <v>6844</v>
      </c>
      <c r="E368" s="18" t="s">
        <v>1</v>
      </c>
      <c r="F368" s="327">
        <v>17.875</v>
      </c>
      <c r="G368" s="39"/>
      <c r="H368" s="45"/>
    </row>
    <row r="369" s="2" customFormat="1" ht="16.8" customHeight="1">
      <c r="A369" s="39"/>
      <c r="B369" s="45"/>
      <c r="C369" s="326" t="s">
        <v>1</v>
      </c>
      <c r="D369" s="326" t="s">
        <v>6845</v>
      </c>
      <c r="E369" s="18" t="s">
        <v>1</v>
      </c>
      <c r="F369" s="327">
        <v>24.530000000000001</v>
      </c>
      <c r="G369" s="39"/>
      <c r="H369" s="45"/>
    </row>
    <row r="370" s="2" customFormat="1" ht="16.8" customHeight="1">
      <c r="A370" s="39"/>
      <c r="B370" s="45"/>
      <c r="C370" s="326" t="s">
        <v>1</v>
      </c>
      <c r="D370" s="326" t="s">
        <v>6846</v>
      </c>
      <c r="E370" s="18" t="s">
        <v>1</v>
      </c>
      <c r="F370" s="327">
        <v>17.875</v>
      </c>
      <c r="G370" s="39"/>
      <c r="H370" s="45"/>
    </row>
    <row r="371" s="2" customFormat="1" ht="16.8" customHeight="1">
      <c r="A371" s="39"/>
      <c r="B371" s="45"/>
      <c r="C371" s="326" t="s">
        <v>1</v>
      </c>
      <c r="D371" s="326" t="s">
        <v>6847</v>
      </c>
      <c r="E371" s="18" t="s">
        <v>1</v>
      </c>
      <c r="F371" s="327">
        <v>21.725000000000001</v>
      </c>
      <c r="G371" s="39"/>
      <c r="H371" s="45"/>
    </row>
    <row r="372" s="2" customFormat="1" ht="16.8" customHeight="1">
      <c r="A372" s="39"/>
      <c r="B372" s="45"/>
      <c r="C372" s="326" t="s">
        <v>1</v>
      </c>
      <c r="D372" s="326" t="s">
        <v>6848</v>
      </c>
      <c r="E372" s="18" t="s">
        <v>1</v>
      </c>
      <c r="F372" s="327">
        <v>22.824999999999999</v>
      </c>
      <c r="G372" s="39"/>
      <c r="H372" s="45"/>
    </row>
    <row r="373" s="2" customFormat="1" ht="16.8" customHeight="1">
      <c r="A373" s="39"/>
      <c r="B373" s="45"/>
      <c r="C373" s="326" t="s">
        <v>1</v>
      </c>
      <c r="D373" s="326" t="s">
        <v>6849</v>
      </c>
      <c r="E373" s="18" t="s">
        <v>1</v>
      </c>
      <c r="F373" s="327">
        <v>11.5</v>
      </c>
      <c r="G373" s="39"/>
      <c r="H373" s="45"/>
    </row>
    <row r="374" s="2" customFormat="1" ht="16.8" customHeight="1">
      <c r="A374" s="39"/>
      <c r="B374" s="45"/>
      <c r="C374" s="326" t="s">
        <v>1</v>
      </c>
      <c r="D374" s="326" t="s">
        <v>298</v>
      </c>
      <c r="E374" s="18" t="s">
        <v>1</v>
      </c>
      <c r="F374" s="327">
        <v>126.863</v>
      </c>
      <c r="G374" s="39"/>
      <c r="H374" s="45"/>
    </row>
    <row r="375" s="2" customFormat="1" ht="16.8" customHeight="1">
      <c r="A375" s="39"/>
      <c r="B375" s="45"/>
      <c r="C375" s="328" t="s">
        <v>6764</v>
      </c>
      <c r="D375" s="39"/>
      <c r="E375" s="39"/>
      <c r="F375" s="39"/>
      <c r="G375" s="39"/>
      <c r="H375" s="45"/>
    </row>
    <row r="376" s="2" customFormat="1" ht="16.8" customHeight="1">
      <c r="A376" s="39"/>
      <c r="B376" s="45"/>
      <c r="C376" s="326" t="s">
        <v>1592</v>
      </c>
      <c r="D376" s="326" t="s">
        <v>1593</v>
      </c>
      <c r="E376" s="18" t="s">
        <v>206</v>
      </c>
      <c r="F376" s="327">
        <v>449.53500000000002</v>
      </c>
      <c r="G376" s="39"/>
      <c r="H376" s="45"/>
    </row>
    <row r="377" s="2" customFormat="1" ht="16.8" customHeight="1">
      <c r="A377" s="39"/>
      <c r="B377" s="45"/>
      <c r="C377" s="326" t="s">
        <v>1610</v>
      </c>
      <c r="D377" s="326" t="s">
        <v>1611</v>
      </c>
      <c r="E377" s="18" t="s">
        <v>206</v>
      </c>
      <c r="F377" s="327">
        <v>449.53500000000002</v>
      </c>
      <c r="G377" s="39"/>
      <c r="H377" s="45"/>
    </row>
    <row r="378" s="2" customFormat="1" ht="16.8" customHeight="1">
      <c r="A378" s="39"/>
      <c r="B378" s="45"/>
      <c r="C378" s="326" t="s">
        <v>1615</v>
      </c>
      <c r="D378" s="326" t="s">
        <v>1616</v>
      </c>
      <c r="E378" s="18" t="s">
        <v>206</v>
      </c>
      <c r="F378" s="327">
        <v>449.53500000000002</v>
      </c>
      <c r="G378" s="39"/>
      <c r="H378" s="45"/>
    </row>
    <row r="379" s="2" customFormat="1" ht="16.8" customHeight="1">
      <c r="A379" s="39"/>
      <c r="B379" s="45"/>
      <c r="C379" s="326" t="s">
        <v>1629</v>
      </c>
      <c r="D379" s="326" t="s">
        <v>1630</v>
      </c>
      <c r="E379" s="18" t="s">
        <v>206</v>
      </c>
      <c r="F379" s="327">
        <v>449.53500000000002</v>
      </c>
      <c r="G379" s="39"/>
      <c r="H379" s="45"/>
    </row>
    <row r="380" s="2" customFormat="1" ht="16.8" customHeight="1">
      <c r="A380" s="39"/>
      <c r="B380" s="45"/>
      <c r="C380" s="322" t="s">
        <v>846</v>
      </c>
      <c r="D380" s="323" t="s">
        <v>1</v>
      </c>
      <c r="E380" s="324" t="s">
        <v>1</v>
      </c>
      <c r="F380" s="325">
        <v>38.700000000000003</v>
      </c>
      <c r="G380" s="39"/>
      <c r="H380" s="45"/>
    </row>
    <row r="381" s="2" customFormat="1" ht="16.8" customHeight="1">
      <c r="A381" s="39"/>
      <c r="B381" s="45"/>
      <c r="C381" s="326" t="s">
        <v>1</v>
      </c>
      <c r="D381" s="326" t="s">
        <v>2114</v>
      </c>
      <c r="E381" s="18" t="s">
        <v>1</v>
      </c>
      <c r="F381" s="327">
        <v>25.199999999999999</v>
      </c>
      <c r="G381" s="39"/>
      <c r="H381" s="45"/>
    </row>
    <row r="382" s="2" customFormat="1" ht="16.8" customHeight="1">
      <c r="A382" s="39"/>
      <c r="B382" s="45"/>
      <c r="C382" s="326" t="s">
        <v>1</v>
      </c>
      <c r="D382" s="326" t="s">
        <v>2297</v>
      </c>
      <c r="E382" s="18" t="s">
        <v>1</v>
      </c>
      <c r="F382" s="327">
        <v>8</v>
      </c>
      <c r="G382" s="39"/>
      <c r="H382" s="45"/>
    </row>
    <row r="383" s="2" customFormat="1" ht="16.8" customHeight="1">
      <c r="A383" s="39"/>
      <c r="B383" s="45"/>
      <c r="C383" s="326" t="s">
        <v>1</v>
      </c>
      <c r="D383" s="326" t="s">
        <v>2298</v>
      </c>
      <c r="E383" s="18" t="s">
        <v>1</v>
      </c>
      <c r="F383" s="327">
        <v>5.5</v>
      </c>
      <c r="G383" s="39"/>
      <c r="H383" s="45"/>
    </row>
    <row r="384" s="2" customFormat="1" ht="16.8" customHeight="1">
      <c r="A384" s="39"/>
      <c r="B384" s="45"/>
      <c r="C384" s="326" t="s">
        <v>846</v>
      </c>
      <c r="D384" s="326" t="s">
        <v>298</v>
      </c>
      <c r="E384" s="18" t="s">
        <v>1</v>
      </c>
      <c r="F384" s="327">
        <v>38.700000000000003</v>
      </c>
      <c r="G384" s="39"/>
      <c r="H384" s="45"/>
    </row>
    <row r="385" s="2" customFormat="1" ht="16.8" customHeight="1">
      <c r="A385" s="39"/>
      <c r="B385" s="45"/>
      <c r="C385" s="328" t="s">
        <v>6764</v>
      </c>
      <c r="D385" s="39"/>
      <c r="E385" s="39"/>
      <c r="F385" s="39"/>
      <c r="G385" s="39"/>
      <c r="H385" s="45"/>
    </row>
    <row r="386" s="2" customFormat="1">
      <c r="A386" s="39"/>
      <c r="B386" s="45"/>
      <c r="C386" s="326" t="s">
        <v>2294</v>
      </c>
      <c r="D386" s="326" t="s">
        <v>2295</v>
      </c>
      <c r="E386" s="18" t="s">
        <v>206</v>
      </c>
      <c r="F386" s="327">
        <v>38.700000000000003</v>
      </c>
      <c r="G386" s="39"/>
      <c r="H386" s="45"/>
    </row>
    <row r="387" s="2" customFormat="1" ht="16.8" customHeight="1">
      <c r="A387" s="39"/>
      <c r="B387" s="45"/>
      <c r="C387" s="326" t="s">
        <v>2314</v>
      </c>
      <c r="D387" s="326" t="s">
        <v>2315</v>
      </c>
      <c r="E387" s="18" t="s">
        <v>292</v>
      </c>
      <c r="F387" s="327">
        <v>1.065</v>
      </c>
      <c r="G387" s="39"/>
      <c r="H387" s="45"/>
    </row>
    <row r="388" s="2" customFormat="1">
      <c r="A388" s="39"/>
      <c r="B388" s="45"/>
      <c r="C388" s="326" t="s">
        <v>3415</v>
      </c>
      <c r="D388" s="326" t="s">
        <v>3416</v>
      </c>
      <c r="E388" s="18" t="s">
        <v>206</v>
      </c>
      <c r="F388" s="327">
        <v>97.078000000000003</v>
      </c>
      <c r="G388" s="39"/>
      <c r="H388" s="45"/>
    </row>
    <row r="389" s="2" customFormat="1" ht="16.8" customHeight="1">
      <c r="A389" s="39"/>
      <c r="B389" s="45"/>
      <c r="C389" s="326" t="s">
        <v>2300</v>
      </c>
      <c r="D389" s="326" t="s">
        <v>2301</v>
      </c>
      <c r="E389" s="18" t="s">
        <v>292</v>
      </c>
      <c r="F389" s="327">
        <v>0.93700000000000006</v>
      </c>
      <c r="G389" s="39"/>
      <c r="H389" s="45"/>
    </row>
    <row r="390" s="2" customFormat="1" ht="16.8" customHeight="1">
      <c r="A390" s="39"/>
      <c r="B390" s="45"/>
      <c r="C390" s="322" t="s">
        <v>848</v>
      </c>
      <c r="D390" s="323" t="s">
        <v>849</v>
      </c>
      <c r="E390" s="324" t="s">
        <v>206</v>
      </c>
      <c r="F390" s="325">
        <v>84.572999999999993</v>
      </c>
      <c r="G390" s="39"/>
      <c r="H390" s="45"/>
    </row>
    <row r="391" s="2" customFormat="1" ht="16.8" customHeight="1">
      <c r="A391" s="39"/>
      <c r="B391" s="45"/>
      <c r="C391" s="326" t="s">
        <v>1</v>
      </c>
      <c r="D391" s="326" t="s">
        <v>414</v>
      </c>
      <c r="E391" s="18" t="s">
        <v>1</v>
      </c>
      <c r="F391" s="327">
        <v>0</v>
      </c>
      <c r="G391" s="39"/>
      <c r="H391" s="45"/>
    </row>
    <row r="392" s="2" customFormat="1" ht="16.8" customHeight="1">
      <c r="A392" s="39"/>
      <c r="B392" s="45"/>
      <c r="C392" s="326" t="s">
        <v>1</v>
      </c>
      <c r="D392" s="326" t="s">
        <v>6850</v>
      </c>
      <c r="E392" s="18" t="s">
        <v>1</v>
      </c>
      <c r="F392" s="327">
        <v>0</v>
      </c>
      <c r="G392" s="39"/>
      <c r="H392" s="45"/>
    </row>
    <row r="393" s="2" customFormat="1" ht="16.8" customHeight="1">
      <c r="A393" s="39"/>
      <c r="B393" s="45"/>
      <c r="C393" s="326" t="s">
        <v>1</v>
      </c>
      <c r="D393" s="326" t="s">
        <v>6851</v>
      </c>
      <c r="E393" s="18" t="s">
        <v>1</v>
      </c>
      <c r="F393" s="327">
        <v>2.5760000000000001</v>
      </c>
      <c r="G393" s="39"/>
      <c r="H393" s="45"/>
    </row>
    <row r="394" s="2" customFormat="1" ht="16.8" customHeight="1">
      <c r="A394" s="39"/>
      <c r="B394" s="45"/>
      <c r="C394" s="326" t="s">
        <v>1</v>
      </c>
      <c r="D394" s="326" t="s">
        <v>6852</v>
      </c>
      <c r="E394" s="18" t="s">
        <v>1</v>
      </c>
      <c r="F394" s="327">
        <v>2.6680000000000001</v>
      </c>
      <c r="G394" s="39"/>
      <c r="H394" s="45"/>
    </row>
    <row r="395" s="2" customFormat="1" ht="16.8" customHeight="1">
      <c r="A395" s="39"/>
      <c r="B395" s="45"/>
      <c r="C395" s="326" t="s">
        <v>1</v>
      </c>
      <c r="D395" s="326" t="s">
        <v>6853</v>
      </c>
      <c r="E395" s="18" t="s">
        <v>1</v>
      </c>
      <c r="F395" s="327">
        <v>17.870999999999999</v>
      </c>
      <c r="G395" s="39"/>
      <c r="H395" s="45"/>
    </row>
    <row r="396" s="2" customFormat="1" ht="16.8" customHeight="1">
      <c r="A396" s="39"/>
      <c r="B396" s="45"/>
      <c r="C396" s="326" t="s">
        <v>1</v>
      </c>
      <c r="D396" s="326" t="s">
        <v>6854</v>
      </c>
      <c r="E396" s="18" t="s">
        <v>1</v>
      </c>
      <c r="F396" s="327">
        <v>0</v>
      </c>
      <c r="G396" s="39"/>
      <c r="H396" s="45"/>
    </row>
    <row r="397" s="2" customFormat="1" ht="16.8" customHeight="1">
      <c r="A397" s="39"/>
      <c r="B397" s="45"/>
      <c r="C397" s="326" t="s">
        <v>1</v>
      </c>
      <c r="D397" s="326" t="s">
        <v>6855</v>
      </c>
      <c r="E397" s="18" t="s">
        <v>1</v>
      </c>
      <c r="F397" s="327">
        <v>1.764</v>
      </c>
      <c r="G397" s="39"/>
      <c r="H397" s="45"/>
    </row>
    <row r="398" s="2" customFormat="1" ht="16.8" customHeight="1">
      <c r="A398" s="39"/>
      <c r="B398" s="45"/>
      <c r="C398" s="326" t="s">
        <v>1</v>
      </c>
      <c r="D398" s="326" t="s">
        <v>6856</v>
      </c>
      <c r="E398" s="18" t="s">
        <v>1</v>
      </c>
      <c r="F398" s="327">
        <v>1.776</v>
      </c>
      <c r="G398" s="39"/>
      <c r="H398" s="45"/>
    </row>
    <row r="399" s="2" customFormat="1" ht="16.8" customHeight="1">
      <c r="A399" s="39"/>
      <c r="B399" s="45"/>
      <c r="C399" s="326" t="s">
        <v>1</v>
      </c>
      <c r="D399" s="326" t="s">
        <v>6857</v>
      </c>
      <c r="E399" s="18" t="s">
        <v>1</v>
      </c>
      <c r="F399" s="327">
        <v>0.51800000000000002</v>
      </c>
      <c r="G399" s="39"/>
      <c r="H399" s="45"/>
    </row>
    <row r="400" s="2" customFormat="1" ht="16.8" customHeight="1">
      <c r="A400" s="39"/>
      <c r="B400" s="45"/>
      <c r="C400" s="326" t="s">
        <v>1</v>
      </c>
      <c r="D400" s="326" t="s">
        <v>6858</v>
      </c>
      <c r="E400" s="18" t="s">
        <v>1</v>
      </c>
      <c r="F400" s="327">
        <v>1.948</v>
      </c>
      <c r="G400" s="39"/>
      <c r="H400" s="45"/>
    </row>
    <row r="401" s="2" customFormat="1" ht="16.8" customHeight="1">
      <c r="A401" s="39"/>
      <c r="B401" s="45"/>
      <c r="C401" s="326" t="s">
        <v>1</v>
      </c>
      <c r="D401" s="326" t="s">
        <v>6859</v>
      </c>
      <c r="E401" s="18" t="s">
        <v>1</v>
      </c>
      <c r="F401" s="327">
        <v>2.1280000000000001</v>
      </c>
      <c r="G401" s="39"/>
      <c r="H401" s="45"/>
    </row>
    <row r="402" s="2" customFormat="1" ht="16.8" customHeight="1">
      <c r="A402" s="39"/>
      <c r="B402" s="45"/>
      <c r="C402" s="326" t="s">
        <v>1</v>
      </c>
      <c r="D402" s="326" t="s">
        <v>6860</v>
      </c>
      <c r="E402" s="18" t="s">
        <v>1</v>
      </c>
      <c r="F402" s="327">
        <v>0.98399999999999999</v>
      </c>
      <c r="G402" s="39"/>
      <c r="H402" s="45"/>
    </row>
    <row r="403" s="2" customFormat="1" ht="16.8" customHeight="1">
      <c r="A403" s="39"/>
      <c r="B403" s="45"/>
      <c r="C403" s="326" t="s">
        <v>1</v>
      </c>
      <c r="D403" s="326" t="s">
        <v>6861</v>
      </c>
      <c r="E403" s="18" t="s">
        <v>1</v>
      </c>
      <c r="F403" s="327">
        <v>3.1200000000000001</v>
      </c>
      <c r="G403" s="39"/>
      <c r="H403" s="45"/>
    </row>
    <row r="404" s="2" customFormat="1" ht="16.8" customHeight="1">
      <c r="A404" s="39"/>
      <c r="B404" s="45"/>
      <c r="C404" s="326" t="s">
        <v>1</v>
      </c>
      <c r="D404" s="326" t="s">
        <v>6862</v>
      </c>
      <c r="E404" s="18" t="s">
        <v>1</v>
      </c>
      <c r="F404" s="327">
        <v>1.9330000000000001</v>
      </c>
      <c r="G404" s="39"/>
      <c r="H404" s="45"/>
    </row>
    <row r="405" s="2" customFormat="1" ht="16.8" customHeight="1">
      <c r="A405" s="39"/>
      <c r="B405" s="45"/>
      <c r="C405" s="326" t="s">
        <v>1</v>
      </c>
      <c r="D405" s="326" t="s">
        <v>6863</v>
      </c>
      <c r="E405" s="18" t="s">
        <v>1</v>
      </c>
      <c r="F405" s="327">
        <v>3.0339999999999998</v>
      </c>
      <c r="G405" s="39"/>
      <c r="H405" s="45"/>
    </row>
    <row r="406" s="2" customFormat="1" ht="16.8" customHeight="1">
      <c r="A406" s="39"/>
      <c r="B406" s="45"/>
      <c r="C406" s="326" t="s">
        <v>1</v>
      </c>
      <c r="D406" s="326" t="s">
        <v>6864</v>
      </c>
      <c r="E406" s="18" t="s">
        <v>1</v>
      </c>
      <c r="F406" s="327">
        <v>3.6080000000000001</v>
      </c>
      <c r="G406" s="39"/>
      <c r="H406" s="45"/>
    </row>
    <row r="407" s="2" customFormat="1" ht="16.8" customHeight="1">
      <c r="A407" s="39"/>
      <c r="B407" s="45"/>
      <c r="C407" s="326" t="s">
        <v>1</v>
      </c>
      <c r="D407" s="326" t="s">
        <v>6865</v>
      </c>
      <c r="E407" s="18" t="s">
        <v>1</v>
      </c>
      <c r="F407" s="327">
        <v>5.8499999999999996</v>
      </c>
      <c r="G407" s="39"/>
      <c r="H407" s="45"/>
    </row>
    <row r="408" s="2" customFormat="1" ht="16.8" customHeight="1">
      <c r="A408" s="39"/>
      <c r="B408" s="45"/>
      <c r="C408" s="326" t="s">
        <v>1</v>
      </c>
      <c r="D408" s="326" t="s">
        <v>6866</v>
      </c>
      <c r="E408" s="18" t="s">
        <v>1</v>
      </c>
      <c r="F408" s="327">
        <v>4.9000000000000004</v>
      </c>
      <c r="G408" s="39"/>
      <c r="H408" s="45"/>
    </row>
    <row r="409" s="2" customFormat="1" ht="16.8" customHeight="1">
      <c r="A409" s="39"/>
      <c r="B409" s="45"/>
      <c r="C409" s="326" t="s">
        <v>1</v>
      </c>
      <c r="D409" s="326" t="s">
        <v>1112</v>
      </c>
      <c r="E409" s="18" t="s">
        <v>1</v>
      </c>
      <c r="F409" s="327">
        <v>54.677999999999997</v>
      </c>
      <c r="G409" s="39"/>
      <c r="H409" s="45"/>
    </row>
    <row r="410" s="2" customFormat="1" ht="16.8" customHeight="1">
      <c r="A410" s="39"/>
      <c r="B410" s="45"/>
      <c r="C410" s="326" t="s">
        <v>1</v>
      </c>
      <c r="D410" s="326" t="s">
        <v>1048</v>
      </c>
      <c r="E410" s="18" t="s">
        <v>1</v>
      </c>
      <c r="F410" s="327">
        <v>0</v>
      </c>
      <c r="G410" s="39"/>
      <c r="H410" s="45"/>
    </row>
    <row r="411" s="2" customFormat="1" ht="16.8" customHeight="1">
      <c r="A411" s="39"/>
      <c r="B411" s="45"/>
      <c r="C411" s="326" t="s">
        <v>1</v>
      </c>
      <c r="D411" s="326" t="s">
        <v>6867</v>
      </c>
      <c r="E411" s="18" t="s">
        <v>1</v>
      </c>
      <c r="F411" s="327">
        <v>24.399999999999999</v>
      </c>
      <c r="G411" s="39"/>
      <c r="H411" s="45"/>
    </row>
    <row r="412" s="2" customFormat="1" ht="16.8" customHeight="1">
      <c r="A412" s="39"/>
      <c r="B412" s="45"/>
      <c r="C412" s="326" t="s">
        <v>1</v>
      </c>
      <c r="D412" s="326" t="s">
        <v>6868</v>
      </c>
      <c r="E412" s="18" t="s">
        <v>1</v>
      </c>
      <c r="F412" s="327">
        <v>1.2949999999999999</v>
      </c>
      <c r="G412" s="39"/>
      <c r="H412" s="45"/>
    </row>
    <row r="413" s="2" customFormat="1" ht="16.8" customHeight="1">
      <c r="A413" s="39"/>
      <c r="B413" s="45"/>
      <c r="C413" s="326" t="s">
        <v>1</v>
      </c>
      <c r="D413" s="326" t="s">
        <v>6869</v>
      </c>
      <c r="E413" s="18" t="s">
        <v>1</v>
      </c>
      <c r="F413" s="327">
        <v>1.5</v>
      </c>
      <c r="G413" s="39"/>
      <c r="H413" s="45"/>
    </row>
    <row r="414" s="2" customFormat="1" ht="16.8" customHeight="1">
      <c r="A414" s="39"/>
      <c r="B414" s="45"/>
      <c r="C414" s="326" t="s">
        <v>1</v>
      </c>
      <c r="D414" s="326" t="s">
        <v>6870</v>
      </c>
      <c r="E414" s="18" t="s">
        <v>1</v>
      </c>
      <c r="F414" s="327">
        <v>2.7000000000000002</v>
      </c>
      <c r="G414" s="39"/>
      <c r="H414" s="45"/>
    </row>
    <row r="415" s="2" customFormat="1" ht="16.8" customHeight="1">
      <c r="A415" s="39"/>
      <c r="B415" s="45"/>
      <c r="C415" s="326" t="s">
        <v>1</v>
      </c>
      <c r="D415" s="326" t="s">
        <v>1112</v>
      </c>
      <c r="E415" s="18" t="s">
        <v>1</v>
      </c>
      <c r="F415" s="327">
        <v>29.895</v>
      </c>
      <c r="G415" s="39"/>
      <c r="H415" s="45"/>
    </row>
    <row r="416" s="2" customFormat="1" ht="16.8" customHeight="1">
      <c r="A416" s="39"/>
      <c r="B416" s="45"/>
      <c r="C416" s="326" t="s">
        <v>1</v>
      </c>
      <c r="D416" s="326" t="s">
        <v>298</v>
      </c>
      <c r="E416" s="18" t="s">
        <v>1</v>
      </c>
      <c r="F416" s="327">
        <v>84.572999999999993</v>
      </c>
      <c r="G416" s="39"/>
      <c r="H416" s="45"/>
    </row>
    <row r="417" s="2" customFormat="1" ht="16.8" customHeight="1">
      <c r="A417" s="39"/>
      <c r="B417" s="45"/>
      <c r="C417" s="328" t="s">
        <v>6764</v>
      </c>
      <c r="D417" s="39"/>
      <c r="E417" s="39"/>
      <c r="F417" s="39"/>
      <c r="G417" s="39"/>
      <c r="H417" s="45"/>
    </row>
    <row r="418" s="2" customFormat="1" ht="16.8" customHeight="1">
      <c r="A418" s="39"/>
      <c r="B418" s="45"/>
      <c r="C418" s="326" t="s">
        <v>1377</v>
      </c>
      <c r="D418" s="326" t="s">
        <v>1378</v>
      </c>
      <c r="E418" s="18" t="s">
        <v>206</v>
      </c>
      <c r="F418" s="327">
        <v>84.572999999999993</v>
      </c>
      <c r="G418" s="39"/>
      <c r="H418" s="45"/>
    </row>
    <row r="419" s="2" customFormat="1" ht="16.8" customHeight="1">
      <c r="A419" s="39"/>
      <c r="B419" s="45"/>
      <c r="C419" s="322" t="s">
        <v>851</v>
      </c>
      <c r="D419" s="323" t="s">
        <v>849</v>
      </c>
      <c r="E419" s="324" t="s">
        <v>206</v>
      </c>
      <c r="F419" s="325">
        <v>106.08499999999999</v>
      </c>
      <c r="G419" s="39"/>
      <c r="H419" s="45"/>
    </row>
    <row r="420" s="2" customFormat="1" ht="16.8" customHeight="1">
      <c r="A420" s="39"/>
      <c r="B420" s="45"/>
      <c r="C420" s="326" t="s">
        <v>1</v>
      </c>
      <c r="D420" s="326" t="s">
        <v>6871</v>
      </c>
      <c r="E420" s="18" t="s">
        <v>1</v>
      </c>
      <c r="F420" s="327">
        <v>0</v>
      </c>
      <c r="G420" s="39"/>
      <c r="H420" s="45"/>
    </row>
    <row r="421" s="2" customFormat="1" ht="16.8" customHeight="1">
      <c r="A421" s="39"/>
      <c r="B421" s="45"/>
      <c r="C421" s="326" t="s">
        <v>1</v>
      </c>
      <c r="D421" s="326" t="s">
        <v>2036</v>
      </c>
      <c r="E421" s="18" t="s">
        <v>1</v>
      </c>
      <c r="F421" s="327">
        <v>0</v>
      </c>
      <c r="G421" s="39"/>
      <c r="H421" s="45"/>
    </row>
    <row r="422" s="2" customFormat="1" ht="16.8" customHeight="1">
      <c r="A422" s="39"/>
      <c r="B422" s="45"/>
      <c r="C422" s="326" t="s">
        <v>1</v>
      </c>
      <c r="D422" s="326" t="s">
        <v>333</v>
      </c>
      <c r="E422" s="18" t="s">
        <v>1</v>
      </c>
      <c r="F422" s="327">
        <v>0</v>
      </c>
      <c r="G422" s="39"/>
      <c r="H422" s="45"/>
    </row>
    <row r="423" s="2" customFormat="1" ht="16.8" customHeight="1">
      <c r="A423" s="39"/>
      <c r="B423" s="45"/>
      <c r="C423" s="326" t="s">
        <v>1</v>
      </c>
      <c r="D423" s="326" t="s">
        <v>6872</v>
      </c>
      <c r="E423" s="18" t="s">
        <v>1</v>
      </c>
      <c r="F423" s="327">
        <v>8.8089999999999993</v>
      </c>
      <c r="G423" s="39"/>
      <c r="H423" s="45"/>
    </row>
    <row r="424" s="2" customFormat="1" ht="16.8" customHeight="1">
      <c r="A424" s="39"/>
      <c r="B424" s="45"/>
      <c r="C424" s="326" t="s">
        <v>1</v>
      </c>
      <c r="D424" s="326" t="s">
        <v>6873</v>
      </c>
      <c r="E424" s="18" t="s">
        <v>1</v>
      </c>
      <c r="F424" s="327">
        <v>14.949999999999999</v>
      </c>
      <c r="G424" s="39"/>
      <c r="H424" s="45"/>
    </row>
    <row r="425" s="2" customFormat="1" ht="16.8" customHeight="1">
      <c r="A425" s="39"/>
      <c r="B425" s="45"/>
      <c r="C425" s="326" t="s">
        <v>1</v>
      </c>
      <c r="D425" s="326" t="s">
        <v>6874</v>
      </c>
      <c r="E425" s="18" t="s">
        <v>1</v>
      </c>
      <c r="F425" s="327">
        <v>20.515999999999998</v>
      </c>
      <c r="G425" s="39"/>
      <c r="H425" s="45"/>
    </row>
    <row r="426" s="2" customFormat="1" ht="16.8" customHeight="1">
      <c r="A426" s="39"/>
      <c r="B426" s="45"/>
      <c r="C426" s="326" t="s">
        <v>1</v>
      </c>
      <c r="D426" s="326" t="s">
        <v>6875</v>
      </c>
      <c r="E426" s="18" t="s">
        <v>1</v>
      </c>
      <c r="F426" s="327">
        <v>14.949999999999999</v>
      </c>
      <c r="G426" s="39"/>
      <c r="H426" s="45"/>
    </row>
    <row r="427" s="2" customFormat="1" ht="16.8" customHeight="1">
      <c r="A427" s="39"/>
      <c r="B427" s="45"/>
      <c r="C427" s="326" t="s">
        <v>1</v>
      </c>
      <c r="D427" s="326" t="s">
        <v>6876</v>
      </c>
      <c r="E427" s="18" t="s">
        <v>1</v>
      </c>
      <c r="F427" s="327">
        <v>18.170000000000002</v>
      </c>
      <c r="G427" s="39"/>
      <c r="H427" s="45"/>
    </row>
    <row r="428" s="2" customFormat="1" ht="16.8" customHeight="1">
      <c r="A428" s="39"/>
      <c r="B428" s="45"/>
      <c r="C428" s="326" t="s">
        <v>1</v>
      </c>
      <c r="D428" s="326" t="s">
        <v>6877</v>
      </c>
      <c r="E428" s="18" t="s">
        <v>1</v>
      </c>
      <c r="F428" s="327">
        <v>19.09</v>
      </c>
      <c r="G428" s="39"/>
      <c r="H428" s="45"/>
    </row>
    <row r="429" s="2" customFormat="1" ht="16.8" customHeight="1">
      <c r="A429" s="39"/>
      <c r="B429" s="45"/>
      <c r="C429" s="326" t="s">
        <v>1</v>
      </c>
      <c r="D429" s="326" t="s">
        <v>911</v>
      </c>
      <c r="E429" s="18" t="s">
        <v>1</v>
      </c>
      <c r="F429" s="327">
        <v>9.5999999999999996</v>
      </c>
      <c r="G429" s="39"/>
      <c r="H429" s="45"/>
    </row>
    <row r="430" s="2" customFormat="1" ht="16.8" customHeight="1">
      <c r="A430" s="39"/>
      <c r="B430" s="45"/>
      <c r="C430" s="326" t="s">
        <v>1</v>
      </c>
      <c r="D430" s="326" t="s">
        <v>298</v>
      </c>
      <c r="E430" s="18" t="s">
        <v>1</v>
      </c>
      <c r="F430" s="327">
        <v>106.08499999999999</v>
      </c>
      <c r="G430" s="39"/>
      <c r="H430" s="45"/>
    </row>
    <row r="431" s="2" customFormat="1" ht="16.8" customHeight="1">
      <c r="A431" s="39"/>
      <c r="B431" s="45"/>
      <c r="C431" s="328" t="s">
        <v>6764</v>
      </c>
      <c r="D431" s="39"/>
      <c r="E431" s="39"/>
      <c r="F431" s="39"/>
      <c r="G431" s="39"/>
      <c r="H431" s="45"/>
    </row>
    <row r="432" s="2" customFormat="1" ht="16.8" customHeight="1">
      <c r="A432" s="39"/>
      <c r="B432" s="45"/>
      <c r="C432" s="326" t="s">
        <v>1381</v>
      </c>
      <c r="D432" s="326" t="s">
        <v>1382</v>
      </c>
      <c r="E432" s="18" t="s">
        <v>206</v>
      </c>
      <c r="F432" s="327">
        <v>106.08499999999999</v>
      </c>
      <c r="G432" s="39"/>
      <c r="H432" s="45"/>
    </row>
    <row r="433" s="2" customFormat="1" ht="16.8" customHeight="1">
      <c r="A433" s="39"/>
      <c r="B433" s="45"/>
      <c r="C433" s="322" t="s">
        <v>853</v>
      </c>
      <c r="D433" s="323" t="s">
        <v>842</v>
      </c>
      <c r="E433" s="324" t="s">
        <v>206</v>
      </c>
      <c r="F433" s="325">
        <v>126.863</v>
      </c>
      <c r="G433" s="39"/>
      <c r="H433" s="45"/>
    </row>
    <row r="434" s="2" customFormat="1" ht="16.8" customHeight="1">
      <c r="A434" s="39"/>
      <c r="B434" s="45"/>
      <c r="C434" s="326" t="s">
        <v>1</v>
      </c>
      <c r="D434" s="326" t="s">
        <v>414</v>
      </c>
      <c r="E434" s="18" t="s">
        <v>1</v>
      </c>
      <c r="F434" s="327">
        <v>0</v>
      </c>
      <c r="G434" s="39"/>
      <c r="H434" s="45"/>
    </row>
    <row r="435" s="2" customFormat="1" ht="16.8" customHeight="1">
      <c r="A435" s="39"/>
      <c r="B435" s="45"/>
      <c r="C435" s="326" t="s">
        <v>1</v>
      </c>
      <c r="D435" s="326" t="s">
        <v>333</v>
      </c>
      <c r="E435" s="18" t="s">
        <v>1</v>
      </c>
      <c r="F435" s="327">
        <v>0</v>
      </c>
      <c r="G435" s="39"/>
      <c r="H435" s="45"/>
    </row>
    <row r="436" s="2" customFormat="1" ht="16.8" customHeight="1">
      <c r="A436" s="39"/>
      <c r="B436" s="45"/>
      <c r="C436" s="326" t="s">
        <v>1</v>
      </c>
      <c r="D436" s="326" t="s">
        <v>6843</v>
      </c>
      <c r="E436" s="18" t="s">
        <v>1</v>
      </c>
      <c r="F436" s="327">
        <v>10.533</v>
      </c>
      <c r="G436" s="39"/>
      <c r="H436" s="45"/>
    </row>
    <row r="437" s="2" customFormat="1" ht="16.8" customHeight="1">
      <c r="A437" s="39"/>
      <c r="B437" s="45"/>
      <c r="C437" s="326" t="s">
        <v>1</v>
      </c>
      <c r="D437" s="326" t="s">
        <v>6844</v>
      </c>
      <c r="E437" s="18" t="s">
        <v>1</v>
      </c>
      <c r="F437" s="327">
        <v>17.875</v>
      </c>
      <c r="G437" s="39"/>
      <c r="H437" s="45"/>
    </row>
    <row r="438" s="2" customFormat="1" ht="16.8" customHeight="1">
      <c r="A438" s="39"/>
      <c r="B438" s="45"/>
      <c r="C438" s="326" t="s">
        <v>1</v>
      </c>
      <c r="D438" s="326" t="s">
        <v>6845</v>
      </c>
      <c r="E438" s="18" t="s">
        <v>1</v>
      </c>
      <c r="F438" s="327">
        <v>24.530000000000001</v>
      </c>
      <c r="G438" s="39"/>
      <c r="H438" s="45"/>
    </row>
    <row r="439" s="2" customFormat="1" ht="16.8" customHeight="1">
      <c r="A439" s="39"/>
      <c r="B439" s="45"/>
      <c r="C439" s="326" t="s">
        <v>1</v>
      </c>
      <c r="D439" s="326" t="s">
        <v>6846</v>
      </c>
      <c r="E439" s="18" t="s">
        <v>1</v>
      </c>
      <c r="F439" s="327">
        <v>17.875</v>
      </c>
      <c r="G439" s="39"/>
      <c r="H439" s="45"/>
    </row>
    <row r="440" s="2" customFormat="1" ht="16.8" customHeight="1">
      <c r="A440" s="39"/>
      <c r="B440" s="45"/>
      <c r="C440" s="326" t="s">
        <v>1</v>
      </c>
      <c r="D440" s="326" t="s">
        <v>6847</v>
      </c>
      <c r="E440" s="18" t="s">
        <v>1</v>
      </c>
      <c r="F440" s="327">
        <v>21.725000000000001</v>
      </c>
      <c r="G440" s="39"/>
      <c r="H440" s="45"/>
    </row>
    <row r="441" s="2" customFormat="1" ht="16.8" customHeight="1">
      <c r="A441" s="39"/>
      <c r="B441" s="45"/>
      <c r="C441" s="326" t="s">
        <v>1</v>
      </c>
      <c r="D441" s="326" t="s">
        <v>6848</v>
      </c>
      <c r="E441" s="18" t="s">
        <v>1</v>
      </c>
      <c r="F441" s="327">
        <v>22.824999999999999</v>
      </c>
      <c r="G441" s="39"/>
      <c r="H441" s="45"/>
    </row>
    <row r="442" s="2" customFormat="1" ht="16.8" customHeight="1">
      <c r="A442" s="39"/>
      <c r="B442" s="45"/>
      <c r="C442" s="326" t="s">
        <v>1</v>
      </c>
      <c r="D442" s="326" t="s">
        <v>6849</v>
      </c>
      <c r="E442" s="18" t="s">
        <v>1</v>
      </c>
      <c r="F442" s="327">
        <v>11.5</v>
      </c>
      <c r="G442" s="39"/>
      <c r="H442" s="45"/>
    </row>
    <row r="443" s="2" customFormat="1" ht="16.8" customHeight="1">
      <c r="A443" s="39"/>
      <c r="B443" s="45"/>
      <c r="C443" s="326" t="s">
        <v>1</v>
      </c>
      <c r="D443" s="326" t="s">
        <v>298</v>
      </c>
      <c r="E443" s="18" t="s">
        <v>1</v>
      </c>
      <c r="F443" s="327">
        <v>126.863</v>
      </c>
      <c r="G443" s="39"/>
      <c r="H443" s="45"/>
    </row>
    <row r="444" s="2" customFormat="1" ht="16.8" customHeight="1">
      <c r="A444" s="39"/>
      <c r="B444" s="45"/>
      <c r="C444" s="328" t="s">
        <v>6764</v>
      </c>
      <c r="D444" s="39"/>
      <c r="E444" s="39"/>
      <c r="F444" s="39"/>
      <c r="G444" s="39"/>
      <c r="H444" s="45"/>
    </row>
    <row r="445" s="2" customFormat="1" ht="16.8" customHeight="1">
      <c r="A445" s="39"/>
      <c r="B445" s="45"/>
      <c r="C445" s="326" t="s">
        <v>2085</v>
      </c>
      <c r="D445" s="326" t="s">
        <v>2086</v>
      </c>
      <c r="E445" s="18" t="s">
        <v>206</v>
      </c>
      <c r="F445" s="327">
        <v>126.863</v>
      </c>
      <c r="G445" s="39"/>
      <c r="H445" s="45"/>
    </row>
    <row r="446" s="2" customFormat="1" ht="16.8" customHeight="1">
      <c r="A446" s="39"/>
      <c r="B446" s="45"/>
      <c r="C446" s="326" t="s">
        <v>2091</v>
      </c>
      <c r="D446" s="326" t="s">
        <v>2092</v>
      </c>
      <c r="E446" s="18" t="s">
        <v>206</v>
      </c>
      <c r="F446" s="327">
        <v>126.863</v>
      </c>
      <c r="G446" s="39"/>
      <c r="H446" s="45"/>
    </row>
    <row r="447" s="2" customFormat="1" ht="16.8" customHeight="1">
      <c r="A447" s="39"/>
      <c r="B447" s="45"/>
      <c r="C447" s="326" t="s">
        <v>2096</v>
      </c>
      <c r="D447" s="326" t="s">
        <v>2097</v>
      </c>
      <c r="E447" s="18" t="s">
        <v>206</v>
      </c>
      <c r="F447" s="327">
        <v>126.863</v>
      </c>
      <c r="G447" s="39"/>
      <c r="H447" s="45"/>
    </row>
    <row r="448" s="2" customFormat="1" ht="16.8" customHeight="1">
      <c r="A448" s="39"/>
      <c r="B448" s="45"/>
      <c r="C448" s="326" t="s">
        <v>2100</v>
      </c>
      <c r="D448" s="326" t="s">
        <v>2101</v>
      </c>
      <c r="E448" s="18" t="s">
        <v>206</v>
      </c>
      <c r="F448" s="327">
        <v>126.863</v>
      </c>
      <c r="G448" s="39"/>
      <c r="H448" s="45"/>
    </row>
    <row r="449" s="2" customFormat="1" ht="16.8" customHeight="1">
      <c r="A449" s="39"/>
      <c r="B449" s="45"/>
      <c r="C449" s="322" t="s">
        <v>854</v>
      </c>
      <c r="D449" s="323" t="s">
        <v>1</v>
      </c>
      <c r="E449" s="324" t="s">
        <v>1</v>
      </c>
      <c r="F449" s="325">
        <v>21.25</v>
      </c>
      <c r="G449" s="39"/>
      <c r="H449" s="45"/>
    </row>
    <row r="450" s="2" customFormat="1" ht="16.8" customHeight="1">
      <c r="A450" s="39"/>
      <c r="B450" s="45"/>
      <c r="C450" s="326" t="s">
        <v>1</v>
      </c>
      <c r="D450" s="326" t="s">
        <v>1673</v>
      </c>
      <c r="E450" s="18" t="s">
        <v>1</v>
      </c>
      <c r="F450" s="327">
        <v>0</v>
      </c>
      <c r="G450" s="39"/>
      <c r="H450" s="45"/>
    </row>
    <row r="451" s="2" customFormat="1" ht="16.8" customHeight="1">
      <c r="A451" s="39"/>
      <c r="B451" s="45"/>
      <c r="C451" s="326" t="s">
        <v>1</v>
      </c>
      <c r="D451" s="326" t="s">
        <v>414</v>
      </c>
      <c r="E451" s="18" t="s">
        <v>1</v>
      </c>
      <c r="F451" s="327">
        <v>0</v>
      </c>
      <c r="G451" s="39"/>
      <c r="H451" s="45"/>
    </row>
    <row r="452" s="2" customFormat="1" ht="16.8" customHeight="1">
      <c r="A452" s="39"/>
      <c r="B452" s="45"/>
      <c r="C452" s="326" t="s">
        <v>1</v>
      </c>
      <c r="D452" s="326" t="s">
        <v>1674</v>
      </c>
      <c r="E452" s="18" t="s">
        <v>1</v>
      </c>
      <c r="F452" s="327">
        <v>2.2400000000000002</v>
      </c>
      <c r="G452" s="39"/>
      <c r="H452" s="45"/>
    </row>
    <row r="453" s="2" customFormat="1" ht="16.8" customHeight="1">
      <c r="A453" s="39"/>
      <c r="B453" s="45"/>
      <c r="C453" s="326" t="s">
        <v>1</v>
      </c>
      <c r="D453" s="326" t="s">
        <v>1675</v>
      </c>
      <c r="E453" s="18" t="s">
        <v>1</v>
      </c>
      <c r="F453" s="327">
        <v>1.8200000000000001</v>
      </c>
      <c r="G453" s="39"/>
      <c r="H453" s="45"/>
    </row>
    <row r="454" s="2" customFormat="1" ht="16.8" customHeight="1">
      <c r="A454" s="39"/>
      <c r="B454" s="45"/>
      <c r="C454" s="326" t="s">
        <v>1</v>
      </c>
      <c r="D454" s="326" t="s">
        <v>1676</v>
      </c>
      <c r="E454" s="18" t="s">
        <v>1</v>
      </c>
      <c r="F454" s="327">
        <v>3.3599999999999999</v>
      </c>
      <c r="G454" s="39"/>
      <c r="H454" s="45"/>
    </row>
    <row r="455" s="2" customFormat="1" ht="16.8" customHeight="1">
      <c r="A455" s="39"/>
      <c r="B455" s="45"/>
      <c r="C455" s="326" t="s">
        <v>1</v>
      </c>
      <c r="D455" s="326" t="s">
        <v>1677</v>
      </c>
      <c r="E455" s="18" t="s">
        <v>1</v>
      </c>
      <c r="F455" s="327">
        <v>11.83</v>
      </c>
      <c r="G455" s="39"/>
      <c r="H455" s="45"/>
    </row>
    <row r="456" s="2" customFormat="1" ht="16.8" customHeight="1">
      <c r="A456" s="39"/>
      <c r="B456" s="45"/>
      <c r="C456" s="326" t="s">
        <v>1</v>
      </c>
      <c r="D456" s="326" t="s">
        <v>86</v>
      </c>
      <c r="E456" s="18" t="s">
        <v>1</v>
      </c>
      <c r="F456" s="327">
        <v>2</v>
      </c>
      <c r="G456" s="39"/>
      <c r="H456" s="45"/>
    </row>
    <row r="457" s="2" customFormat="1" ht="16.8" customHeight="1">
      <c r="A457" s="39"/>
      <c r="B457" s="45"/>
      <c r="C457" s="326" t="s">
        <v>854</v>
      </c>
      <c r="D457" s="326" t="s">
        <v>1112</v>
      </c>
      <c r="E457" s="18" t="s">
        <v>1</v>
      </c>
      <c r="F457" s="327">
        <v>21.25</v>
      </c>
      <c r="G457" s="39"/>
      <c r="H457" s="45"/>
    </row>
    <row r="458" s="2" customFormat="1" ht="16.8" customHeight="1">
      <c r="A458" s="39"/>
      <c r="B458" s="45"/>
      <c r="C458" s="328" t="s">
        <v>6764</v>
      </c>
      <c r="D458" s="39"/>
      <c r="E458" s="39"/>
      <c r="F458" s="39"/>
      <c r="G458" s="39"/>
      <c r="H458" s="45"/>
    </row>
    <row r="459" s="2" customFormat="1">
      <c r="A459" s="39"/>
      <c r="B459" s="45"/>
      <c r="C459" s="326" t="s">
        <v>1670</v>
      </c>
      <c r="D459" s="326" t="s">
        <v>1671</v>
      </c>
      <c r="E459" s="18" t="s">
        <v>206</v>
      </c>
      <c r="F459" s="327">
        <v>101.26000000000001</v>
      </c>
      <c r="G459" s="39"/>
      <c r="H459" s="45"/>
    </row>
    <row r="460" s="2" customFormat="1" ht="16.8" customHeight="1">
      <c r="A460" s="39"/>
      <c r="B460" s="45"/>
      <c r="C460" s="326" t="s">
        <v>1650</v>
      </c>
      <c r="D460" s="326" t="s">
        <v>1651</v>
      </c>
      <c r="E460" s="18" t="s">
        <v>206</v>
      </c>
      <c r="F460" s="327">
        <v>104.44799999999999</v>
      </c>
      <c r="G460" s="39"/>
      <c r="H460" s="45"/>
    </row>
    <row r="461" s="2" customFormat="1" ht="16.8" customHeight="1">
      <c r="A461" s="39"/>
      <c r="B461" s="45"/>
      <c r="C461" s="326" t="s">
        <v>1734</v>
      </c>
      <c r="D461" s="326" t="s">
        <v>1735</v>
      </c>
      <c r="E461" s="18" t="s">
        <v>206</v>
      </c>
      <c r="F461" s="327">
        <v>104.44799999999999</v>
      </c>
      <c r="G461" s="39"/>
      <c r="H461" s="45"/>
    </row>
    <row r="462" s="2" customFormat="1" ht="16.8" customHeight="1">
      <c r="A462" s="39"/>
      <c r="B462" s="45"/>
      <c r="C462" s="326" t="s">
        <v>1739</v>
      </c>
      <c r="D462" s="326" t="s">
        <v>1740</v>
      </c>
      <c r="E462" s="18" t="s">
        <v>206</v>
      </c>
      <c r="F462" s="327">
        <v>21.25</v>
      </c>
      <c r="G462" s="39"/>
      <c r="H462" s="45"/>
    </row>
    <row r="463" s="2" customFormat="1" ht="16.8" customHeight="1">
      <c r="A463" s="39"/>
      <c r="B463" s="45"/>
      <c r="C463" s="326" t="s">
        <v>1683</v>
      </c>
      <c r="D463" s="326" t="s">
        <v>1684</v>
      </c>
      <c r="E463" s="18" t="s">
        <v>206</v>
      </c>
      <c r="F463" s="327">
        <v>107.386</v>
      </c>
      <c r="G463" s="39"/>
      <c r="H463" s="45"/>
    </row>
    <row r="464" s="2" customFormat="1" ht="16.8" customHeight="1">
      <c r="A464" s="39"/>
      <c r="B464" s="45"/>
      <c r="C464" s="322" t="s">
        <v>856</v>
      </c>
      <c r="D464" s="323" t="s">
        <v>1</v>
      </c>
      <c r="E464" s="324" t="s">
        <v>1</v>
      </c>
      <c r="F464" s="325">
        <v>80.010000000000005</v>
      </c>
      <c r="G464" s="39"/>
      <c r="H464" s="45"/>
    </row>
    <row r="465" s="2" customFormat="1" ht="16.8" customHeight="1">
      <c r="A465" s="39"/>
      <c r="B465" s="45"/>
      <c r="C465" s="326" t="s">
        <v>1</v>
      </c>
      <c r="D465" s="326" t="s">
        <v>1678</v>
      </c>
      <c r="E465" s="18" t="s">
        <v>1</v>
      </c>
      <c r="F465" s="327">
        <v>0</v>
      </c>
      <c r="G465" s="39"/>
      <c r="H465" s="45"/>
    </row>
    <row r="466" s="2" customFormat="1" ht="16.8" customHeight="1">
      <c r="A466" s="39"/>
      <c r="B466" s="45"/>
      <c r="C466" s="326" t="s">
        <v>1</v>
      </c>
      <c r="D466" s="326" t="s">
        <v>1679</v>
      </c>
      <c r="E466" s="18" t="s">
        <v>1</v>
      </c>
      <c r="F466" s="327">
        <v>24.859999999999999</v>
      </c>
      <c r="G466" s="39"/>
      <c r="H466" s="45"/>
    </row>
    <row r="467" s="2" customFormat="1" ht="16.8" customHeight="1">
      <c r="A467" s="39"/>
      <c r="B467" s="45"/>
      <c r="C467" s="326" t="s">
        <v>1</v>
      </c>
      <c r="D467" s="326" t="s">
        <v>1680</v>
      </c>
      <c r="E467" s="18" t="s">
        <v>1</v>
      </c>
      <c r="F467" s="327">
        <v>28.75</v>
      </c>
      <c r="G467" s="39"/>
      <c r="H467" s="45"/>
    </row>
    <row r="468" s="2" customFormat="1" ht="16.8" customHeight="1">
      <c r="A468" s="39"/>
      <c r="B468" s="45"/>
      <c r="C468" s="326" t="s">
        <v>1</v>
      </c>
      <c r="D468" s="326" t="s">
        <v>1681</v>
      </c>
      <c r="E468" s="18" t="s">
        <v>1</v>
      </c>
      <c r="F468" s="327">
        <v>26.399999999999999</v>
      </c>
      <c r="G468" s="39"/>
      <c r="H468" s="45"/>
    </row>
    <row r="469" s="2" customFormat="1" ht="16.8" customHeight="1">
      <c r="A469" s="39"/>
      <c r="B469" s="45"/>
      <c r="C469" s="326" t="s">
        <v>856</v>
      </c>
      <c r="D469" s="326" t="s">
        <v>1112</v>
      </c>
      <c r="E469" s="18" t="s">
        <v>1</v>
      </c>
      <c r="F469" s="327">
        <v>80.010000000000005</v>
      </c>
      <c r="G469" s="39"/>
      <c r="H469" s="45"/>
    </row>
    <row r="470" s="2" customFormat="1" ht="16.8" customHeight="1">
      <c r="A470" s="39"/>
      <c r="B470" s="45"/>
      <c r="C470" s="328" t="s">
        <v>6764</v>
      </c>
      <c r="D470" s="39"/>
      <c r="E470" s="39"/>
      <c r="F470" s="39"/>
      <c r="G470" s="39"/>
      <c r="H470" s="45"/>
    </row>
    <row r="471" s="2" customFormat="1">
      <c r="A471" s="39"/>
      <c r="B471" s="45"/>
      <c r="C471" s="326" t="s">
        <v>1670</v>
      </c>
      <c r="D471" s="326" t="s">
        <v>1671</v>
      </c>
      <c r="E471" s="18" t="s">
        <v>206</v>
      </c>
      <c r="F471" s="327">
        <v>101.26000000000001</v>
      </c>
      <c r="G471" s="39"/>
      <c r="H471" s="45"/>
    </row>
    <row r="472" s="2" customFormat="1" ht="16.8" customHeight="1">
      <c r="A472" s="39"/>
      <c r="B472" s="45"/>
      <c r="C472" s="326" t="s">
        <v>1650</v>
      </c>
      <c r="D472" s="326" t="s">
        <v>1651</v>
      </c>
      <c r="E472" s="18" t="s">
        <v>206</v>
      </c>
      <c r="F472" s="327">
        <v>104.44799999999999</v>
      </c>
      <c r="G472" s="39"/>
      <c r="H472" s="45"/>
    </row>
    <row r="473" s="2" customFormat="1" ht="16.8" customHeight="1">
      <c r="A473" s="39"/>
      <c r="B473" s="45"/>
      <c r="C473" s="326" t="s">
        <v>1734</v>
      </c>
      <c r="D473" s="326" t="s">
        <v>1735</v>
      </c>
      <c r="E473" s="18" t="s">
        <v>206</v>
      </c>
      <c r="F473" s="327">
        <v>104.44799999999999</v>
      </c>
      <c r="G473" s="39"/>
      <c r="H473" s="45"/>
    </row>
    <row r="474" s="2" customFormat="1" ht="16.8" customHeight="1">
      <c r="A474" s="39"/>
      <c r="B474" s="45"/>
      <c r="C474" s="326" t="s">
        <v>1743</v>
      </c>
      <c r="D474" s="326" t="s">
        <v>1744</v>
      </c>
      <c r="E474" s="18" t="s">
        <v>206</v>
      </c>
      <c r="F474" s="327">
        <v>80.010000000000005</v>
      </c>
      <c r="G474" s="39"/>
      <c r="H474" s="45"/>
    </row>
    <row r="475" s="2" customFormat="1" ht="16.8" customHeight="1">
      <c r="A475" s="39"/>
      <c r="B475" s="45"/>
      <c r="C475" s="326" t="s">
        <v>1683</v>
      </c>
      <c r="D475" s="326" t="s">
        <v>1684</v>
      </c>
      <c r="E475" s="18" t="s">
        <v>206</v>
      </c>
      <c r="F475" s="327">
        <v>107.386</v>
      </c>
      <c r="G475" s="39"/>
      <c r="H475" s="45"/>
    </row>
    <row r="476" s="2" customFormat="1" ht="16.8" customHeight="1">
      <c r="A476" s="39"/>
      <c r="B476" s="45"/>
      <c r="C476" s="322" t="s">
        <v>858</v>
      </c>
      <c r="D476" s="323" t="s">
        <v>1</v>
      </c>
      <c r="E476" s="324" t="s">
        <v>1</v>
      </c>
      <c r="F476" s="325">
        <v>4.9199999999999999</v>
      </c>
      <c r="G476" s="39"/>
      <c r="H476" s="45"/>
    </row>
    <row r="477" s="2" customFormat="1" ht="16.8" customHeight="1">
      <c r="A477" s="39"/>
      <c r="B477" s="45"/>
      <c r="C477" s="326" t="s">
        <v>1</v>
      </c>
      <c r="D477" s="326" t="s">
        <v>1724</v>
      </c>
      <c r="E477" s="18" t="s">
        <v>1</v>
      </c>
      <c r="F477" s="327">
        <v>0</v>
      </c>
      <c r="G477" s="39"/>
      <c r="H477" s="45"/>
    </row>
    <row r="478" s="2" customFormat="1" ht="16.8" customHeight="1">
      <c r="A478" s="39"/>
      <c r="B478" s="45"/>
      <c r="C478" s="326" t="s">
        <v>1</v>
      </c>
      <c r="D478" s="326" t="s">
        <v>1048</v>
      </c>
      <c r="E478" s="18" t="s">
        <v>1</v>
      </c>
      <c r="F478" s="327">
        <v>0</v>
      </c>
      <c r="G478" s="39"/>
      <c r="H478" s="45"/>
    </row>
    <row r="479" s="2" customFormat="1" ht="16.8" customHeight="1">
      <c r="A479" s="39"/>
      <c r="B479" s="45"/>
      <c r="C479" s="326" t="s">
        <v>1</v>
      </c>
      <c r="D479" s="326" t="s">
        <v>1725</v>
      </c>
      <c r="E479" s="18" t="s">
        <v>1</v>
      </c>
      <c r="F479" s="327">
        <v>4.9199999999999999</v>
      </c>
      <c r="G479" s="39"/>
      <c r="H479" s="45"/>
    </row>
    <row r="480" s="2" customFormat="1" ht="16.8" customHeight="1">
      <c r="A480" s="39"/>
      <c r="B480" s="45"/>
      <c r="C480" s="326" t="s">
        <v>858</v>
      </c>
      <c r="D480" s="326" t="s">
        <v>1112</v>
      </c>
      <c r="E480" s="18" t="s">
        <v>1</v>
      </c>
      <c r="F480" s="327">
        <v>4.9199999999999999</v>
      </c>
      <c r="G480" s="39"/>
      <c r="H480" s="45"/>
    </row>
    <row r="481" s="2" customFormat="1" ht="16.8" customHeight="1">
      <c r="A481" s="39"/>
      <c r="B481" s="45"/>
      <c r="C481" s="328" t="s">
        <v>6764</v>
      </c>
      <c r="D481" s="39"/>
      <c r="E481" s="39"/>
      <c r="F481" s="39"/>
      <c r="G481" s="39"/>
      <c r="H481" s="45"/>
    </row>
    <row r="482" s="2" customFormat="1" ht="16.8" customHeight="1">
      <c r="A482" s="39"/>
      <c r="B482" s="45"/>
      <c r="C482" s="326" t="s">
        <v>1720</v>
      </c>
      <c r="D482" s="326" t="s">
        <v>1721</v>
      </c>
      <c r="E482" s="18" t="s">
        <v>206</v>
      </c>
      <c r="F482" s="327">
        <v>52.140000000000001</v>
      </c>
      <c r="G482" s="39"/>
      <c r="H482" s="45"/>
    </row>
    <row r="483" s="2" customFormat="1" ht="16.8" customHeight="1">
      <c r="A483" s="39"/>
      <c r="B483" s="45"/>
      <c r="C483" s="326" t="s">
        <v>1645</v>
      </c>
      <c r="D483" s="326" t="s">
        <v>1646</v>
      </c>
      <c r="E483" s="18" t="s">
        <v>206</v>
      </c>
      <c r="F483" s="327">
        <v>52.140000000000001</v>
      </c>
      <c r="G483" s="39"/>
      <c r="H483" s="45"/>
    </row>
    <row r="484" s="2" customFormat="1" ht="16.8" customHeight="1">
      <c r="A484" s="39"/>
      <c r="B484" s="45"/>
      <c r="C484" s="326" t="s">
        <v>1656</v>
      </c>
      <c r="D484" s="326" t="s">
        <v>1657</v>
      </c>
      <c r="E484" s="18" t="s">
        <v>206</v>
      </c>
      <c r="F484" s="327">
        <v>104.28</v>
      </c>
      <c r="G484" s="39"/>
      <c r="H484" s="45"/>
    </row>
    <row r="485" s="2" customFormat="1">
      <c r="A485" s="39"/>
      <c r="B485" s="45"/>
      <c r="C485" s="326" t="s">
        <v>1661</v>
      </c>
      <c r="D485" s="326" t="s">
        <v>1662</v>
      </c>
      <c r="E485" s="18" t="s">
        <v>206</v>
      </c>
      <c r="F485" s="327">
        <v>4.9199999999999999</v>
      </c>
      <c r="G485" s="39"/>
      <c r="H485" s="45"/>
    </row>
    <row r="486" s="2" customFormat="1" ht="16.8" customHeight="1">
      <c r="A486" s="39"/>
      <c r="B486" s="45"/>
      <c r="C486" s="326" t="s">
        <v>1665</v>
      </c>
      <c r="D486" s="326" t="s">
        <v>1666</v>
      </c>
      <c r="E486" s="18" t="s">
        <v>206</v>
      </c>
      <c r="F486" s="327">
        <v>5.1660000000000004</v>
      </c>
      <c r="G486" s="39"/>
      <c r="H486" s="45"/>
    </row>
    <row r="487" s="2" customFormat="1" ht="16.8" customHeight="1">
      <c r="A487" s="39"/>
      <c r="B487" s="45"/>
      <c r="C487" s="322" t="s">
        <v>861</v>
      </c>
      <c r="D487" s="323" t="s">
        <v>1</v>
      </c>
      <c r="E487" s="324" t="s">
        <v>1</v>
      </c>
      <c r="F487" s="325">
        <v>47.219999999999999</v>
      </c>
      <c r="G487" s="39"/>
      <c r="H487" s="45"/>
    </row>
    <row r="488" s="2" customFormat="1" ht="16.8" customHeight="1">
      <c r="A488" s="39"/>
      <c r="B488" s="45"/>
      <c r="C488" s="326" t="s">
        <v>1</v>
      </c>
      <c r="D488" s="326" t="s">
        <v>1726</v>
      </c>
      <c r="E488" s="18" t="s">
        <v>1</v>
      </c>
      <c r="F488" s="327">
        <v>0</v>
      </c>
      <c r="G488" s="39"/>
      <c r="H488" s="45"/>
    </row>
    <row r="489" s="2" customFormat="1" ht="16.8" customHeight="1">
      <c r="A489" s="39"/>
      <c r="B489" s="45"/>
      <c r="C489" s="326" t="s">
        <v>1</v>
      </c>
      <c r="D489" s="326" t="s">
        <v>414</v>
      </c>
      <c r="E489" s="18" t="s">
        <v>1</v>
      </c>
      <c r="F489" s="327">
        <v>0</v>
      </c>
      <c r="G489" s="39"/>
      <c r="H489" s="45"/>
    </row>
    <row r="490" s="2" customFormat="1" ht="16.8" customHeight="1">
      <c r="A490" s="39"/>
      <c r="B490" s="45"/>
      <c r="C490" s="326" t="s">
        <v>1</v>
      </c>
      <c r="D490" s="326" t="s">
        <v>1727</v>
      </c>
      <c r="E490" s="18" t="s">
        <v>1</v>
      </c>
      <c r="F490" s="327">
        <v>0.90000000000000002</v>
      </c>
      <c r="G490" s="39"/>
      <c r="H490" s="45"/>
    </row>
    <row r="491" s="2" customFormat="1" ht="16.8" customHeight="1">
      <c r="A491" s="39"/>
      <c r="B491" s="45"/>
      <c r="C491" s="326" t="s">
        <v>1</v>
      </c>
      <c r="D491" s="326" t="s">
        <v>1728</v>
      </c>
      <c r="E491" s="18" t="s">
        <v>1</v>
      </c>
      <c r="F491" s="327">
        <v>11.699999999999999</v>
      </c>
      <c r="G491" s="39"/>
      <c r="H491" s="45"/>
    </row>
    <row r="492" s="2" customFormat="1" ht="16.8" customHeight="1">
      <c r="A492" s="39"/>
      <c r="B492" s="45"/>
      <c r="C492" s="326" t="s">
        <v>1</v>
      </c>
      <c r="D492" s="326" t="s">
        <v>1729</v>
      </c>
      <c r="E492" s="18" t="s">
        <v>1</v>
      </c>
      <c r="F492" s="327">
        <v>8.2200000000000006</v>
      </c>
      <c r="G492" s="39"/>
      <c r="H492" s="45"/>
    </row>
    <row r="493" s="2" customFormat="1" ht="16.8" customHeight="1">
      <c r="A493" s="39"/>
      <c r="B493" s="45"/>
      <c r="C493" s="326" t="s">
        <v>1</v>
      </c>
      <c r="D493" s="326" t="s">
        <v>1730</v>
      </c>
      <c r="E493" s="18" t="s">
        <v>1</v>
      </c>
      <c r="F493" s="327">
        <v>18.600000000000001</v>
      </c>
      <c r="G493" s="39"/>
      <c r="H493" s="45"/>
    </row>
    <row r="494" s="2" customFormat="1" ht="16.8" customHeight="1">
      <c r="A494" s="39"/>
      <c r="B494" s="45"/>
      <c r="C494" s="326" t="s">
        <v>1</v>
      </c>
      <c r="D494" s="326" t="s">
        <v>1048</v>
      </c>
      <c r="E494" s="18" t="s">
        <v>1</v>
      </c>
      <c r="F494" s="327">
        <v>0</v>
      </c>
      <c r="G494" s="39"/>
      <c r="H494" s="45"/>
    </row>
    <row r="495" s="2" customFormat="1" ht="16.8" customHeight="1">
      <c r="A495" s="39"/>
      <c r="B495" s="45"/>
      <c r="C495" s="326" t="s">
        <v>1</v>
      </c>
      <c r="D495" s="326" t="s">
        <v>1731</v>
      </c>
      <c r="E495" s="18" t="s">
        <v>1</v>
      </c>
      <c r="F495" s="327">
        <v>3.5</v>
      </c>
      <c r="G495" s="39"/>
      <c r="H495" s="45"/>
    </row>
    <row r="496" s="2" customFormat="1" ht="16.8" customHeight="1">
      <c r="A496" s="39"/>
      <c r="B496" s="45"/>
      <c r="C496" s="326" t="s">
        <v>1</v>
      </c>
      <c r="D496" s="326" t="s">
        <v>1732</v>
      </c>
      <c r="E496" s="18" t="s">
        <v>1</v>
      </c>
      <c r="F496" s="327">
        <v>4.2999999999999998</v>
      </c>
      <c r="G496" s="39"/>
      <c r="H496" s="45"/>
    </row>
    <row r="497" s="2" customFormat="1" ht="16.8" customHeight="1">
      <c r="A497" s="39"/>
      <c r="B497" s="45"/>
      <c r="C497" s="326" t="s">
        <v>861</v>
      </c>
      <c r="D497" s="326" t="s">
        <v>1112</v>
      </c>
      <c r="E497" s="18" t="s">
        <v>1</v>
      </c>
      <c r="F497" s="327">
        <v>47.219999999999999</v>
      </c>
      <c r="G497" s="39"/>
      <c r="H497" s="45"/>
    </row>
    <row r="498" s="2" customFormat="1" ht="16.8" customHeight="1">
      <c r="A498" s="39"/>
      <c r="B498" s="45"/>
      <c r="C498" s="328" t="s">
        <v>6764</v>
      </c>
      <c r="D498" s="39"/>
      <c r="E498" s="39"/>
      <c r="F498" s="39"/>
      <c r="G498" s="39"/>
      <c r="H498" s="45"/>
    </row>
    <row r="499" s="2" customFormat="1" ht="16.8" customHeight="1">
      <c r="A499" s="39"/>
      <c r="B499" s="45"/>
      <c r="C499" s="326" t="s">
        <v>1720</v>
      </c>
      <c r="D499" s="326" t="s">
        <v>1721</v>
      </c>
      <c r="E499" s="18" t="s">
        <v>206</v>
      </c>
      <c r="F499" s="327">
        <v>52.140000000000001</v>
      </c>
      <c r="G499" s="39"/>
      <c r="H499" s="45"/>
    </row>
    <row r="500" s="2" customFormat="1" ht="16.8" customHeight="1">
      <c r="A500" s="39"/>
      <c r="B500" s="45"/>
      <c r="C500" s="326" t="s">
        <v>1645</v>
      </c>
      <c r="D500" s="326" t="s">
        <v>1646</v>
      </c>
      <c r="E500" s="18" t="s">
        <v>206</v>
      </c>
      <c r="F500" s="327">
        <v>52.140000000000001</v>
      </c>
      <c r="G500" s="39"/>
      <c r="H500" s="45"/>
    </row>
    <row r="501" s="2" customFormat="1" ht="16.8" customHeight="1">
      <c r="A501" s="39"/>
      <c r="B501" s="45"/>
      <c r="C501" s="326" t="s">
        <v>1656</v>
      </c>
      <c r="D501" s="326" t="s">
        <v>1657</v>
      </c>
      <c r="E501" s="18" t="s">
        <v>206</v>
      </c>
      <c r="F501" s="327">
        <v>104.28</v>
      </c>
      <c r="G501" s="39"/>
      <c r="H501" s="45"/>
    </row>
    <row r="502" s="2" customFormat="1" ht="16.8" customHeight="1">
      <c r="A502" s="39"/>
      <c r="B502" s="45"/>
      <c r="C502" s="322" t="s">
        <v>863</v>
      </c>
      <c r="D502" s="323" t="s">
        <v>1</v>
      </c>
      <c r="E502" s="324" t="s">
        <v>1</v>
      </c>
      <c r="F502" s="325">
        <v>155.09999999999999</v>
      </c>
      <c r="G502" s="39"/>
      <c r="H502" s="45"/>
    </row>
    <row r="503" s="2" customFormat="1" ht="16.8" customHeight="1">
      <c r="A503" s="39"/>
      <c r="B503" s="45"/>
      <c r="C503" s="326" t="s">
        <v>1</v>
      </c>
      <c r="D503" s="326" t="s">
        <v>1182</v>
      </c>
      <c r="E503" s="18" t="s">
        <v>1</v>
      </c>
      <c r="F503" s="327">
        <v>0</v>
      </c>
      <c r="G503" s="39"/>
      <c r="H503" s="45"/>
    </row>
    <row r="504" s="2" customFormat="1" ht="16.8" customHeight="1">
      <c r="A504" s="39"/>
      <c r="B504" s="45"/>
      <c r="C504" s="326" t="s">
        <v>1</v>
      </c>
      <c r="D504" s="326" t="s">
        <v>2036</v>
      </c>
      <c r="E504" s="18" t="s">
        <v>1</v>
      </c>
      <c r="F504" s="327">
        <v>0</v>
      </c>
      <c r="G504" s="39"/>
      <c r="H504" s="45"/>
    </row>
    <row r="505" s="2" customFormat="1" ht="16.8" customHeight="1">
      <c r="A505" s="39"/>
      <c r="B505" s="45"/>
      <c r="C505" s="326" t="s">
        <v>1</v>
      </c>
      <c r="D505" s="326" t="s">
        <v>2037</v>
      </c>
      <c r="E505" s="18" t="s">
        <v>1</v>
      </c>
      <c r="F505" s="327">
        <v>101.2</v>
      </c>
      <c r="G505" s="39"/>
      <c r="H505" s="45"/>
    </row>
    <row r="506" s="2" customFormat="1" ht="16.8" customHeight="1">
      <c r="A506" s="39"/>
      <c r="B506" s="45"/>
      <c r="C506" s="326" t="s">
        <v>1</v>
      </c>
      <c r="D506" s="326" t="s">
        <v>1048</v>
      </c>
      <c r="E506" s="18" t="s">
        <v>1</v>
      </c>
      <c r="F506" s="327">
        <v>0</v>
      </c>
      <c r="G506" s="39"/>
      <c r="H506" s="45"/>
    </row>
    <row r="507" s="2" customFormat="1" ht="16.8" customHeight="1">
      <c r="A507" s="39"/>
      <c r="B507" s="45"/>
      <c r="C507" s="326" t="s">
        <v>1</v>
      </c>
      <c r="D507" s="326" t="s">
        <v>2038</v>
      </c>
      <c r="E507" s="18" t="s">
        <v>1</v>
      </c>
      <c r="F507" s="327">
        <v>53.899999999999999</v>
      </c>
      <c r="G507" s="39"/>
      <c r="H507" s="45"/>
    </row>
    <row r="508" s="2" customFormat="1" ht="16.8" customHeight="1">
      <c r="A508" s="39"/>
      <c r="B508" s="45"/>
      <c r="C508" s="326" t="s">
        <v>863</v>
      </c>
      <c r="D508" s="326" t="s">
        <v>298</v>
      </c>
      <c r="E508" s="18" t="s">
        <v>1</v>
      </c>
      <c r="F508" s="327">
        <v>155.09999999999999</v>
      </c>
      <c r="G508" s="39"/>
      <c r="H508" s="45"/>
    </row>
    <row r="509" s="2" customFormat="1" ht="16.8" customHeight="1">
      <c r="A509" s="39"/>
      <c r="B509" s="45"/>
      <c r="C509" s="328" t="s">
        <v>6764</v>
      </c>
      <c r="D509" s="39"/>
      <c r="E509" s="39"/>
      <c r="F509" s="39"/>
      <c r="G509" s="39"/>
      <c r="H509" s="45"/>
    </row>
    <row r="510" s="2" customFormat="1" ht="16.8" customHeight="1">
      <c r="A510" s="39"/>
      <c r="B510" s="45"/>
      <c r="C510" s="326" t="s">
        <v>2033</v>
      </c>
      <c r="D510" s="326" t="s">
        <v>2034</v>
      </c>
      <c r="E510" s="18" t="s">
        <v>206</v>
      </c>
      <c r="F510" s="327">
        <v>155.09999999999999</v>
      </c>
      <c r="G510" s="39"/>
      <c r="H510" s="45"/>
    </row>
    <row r="511" s="2" customFormat="1" ht="16.8" customHeight="1">
      <c r="A511" s="39"/>
      <c r="B511" s="45"/>
      <c r="C511" s="326" t="s">
        <v>2063</v>
      </c>
      <c r="D511" s="326" t="s">
        <v>2064</v>
      </c>
      <c r="E511" s="18" t="s">
        <v>206</v>
      </c>
      <c r="F511" s="327">
        <v>310.19999999999999</v>
      </c>
      <c r="G511" s="39"/>
      <c r="H511" s="45"/>
    </row>
    <row r="512" s="2" customFormat="1" ht="16.8" customHeight="1">
      <c r="A512" s="39"/>
      <c r="B512" s="45"/>
      <c r="C512" s="326" t="s">
        <v>2040</v>
      </c>
      <c r="D512" s="326" t="s">
        <v>2041</v>
      </c>
      <c r="E512" s="18" t="s">
        <v>314</v>
      </c>
      <c r="F512" s="327">
        <v>1.274</v>
      </c>
      <c r="G512" s="39"/>
      <c r="H512" s="45"/>
    </row>
    <row r="513" s="2" customFormat="1">
      <c r="A513" s="39"/>
      <c r="B513" s="45"/>
      <c r="C513" s="326" t="s">
        <v>2075</v>
      </c>
      <c r="D513" s="326" t="s">
        <v>2076</v>
      </c>
      <c r="E513" s="18" t="s">
        <v>206</v>
      </c>
      <c r="F513" s="327">
        <v>653.59500000000003</v>
      </c>
      <c r="G513" s="39"/>
      <c r="H513" s="45"/>
    </row>
    <row r="514" s="2" customFormat="1">
      <c r="A514" s="39"/>
      <c r="B514" s="45"/>
      <c r="C514" s="326" t="s">
        <v>2068</v>
      </c>
      <c r="D514" s="326" t="s">
        <v>2069</v>
      </c>
      <c r="E514" s="18" t="s">
        <v>206</v>
      </c>
      <c r="F514" s="327">
        <v>653.59500000000003</v>
      </c>
      <c r="G514" s="39"/>
      <c r="H514" s="45"/>
    </row>
    <row r="515" s="2" customFormat="1" ht="16.8" customHeight="1">
      <c r="A515" s="39"/>
      <c r="B515" s="45"/>
      <c r="C515" s="322" t="s">
        <v>865</v>
      </c>
      <c r="D515" s="323" t="s">
        <v>1</v>
      </c>
      <c r="E515" s="324" t="s">
        <v>1</v>
      </c>
      <c r="F515" s="325">
        <v>406.5</v>
      </c>
      <c r="G515" s="39"/>
      <c r="H515" s="45"/>
    </row>
    <row r="516" s="2" customFormat="1" ht="16.8" customHeight="1">
      <c r="A516" s="39"/>
      <c r="B516" s="45"/>
      <c r="C516" s="326" t="s">
        <v>1</v>
      </c>
      <c r="D516" s="326" t="s">
        <v>414</v>
      </c>
      <c r="E516" s="18" t="s">
        <v>1</v>
      </c>
      <c r="F516" s="327">
        <v>0</v>
      </c>
      <c r="G516" s="39"/>
      <c r="H516" s="45"/>
    </row>
    <row r="517" s="2" customFormat="1" ht="16.8" customHeight="1">
      <c r="A517" s="39"/>
      <c r="B517" s="45"/>
      <c r="C517" s="326" t="s">
        <v>1</v>
      </c>
      <c r="D517" s="326" t="s">
        <v>2029</v>
      </c>
      <c r="E517" s="18" t="s">
        <v>1</v>
      </c>
      <c r="F517" s="327">
        <v>0</v>
      </c>
      <c r="G517" s="39"/>
      <c r="H517" s="45"/>
    </row>
    <row r="518" s="2" customFormat="1" ht="16.8" customHeight="1">
      <c r="A518" s="39"/>
      <c r="B518" s="45"/>
      <c r="C518" s="326" t="s">
        <v>1</v>
      </c>
      <c r="D518" s="326" t="s">
        <v>2030</v>
      </c>
      <c r="E518" s="18" t="s">
        <v>1</v>
      </c>
      <c r="F518" s="327">
        <v>205.69999999999999</v>
      </c>
      <c r="G518" s="39"/>
      <c r="H518" s="45"/>
    </row>
    <row r="519" s="2" customFormat="1" ht="16.8" customHeight="1">
      <c r="A519" s="39"/>
      <c r="B519" s="45"/>
      <c r="C519" s="326" t="s">
        <v>1</v>
      </c>
      <c r="D519" s="326" t="s">
        <v>1048</v>
      </c>
      <c r="E519" s="18" t="s">
        <v>1</v>
      </c>
      <c r="F519" s="327">
        <v>0</v>
      </c>
      <c r="G519" s="39"/>
      <c r="H519" s="45"/>
    </row>
    <row r="520" s="2" customFormat="1" ht="16.8" customHeight="1">
      <c r="A520" s="39"/>
      <c r="B520" s="45"/>
      <c r="C520" s="326" t="s">
        <v>1</v>
      </c>
      <c r="D520" s="326" t="s">
        <v>1049</v>
      </c>
      <c r="E520" s="18" t="s">
        <v>1</v>
      </c>
      <c r="F520" s="327">
        <v>150.47999999999999</v>
      </c>
      <c r="G520" s="39"/>
      <c r="H520" s="45"/>
    </row>
    <row r="521" s="2" customFormat="1" ht="16.8" customHeight="1">
      <c r="A521" s="39"/>
      <c r="B521" s="45"/>
      <c r="C521" s="326" t="s">
        <v>1</v>
      </c>
      <c r="D521" s="326" t="s">
        <v>1083</v>
      </c>
      <c r="E521" s="18" t="s">
        <v>1</v>
      </c>
      <c r="F521" s="327">
        <v>0</v>
      </c>
      <c r="G521" s="39"/>
      <c r="H521" s="45"/>
    </row>
    <row r="522" s="2" customFormat="1" ht="16.8" customHeight="1">
      <c r="A522" s="39"/>
      <c r="B522" s="45"/>
      <c r="C522" s="326" t="s">
        <v>1</v>
      </c>
      <c r="D522" s="326" t="s">
        <v>2031</v>
      </c>
      <c r="E522" s="18" t="s">
        <v>1</v>
      </c>
      <c r="F522" s="327">
        <v>10.32</v>
      </c>
      <c r="G522" s="39"/>
      <c r="H522" s="45"/>
    </row>
    <row r="523" s="2" customFormat="1" ht="16.8" customHeight="1">
      <c r="A523" s="39"/>
      <c r="B523" s="45"/>
      <c r="C523" s="326" t="s">
        <v>1</v>
      </c>
      <c r="D523" s="326" t="s">
        <v>678</v>
      </c>
      <c r="E523" s="18" t="s">
        <v>1</v>
      </c>
      <c r="F523" s="327">
        <v>40</v>
      </c>
      <c r="G523" s="39"/>
      <c r="H523" s="45"/>
    </row>
    <row r="524" s="2" customFormat="1" ht="16.8" customHeight="1">
      <c r="A524" s="39"/>
      <c r="B524" s="45"/>
      <c r="C524" s="326" t="s">
        <v>865</v>
      </c>
      <c r="D524" s="326" t="s">
        <v>298</v>
      </c>
      <c r="E524" s="18" t="s">
        <v>1</v>
      </c>
      <c r="F524" s="327">
        <v>406.5</v>
      </c>
      <c r="G524" s="39"/>
      <c r="H524" s="45"/>
    </row>
    <row r="525" s="2" customFormat="1" ht="16.8" customHeight="1">
      <c r="A525" s="39"/>
      <c r="B525" s="45"/>
      <c r="C525" s="328" t="s">
        <v>6764</v>
      </c>
      <c r="D525" s="39"/>
      <c r="E525" s="39"/>
      <c r="F525" s="39"/>
      <c r="G525" s="39"/>
      <c r="H525" s="45"/>
    </row>
    <row r="526" s="2" customFormat="1" ht="16.8" customHeight="1">
      <c r="A526" s="39"/>
      <c r="B526" s="45"/>
      <c r="C526" s="326" t="s">
        <v>2026</v>
      </c>
      <c r="D526" s="326" t="s">
        <v>2027</v>
      </c>
      <c r="E526" s="18" t="s">
        <v>206</v>
      </c>
      <c r="F526" s="327">
        <v>406.5</v>
      </c>
      <c r="G526" s="39"/>
      <c r="H526" s="45"/>
    </row>
    <row r="527" s="2" customFormat="1" ht="16.8" customHeight="1">
      <c r="A527" s="39"/>
      <c r="B527" s="45"/>
      <c r="C527" s="326" t="s">
        <v>2058</v>
      </c>
      <c r="D527" s="326" t="s">
        <v>2059</v>
      </c>
      <c r="E527" s="18" t="s">
        <v>206</v>
      </c>
      <c r="F527" s="327">
        <v>813</v>
      </c>
      <c r="G527" s="39"/>
      <c r="H527" s="45"/>
    </row>
    <row r="528" s="2" customFormat="1" ht="16.8" customHeight="1">
      <c r="A528" s="39"/>
      <c r="B528" s="45"/>
      <c r="C528" s="326" t="s">
        <v>2040</v>
      </c>
      <c r="D528" s="326" t="s">
        <v>2041</v>
      </c>
      <c r="E528" s="18" t="s">
        <v>314</v>
      </c>
      <c r="F528" s="327">
        <v>1.274</v>
      </c>
      <c r="G528" s="39"/>
      <c r="H528" s="45"/>
    </row>
    <row r="529" s="2" customFormat="1">
      <c r="A529" s="39"/>
      <c r="B529" s="45"/>
      <c r="C529" s="326" t="s">
        <v>2075</v>
      </c>
      <c r="D529" s="326" t="s">
        <v>2076</v>
      </c>
      <c r="E529" s="18" t="s">
        <v>206</v>
      </c>
      <c r="F529" s="327">
        <v>653.59500000000003</v>
      </c>
      <c r="G529" s="39"/>
      <c r="H529" s="45"/>
    </row>
    <row r="530" s="2" customFormat="1">
      <c r="A530" s="39"/>
      <c r="B530" s="45"/>
      <c r="C530" s="326" t="s">
        <v>2068</v>
      </c>
      <c r="D530" s="326" t="s">
        <v>2069</v>
      </c>
      <c r="E530" s="18" t="s">
        <v>206</v>
      </c>
      <c r="F530" s="327">
        <v>653.59500000000003</v>
      </c>
      <c r="G530" s="39"/>
      <c r="H530" s="45"/>
    </row>
    <row r="531" s="2" customFormat="1" ht="16.8" customHeight="1">
      <c r="A531" s="39"/>
      <c r="B531" s="45"/>
      <c r="C531" s="322" t="s">
        <v>867</v>
      </c>
      <c r="D531" s="323" t="s">
        <v>1</v>
      </c>
      <c r="E531" s="324" t="s">
        <v>1</v>
      </c>
      <c r="F531" s="325">
        <v>104.28700000000001</v>
      </c>
      <c r="G531" s="39"/>
      <c r="H531" s="45"/>
    </row>
    <row r="532" s="2" customFormat="1" ht="16.8" customHeight="1">
      <c r="A532" s="39"/>
      <c r="B532" s="45"/>
      <c r="C532" s="326" t="s">
        <v>1</v>
      </c>
      <c r="D532" s="326" t="s">
        <v>950</v>
      </c>
      <c r="E532" s="18" t="s">
        <v>1</v>
      </c>
      <c r="F532" s="327">
        <v>0</v>
      </c>
      <c r="G532" s="39"/>
      <c r="H532" s="45"/>
    </row>
    <row r="533" s="2" customFormat="1" ht="16.8" customHeight="1">
      <c r="A533" s="39"/>
      <c r="B533" s="45"/>
      <c r="C533" s="326" t="s">
        <v>1</v>
      </c>
      <c r="D533" s="326" t="s">
        <v>951</v>
      </c>
      <c r="E533" s="18" t="s">
        <v>1</v>
      </c>
      <c r="F533" s="327">
        <v>43.68</v>
      </c>
      <c r="G533" s="39"/>
      <c r="H533" s="45"/>
    </row>
    <row r="534" s="2" customFormat="1" ht="16.8" customHeight="1">
      <c r="A534" s="39"/>
      <c r="B534" s="45"/>
      <c r="C534" s="326" t="s">
        <v>1</v>
      </c>
      <c r="D534" s="326" t="s">
        <v>952</v>
      </c>
      <c r="E534" s="18" t="s">
        <v>1</v>
      </c>
      <c r="F534" s="327">
        <v>15.18</v>
      </c>
      <c r="G534" s="39"/>
      <c r="H534" s="45"/>
    </row>
    <row r="535" s="2" customFormat="1" ht="16.8" customHeight="1">
      <c r="A535" s="39"/>
      <c r="B535" s="45"/>
      <c r="C535" s="326" t="s">
        <v>1</v>
      </c>
      <c r="D535" s="326" t="s">
        <v>953</v>
      </c>
      <c r="E535" s="18" t="s">
        <v>1</v>
      </c>
      <c r="F535" s="327">
        <v>0</v>
      </c>
      <c r="G535" s="39"/>
      <c r="H535" s="45"/>
    </row>
    <row r="536" s="2" customFormat="1" ht="16.8" customHeight="1">
      <c r="A536" s="39"/>
      <c r="B536" s="45"/>
      <c r="C536" s="326" t="s">
        <v>1</v>
      </c>
      <c r="D536" s="326" t="s">
        <v>954</v>
      </c>
      <c r="E536" s="18" t="s">
        <v>1</v>
      </c>
      <c r="F536" s="327">
        <v>4.085</v>
      </c>
      <c r="G536" s="39"/>
      <c r="H536" s="45"/>
    </row>
    <row r="537" s="2" customFormat="1" ht="16.8" customHeight="1">
      <c r="A537" s="39"/>
      <c r="B537" s="45"/>
      <c r="C537" s="326" t="s">
        <v>1</v>
      </c>
      <c r="D537" s="326" t="s">
        <v>955</v>
      </c>
      <c r="E537" s="18" t="s">
        <v>1</v>
      </c>
      <c r="F537" s="327">
        <v>41.341999999999999</v>
      </c>
      <c r="G537" s="39"/>
      <c r="H537" s="45"/>
    </row>
    <row r="538" s="2" customFormat="1" ht="16.8" customHeight="1">
      <c r="A538" s="39"/>
      <c r="B538" s="45"/>
      <c r="C538" s="326" t="s">
        <v>867</v>
      </c>
      <c r="D538" s="326" t="s">
        <v>298</v>
      </c>
      <c r="E538" s="18" t="s">
        <v>1</v>
      </c>
      <c r="F538" s="327">
        <v>104.28700000000001</v>
      </c>
      <c r="G538" s="39"/>
      <c r="H538" s="45"/>
    </row>
    <row r="539" s="2" customFormat="1" ht="16.8" customHeight="1">
      <c r="A539" s="39"/>
      <c r="B539" s="45"/>
      <c r="C539" s="328" t="s">
        <v>6764</v>
      </c>
      <c r="D539" s="39"/>
      <c r="E539" s="39"/>
      <c r="F539" s="39"/>
      <c r="G539" s="39"/>
      <c r="H539" s="45"/>
    </row>
    <row r="540" s="2" customFormat="1" ht="16.8" customHeight="1">
      <c r="A540" s="39"/>
      <c r="B540" s="45"/>
      <c r="C540" s="326" t="s">
        <v>946</v>
      </c>
      <c r="D540" s="326" t="s">
        <v>947</v>
      </c>
      <c r="E540" s="18" t="s">
        <v>292</v>
      </c>
      <c r="F540" s="327">
        <v>83.430000000000007</v>
      </c>
      <c r="G540" s="39"/>
      <c r="H540" s="45"/>
    </row>
    <row r="541" s="2" customFormat="1" ht="16.8" customHeight="1">
      <c r="A541" s="39"/>
      <c r="B541" s="45"/>
      <c r="C541" s="326" t="s">
        <v>957</v>
      </c>
      <c r="D541" s="326" t="s">
        <v>958</v>
      </c>
      <c r="E541" s="18" t="s">
        <v>292</v>
      </c>
      <c r="F541" s="327">
        <v>20.856999999999999</v>
      </c>
      <c r="G541" s="39"/>
      <c r="H541" s="45"/>
    </row>
    <row r="542" s="2" customFormat="1">
      <c r="A542" s="39"/>
      <c r="B542" s="45"/>
      <c r="C542" s="326" t="s">
        <v>304</v>
      </c>
      <c r="D542" s="326" t="s">
        <v>305</v>
      </c>
      <c r="E542" s="18" t="s">
        <v>292</v>
      </c>
      <c r="F542" s="327">
        <v>120.515</v>
      </c>
      <c r="G542" s="39"/>
      <c r="H542" s="45"/>
    </row>
    <row r="543" s="2" customFormat="1">
      <c r="A543" s="39"/>
      <c r="B543" s="45"/>
      <c r="C543" s="326" t="s">
        <v>308</v>
      </c>
      <c r="D543" s="326" t="s">
        <v>309</v>
      </c>
      <c r="E543" s="18" t="s">
        <v>292</v>
      </c>
      <c r="F543" s="327">
        <v>30.128</v>
      </c>
      <c r="G543" s="39"/>
      <c r="H543" s="45"/>
    </row>
    <row r="544" s="2" customFormat="1" ht="16.8" customHeight="1">
      <c r="A544" s="39"/>
      <c r="B544" s="45"/>
      <c r="C544" s="322" t="s">
        <v>869</v>
      </c>
      <c r="D544" s="323" t="s">
        <v>1</v>
      </c>
      <c r="E544" s="324" t="s">
        <v>1</v>
      </c>
      <c r="F544" s="325">
        <v>23.457000000000001</v>
      </c>
      <c r="G544" s="39"/>
      <c r="H544" s="45"/>
    </row>
    <row r="545" s="2" customFormat="1" ht="16.8" customHeight="1">
      <c r="A545" s="39"/>
      <c r="B545" s="45"/>
      <c r="C545" s="326" t="s">
        <v>1</v>
      </c>
      <c r="D545" s="326" t="s">
        <v>3473</v>
      </c>
      <c r="E545" s="18" t="s">
        <v>1</v>
      </c>
      <c r="F545" s="327">
        <v>0</v>
      </c>
      <c r="G545" s="39"/>
      <c r="H545" s="45"/>
    </row>
    <row r="546" s="2" customFormat="1" ht="16.8" customHeight="1">
      <c r="A546" s="39"/>
      <c r="B546" s="45"/>
      <c r="C546" s="326" t="s">
        <v>1</v>
      </c>
      <c r="D546" s="326" t="s">
        <v>3474</v>
      </c>
      <c r="E546" s="18" t="s">
        <v>1</v>
      </c>
      <c r="F546" s="327">
        <v>7.0069999999999997</v>
      </c>
      <c r="G546" s="39"/>
      <c r="H546" s="45"/>
    </row>
    <row r="547" s="2" customFormat="1" ht="16.8" customHeight="1">
      <c r="A547" s="39"/>
      <c r="B547" s="45"/>
      <c r="C547" s="326" t="s">
        <v>1</v>
      </c>
      <c r="D547" s="326" t="s">
        <v>3475</v>
      </c>
      <c r="E547" s="18" t="s">
        <v>1</v>
      </c>
      <c r="F547" s="327">
        <v>14.449999999999999</v>
      </c>
      <c r="G547" s="39"/>
      <c r="H547" s="45"/>
    </row>
    <row r="548" s="2" customFormat="1" ht="16.8" customHeight="1">
      <c r="A548" s="39"/>
      <c r="B548" s="45"/>
      <c r="C548" s="326" t="s">
        <v>1</v>
      </c>
      <c r="D548" s="326" t="s">
        <v>86</v>
      </c>
      <c r="E548" s="18" t="s">
        <v>1</v>
      </c>
      <c r="F548" s="327">
        <v>2</v>
      </c>
      <c r="G548" s="39"/>
      <c r="H548" s="45"/>
    </row>
    <row r="549" s="2" customFormat="1" ht="16.8" customHeight="1">
      <c r="A549" s="39"/>
      <c r="B549" s="45"/>
      <c r="C549" s="326" t="s">
        <v>869</v>
      </c>
      <c r="D549" s="326" t="s">
        <v>1112</v>
      </c>
      <c r="E549" s="18" t="s">
        <v>1</v>
      </c>
      <c r="F549" s="327">
        <v>23.457000000000001</v>
      </c>
      <c r="G549" s="39"/>
      <c r="H549" s="45"/>
    </row>
    <row r="550" s="2" customFormat="1" ht="16.8" customHeight="1">
      <c r="A550" s="39"/>
      <c r="B550" s="45"/>
      <c r="C550" s="328" t="s">
        <v>6764</v>
      </c>
      <c r="D550" s="39"/>
      <c r="E550" s="39"/>
      <c r="F550" s="39"/>
      <c r="G550" s="39"/>
      <c r="H550" s="45"/>
    </row>
    <row r="551" s="2" customFormat="1" ht="16.8" customHeight="1">
      <c r="A551" s="39"/>
      <c r="B551" s="45"/>
      <c r="C551" s="326" t="s">
        <v>3463</v>
      </c>
      <c r="D551" s="326" t="s">
        <v>3464</v>
      </c>
      <c r="E551" s="18" t="s">
        <v>206</v>
      </c>
      <c r="F551" s="327">
        <v>835.90700000000004</v>
      </c>
      <c r="G551" s="39"/>
      <c r="H551" s="45"/>
    </row>
    <row r="552" s="2" customFormat="1" ht="16.8" customHeight="1">
      <c r="A552" s="39"/>
      <c r="B552" s="45"/>
      <c r="C552" s="326" t="s">
        <v>3454</v>
      </c>
      <c r="D552" s="326" t="s">
        <v>3455</v>
      </c>
      <c r="E552" s="18" t="s">
        <v>206</v>
      </c>
      <c r="F552" s="327">
        <v>23.457000000000001</v>
      </c>
      <c r="G552" s="39"/>
      <c r="H552" s="45"/>
    </row>
    <row r="553" s="2" customFormat="1" ht="16.8" customHeight="1">
      <c r="A553" s="39"/>
      <c r="B553" s="45"/>
      <c r="C553" s="326" t="s">
        <v>3458</v>
      </c>
      <c r="D553" s="326" t="s">
        <v>3459</v>
      </c>
      <c r="E553" s="18" t="s">
        <v>206</v>
      </c>
      <c r="F553" s="327">
        <v>835.90700000000004</v>
      </c>
      <c r="G553" s="39"/>
      <c r="H553" s="45"/>
    </row>
    <row r="554" s="2" customFormat="1" ht="16.8" customHeight="1">
      <c r="A554" s="39"/>
      <c r="B554" s="45"/>
      <c r="C554" s="322" t="s">
        <v>871</v>
      </c>
      <c r="D554" s="323" t="s">
        <v>1</v>
      </c>
      <c r="E554" s="324" t="s">
        <v>1</v>
      </c>
      <c r="F554" s="325">
        <v>812.45000000000005</v>
      </c>
      <c r="G554" s="39"/>
      <c r="H554" s="45"/>
    </row>
    <row r="555" s="2" customFormat="1" ht="16.8" customHeight="1">
      <c r="A555" s="39"/>
      <c r="B555" s="45"/>
      <c r="C555" s="326" t="s">
        <v>1</v>
      </c>
      <c r="D555" s="326" t="s">
        <v>3466</v>
      </c>
      <c r="E555" s="18" t="s">
        <v>1</v>
      </c>
      <c r="F555" s="327">
        <v>0</v>
      </c>
      <c r="G555" s="39"/>
      <c r="H555" s="45"/>
    </row>
    <row r="556" s="2" customFormat="1" ht="16.8" customHeight="1">
      <c r="A556" s="39"/>
      <c r="B556" s="45"/>
      <c r="C556" s="326" t="s">
        <v>1</v>
      </c>
      <c r="D556" s="326" t="s">
        <v>414</v>
      </c>
      <c r="E556" s="18" t="s">
        <v>1</v>
      </c>
      <c r="F556" s="327">
        <v>0</v>
      </c>
      <c r="G556" s="39"/>
      <c r="H556" s="45"/>
    </row>
    <row r="557" s="2" customFormat="1" ht="16.8" customHeight="1">
      <c r="A557" s="39"/>
      <c r="B557" s="45"/>
      <c r="C557" s="326" t="s">
        <v>1</v>
      </c>
      <c r="D557" s="326" t="s">
        <v>3467</v>
      </c>
      <c r="E557" s="18" t="s">
        <v>1</v>
      </c>
      <c r="F557" s="327">
        <v>284.94999999999999</v>
      </c>
      <c r="G557" s="39"/>
      <c r="H557" s="45"/>
    </row>
    <row r="558" s="2" customFormat="1" ht="16.8" customHeight="1">
      <c r="A558" s="39"/>
      <c r="B558" s="45"/>
      <c r="C558" s="326" t="s">
        <v>1</v>
      </c>
      <c r="D558" s="326" t="s">
        <v>3468</v>
      </c>
      <c r="E558" s="18" t="s">
        <v>1</v>
      </c>
      <c r="F558" s="327">
        <v>24</v>
      </c>
      <c r="G558" s="39"/>
      <c r="H558" s="45"/>
    </row>
    <row r="559" s="2" customFormat="1" ht="16.8" customHeight="1">
      <c r="A559" s="39"/>
      <c r="B559" s="45"/>
      <c r="C559" s="326" t="s">
        <v>1</v>
      </c>
      <c r="D559" s="326" t="s">
        <v>1048</v>
      </c>
      <c r="E559" s="18" t="s">
        <v>1</v>
      </c>
      <c r="F559" s="327">
        <v>0</v>
      </c>
      <c r="G559" s="39"/>
      <c r="H559" s="45"/>
    </row>
    <row r="560" s="2" customFormat="1" ht="16.8" customHeight="1">
      <c r="A560" s="39"/>
      <c r="B560" s="45"/>
      <c r="C560" s="326" t="s">
        <v>1</v>
      </c>
      <c r="D560" s="326" t="s">
        <v>3469</v>
      </c>
      <c r="E560" s="18" t="s">
        <v>1</v>
      </c>
      <c r="F560" s="327">
        <v>220.5</v>
      </c>
      <c r="G560" s="39"/>
      <c r="H560" s="45"/>
    </row>
    <row r="561" s="2" customFormat="1" ht="16.8" customHeight="1">
      <c r="A561" s="39"/>
      <c r="B561" s="45"/>
      <c r="C561" s="326" t="s">
        <v>1</v>
      </c>
      <c r="D561" s="326" t="s">
        <v>3470</v>
      </c>
      <c r="E561" s="18" t="s">
        <v>1</v>
      </c>
      <c r="F561" s="327">
        <v>0</v>
      </c>
      <c r="G561" s="39"/>
      <c r="H561" s="45"/>
    </row>
    <row r="562" s="2" customFormat="1" ht="16.8" customHeight="1">
      <c r="A562" s="39"/>
      <c r="B562" s="45"/>
      <c r="C562" s="326" t="s">
        <v>1</v>
      </c>
      <c r="D562" s="326" t="s">
        <v>3471</v>
      </c>
      <c r="E562" s="18" t="s">
        <v>1</v>
      </c>
      <c r="F562" s="327">
        <v>33</v>
      </c>
      <c r="G562" s="39"/>
      <c r="H562" s="45"/>
    </row>
    <row r="563" s="2" customFormat="1" ht="16.8" customHeight="1">
      <c r="A563" s="39"/>
      <c r="B563" s="45"/>
      <c r="C563" s="326" t="s">
        <v>1</v>
      </c>
      <c r="D563" s="326" t="s">
        <v>3472</v>
      </c>
      <c r="E563" s="18" t="s">
        <v>1</v>
      </c>
      <c r="F563" s="327">
        <v>250</v>
      </c>
      <c r="G563" s="39"/>
      <c r="H563" s="45"/>
    </row>
    <row r="564" s="2" customFormat="1" ht="16.8" customHeight="1">
      <c r="A564" s="39"/>
      <c r="B564" s="45"/>
      <c r="C564" s="326" t="s">
        <v>871</v>
      </c>
      <c r="D564" s="326" t="s">
        <v>1112</v>
      </c>
      <c r="E564" s="18" t="s">
        <v>1</v>
      </c>
      <c r="F564" s="327">
        <v>812.45000000000005</v>
      </c>
      <c r="G564" s="39"/>
      <c r="H564" s="45"/>
    </row>
    <row r="565" s="2" customFormat="1" ht="16.8" customHeight="1">
      <c r="A565" s="39"/>
      <c r="B565" s="45"/>
      <c r="C565" s="328" t="s">
        <v>6764</v>
      </c>
      <c r="D565" s="39"/>
      <c r="E565" s="39"/>
      <c r="F565" s="39"/>
      <c r="G565" s="39"/>
      <c r="H565" s="45"/>
    </row>
    <row r="566" s="2" customFormat="1" ht="16.8" customHeight="1">
      <c r="A566" s="39"/>
      <c r="B566" s="45"/>
      <c r="C566" s="326" t="s">
        <v>3463</v>
      </c>
      <c r="D566" s="326" t="s">
        <v>3464</v>
      </c>
      <c r="E566" s="18" t="s">
        <v>206</v>
      </c>
      <c r="F566" s="327">
        <v>835.90700000000004</v>
      </c>
      <c r="G566" s="39"/>
      <c r="H566" s="45"/>
    </row>
    <row r="567" s="2" customFormat="1" ht="16.8" customHeight="1">
      <c r="A567" s="39"/>
      <c r="B567" s="45"/>
      <c r="C567" s="326" t="s">
        <v>3446</v>
      </c>
      <c r="D567" s="326" t="s">
        <v>3447</v>
      </c>
      <c r="E567" s="18" t="s">
        <v>206</v>
      </c>
      <c r="F567" s="327">
        <v>812.45000000000005</v>
      </c>
      <c r="G567" s="39"/>
      <c r="H567" s="45"/>
    </row>
    <row r="568" s="2" customFormat="1" ht="16.8" customHeight="1">
      <c r="A568" s="39"/>
      <c r="B568" s="45"/>
      <c r="C568" s="326" t="s">
        <v>3450</v>
      </c>
      <c r="D568" s="326" t="s">
        <v>3451</v>
      </c>
      <c r="E568" s="18" t="s">
        <v>206</v>
      </c>
      <c r="F568" s="327">
        <v>812.45000000000005</v>
      </c>
      <c r="G568" s="39"/>
      <c r="H568" s="45"/>
    </row>
    <row r="569" s="2" customFormat="1" ht="16.8" customHeight="1">
      <c r="A569" s="39"/>
      <c r="B569" s="45"/>
      <c r="C569" s="326" t="s">
        <v>3458</v>
      </c>
      <c r="D569" s="326" t="s">
        <v>3459</v>
      </c>
      <c r="E569" s="18" t="s">
        <v>206</v>
      </c>
      <c r="F569" s="327">
        <v>835.90700000000004</v>
      </c>
      <c r="G569" s="39"/>
      <c r="H569" s="45"/>
    </row>
    <row r="570" s="2" customFormat="1">
      <c r="A570" s="39"/>
      <c r="B570" s="45"/>
      <c r="C570" s="326" t="s">
        <v>3477</v>
      </c>
      <c r="D570" s="326" t="s">
        <v>3478</v>
      </c>
      <c r="E570" s="18" t="s">
        <v>206</v>
      </c>
      <c r="F570" s="327">
        <v>812.45000000000005</v>
      </c>
      <c r="G570" s="39"/>
      <c r="H570" s="45"/>
    </row>
    <row r="571" s="2" customFormat="1" ht="16.8" customHeight="1">
      <c r="A571" s="39"/>
      <c r="B571" s="45"/>
      <c r="C571" s="322" t="s">
        <v>873</v>
      </c>
      <c r="D571" s="323" t="s">
        <v>1</v>
      </c>
      <c r="E571" s="324" t="s">
        <v>1</v>
      </c>
      <c r="F571" s="325">
        <v>2000</v>
      </c>
      <c r="G571" s="39"/>
      <c r="H571" s="45"/>
    </row>
    <row r="572" s="2" customFormat="1" ht="16.8" customHeight="1">
      <c r="A572" s="39"/>
      <c r="B572" s="45"/>
      <c r="C572" s="326" t="s">
        <v>1</v>
      </c>
      <c r="D572" s="326" t="s">
        <v>874</v>
      </c>
      <c r="E572" s="18" t="s">
        <v>1</v>
      </c>
      <c r="F572" s="327">
        <v>2000</v>
      </c>
      <c r="G572" s="39"/>
      <c r="H572" s="45"/>
    </row>
    <row r="573" s="2" customFormat="1" ht="16.8" customHeight="1">
      <c r="A573" s="39"/>
      <c r="B573" s="45"/>
      <c r="C573" s="326" t="s">
        <v>873</v>
      </c>
      <c r="D573" s="326" t="s">
        <v>298</v>
      </c>
      <c r="E573" s="18" t="s">
        <v>1</v>
      </c>
      <c r="F573" s="327">
        <v>2000</v>
      </c>
      <c r="G573" s="39"/>
      <c r="H573" s="45"/>
    </row>
    <row r="574" s="2" customFormat="1" ht="16.8" customHeight="1">
      <c r="A574" s="39"/>
      <c r="B574" s="45"/>
      <c r="C574" s="328" t="s">
        <v>6764</v>
      </c>
      <c r="D574" s="39"/>
      <c r="E574" s="39"/>
      <c r="F574" s="39"/>
      <c r="G574" s="39"/>
      <c r="H574" s="45"/>
    </row>
    <row r="575" s="2" customFormat="1">
      <c r="A575" s="39"/>
      <c r="B575" s="45"/>
      <c r="C575" s="326" t="s">
        <v>1839</v>
      </c>
      <c r="D575" s="326" t="s">
        <v>1840</v>
      </c>
      <c r="E575" s="18" t="s">
        <v>206</v>
      </c>
      <c r="F575" s="327">
        <v>2000</v>
      </c>
      <c r="G575" s="39"/>
      <c r="H575" s="45"/>
    </row>
    <row r="576" s="2" customFormat="1">
      <c r="A576" s="39"/>
      <c r="B576" s="45"/>
      <c r="C576" s="326" t="s">
        <v>1843</v>
      </c>
      <c r="D576" s="326" t="s">
        <v>1844</v>
      </c>
      <c r="E576" s="18" t="s">
        <v>206</v>
      </c>
      <c r="F576" s="327">
        <v>160000</v>
      </c>
      <c r="G576" s="39"/>
      <c r="H576" s="45"/>
    </row>
    <row r="577" s="2" customFormat="1">
      <c r="A577" s="39"/>
      <c r="B577" s="45"/>
      <c r="C577" s="326" t="s">
        <v>1848</v>
      </c>
      <c r="D577" s="326" t="s">
        <v>1849</v>
      </c>
      <c r="E577" s="18" t="s">
        <v>206</v>
      </c>
      <c r="F577" s="327">
        <v>2000</v>
      </c>
      <c r="G577" s="39"/>
      <c r="H577" s="45"/>
    </row>
    <row r="578" s="2" customFormat="1" ht="16.8" customHeight="1">
      <c r="A578" s="39"/>
      <c r="B578" s="45"/>
      <c r="C578" s="326" t="s">
        <v>1852</v>
      </c>
      <c r="D578" s="326" t="s">
        <v>1853</v>
      </c>
      <c r="E578" s="18" t="s">
        <v>206</v>
      </c>
      <c r="F578" s="327">
        <v>2000</v>
      </c>
      <c r="G578" s="39"/>
      <c r="H578" s="45"/>
    </row>
    <row r="579" s="2" customFormat="1" ht="16.8" customHeight="1">
      <c r="A579" s="39"/>
      <c r="B579" s="45"/>
      <c r="C579" s="326" t="s">
        <v>1856</v>
      </c>
      <c r="D579" s="326" t="s">
        <v>1857</v>
      </c>
      <c r="E579" s="18" t="s">
        <v>206</v>
      </c>
      <c r="F579" s="327">
        <v>160000</v>
      </c>
      <c r="G579" s="39"/>
      <c r="H579" s="45"/>
    </row>
    <row r="580" s="2" customFormat="1" ht="16.8" customHeight="1">
      <c r="A580" s="39"/>
      <c r="B580" s="45"/>
      <c r="C580" s="326" t="s">
        <v>1860</v>
      </c>
      <c r="D580" s="326" t="s">
        <v>1861</v>
      </c>
      <c r="E580" s="18" t="s">
        <v>206</v>
      </c>
      <c r="F580" s="327">
        <v>2000</v>
      </c>
      <c r="G580" s="39"/>
      <c r="H580" s="45"/>
    </row>
    <row r="581" s="2" customFormat="1" ht="16.8" customHeight="1">
      <c r="A581" s="39"/>
      <c r="B581" s="45"/>
      <c r="C581" s="322" t="s">
        <v>875</v>
      </c>
      <c r="D581" s="323" t="s">
        <v>1</v>
      </c>
      <c r="E581" s="324" t="s">
        <v>1</v>
      </c>
      <c r="F581" s="325">
        <v>6587.1300000000001</v>
      </c>
      <c r="G581" s="39"/>
      <c r="H581" s="45"/>
    </row>
    <row r="582" s="2" customFormat="1" ht="16.8" customHeight="1">
      <c r="A582" s="39"/>
      <c r="B582" s="45"/>
      <c r="C582" s="326" t="s">
        <v>1</v>
      </c>
      <c r="D582" s="326" t="s">
        <v>2394</v>
      </c>
      <c r="E582" s="18" t="s">
        <v>1</v>
      </c>
      <c r="F582" s="327">
        <v>384.88999999999999</v>
      </c>
      <c r="G582" s="39"/>
      <c r="H582" s="45"/>
    </row>
    <row r="583" s="2" customFormat="1" ht="16.8" customHeight="1">
      <c r="A583" s="39"/>
      <c r="B583" s="45"/>
      <c r="C583" s="326" t="s">
        <v>1</v>
      </c>
      <c r="D583" s="326" t="s">
        <v>3627</v>
      </c>
      <c r="E583" s="18" t="s">
        <v>1</v>
      </c>
      <c r="F583" s="327">
        <v>553.19000000000005</v>
      </c>
      <c r="G583" s="39"/>
      <c r="H583" s="45"/>
    </row>
    <row r="584" s="2" customFormat="1" ht="16.8" customHeight="1">
      <c r="A584" s="39"/>
      <c r="B584" s="45"/>
      <c r="C584" s="326" t="s">
        <v>1</v>
      </c>
      <c r="D584" s="326" t="s">
        <v>3628</v>
      </c>
      <c r="E584" s="18" t="s">
        <v>1</v>
      </c>
      <c r="F584" s="327">
        <v>948.41999999999996</v>
      </c>
      <c r="G584" s="39"/>
      <c r="H584" s="45"/>
    </row>
    <row r="585" s="2" customFormat="1" ht="16.8" customHeight="1">
      <c r="A585" s="39"/>
      <c r="B585" s="45"/>
      <c r="C585" s="326" t="s">
        <v>1</v>
      </c>
      <c r="D585" s="326" t="s">
        <v>3629</v>
      </c>
      <c r="E585" s="18" t="s">
        <v>1</v>
      </c>
      <c r="F585" s="327">
        <v>3924.1399999999999</v>
      </c>
      <c r="G585" s="39"/>
      <c r="H585" s="45"/>
    </row>
    <row r="586" s="2" customFormat="1" ht="16.8" customHeight="1">
      <c r="A586" s="39"/>
      <c r="B586" s="45"/>
      <c r="C586" s="326" t="s">
        <v>1</v>
      </c>
      <c r="D586" s="326" t="s">
        <v>3630</v>
      </c>
      <c r="E586" s="18" t="s">
        <v>1</v>
      </c>
      <c r="F586" s="327">
        <v>273.56999999999999</v>
      </c>
      <c r="G586" s="39"/>
      <c r="H586" s="45"/>
    </row>
    <row r="587" s="2" customFormat="1" ht="16.8" customHeight="1">
      <c r="A587" s="39"/>
      <c r="B587" s="45"/>
      <c r="C587" s="326" t="s">
        <v>1</v>
      </c>
      <c r="D587" s="326" t="s">
        <v>3631</v>
      </c>
      <c r="E587" s="18" t="s">
        <v>1</v>
      </c>
      <c r="F587" s="327">
        <v>502.92000000000002</v>
      </c>
      <c r="G587" s="39"/>
      <c r="H587" s="45"/>
    </row>
    <row r="588" s="2" customFormat="1" ht="16.8" customHeight="1">
      <c r="A588" s="39"/>
      <c r="B588" s="45"/>
      <c r="C588" s="326" t="s">
        <v>875</v>
      </c>
      <c r="D588" s="326" t="s">
        <v>298</v>
      </c>
      <c r="E588" s="18" t="s">
        <v>1</v>
      </c>
      <c r="F588" s="327">
        <v>6587.1300000000001</v>
      </c>
      <c r="G588" s="39"/>
      <c r="H588" s="45"/>
    </row>
    <row r="589" s="2" customFormat="1" ht="16.8" customHeight="1">
      <c r="A589" s="39"/>
      <c r="B589" s="45"/>
      <c r="C589" s="328" t="s">
        <v>6764</v>
      </c>
      <c r="D589" s="39"/>
      <c r="E589" s="39"/>
      <c r="F589" s="39"/>
      <c r="G589" s="39"/>
      <c r="H589" s="45"/>
    </row>
    <row r="590" s="2" customFormat="1">
      <c r="A590" s="39"/>
      <c r="B590" s="45"/>
      <c r="C590" s="326" t="s">
        <v>3623</v>
      </c>
      <c r="D590" s="326" t="s">
        <v>3624</v>
      </c>
      <c r="E590" s="18" t="s">
        <v>206</v>
      </c>
      <c r="F590" s="327">
        <v>6587.1300000000001</v>
      </c>
      <c r="G590" s="39"/>
      <c r="H590" s="45"/>
    </row>
    <row r="591" s="2" customFormat="1" ht="16.8" customHeight="1">
      <c r="A591" s="39"/>
      <c r="B591" s="45"/>
      <c r="C591" s="326" t="s">
        <v>3619</v>
      </c>
      <c r="D591" s="326" t="s">
        <v>3620</v>
      </c>
      <c r="E591" s="18" t="s">
        <v>206</v>
      </c>
      <c r="F591" s="327">
        <v>6587.1300000000001</v>
      </c>
      <c r="G591" s="39"/>
      <c r="H591" s="45"/>
    </row>
    <row r="592" s="2" customFormat="1" ht="16.8" customHeight="1">
      <c r="A592" s="39"/>
      <c r="B592" s="45"/>
      <c r="C592" s="322" t="s">
        <v>877</v>
      </c>
      <c r="D592" s="323" t="s">
        <v>1</v>
      </c>
      <c r="E592" s="324" t="s">
        <v>1</v>
      </c>
      <c r="F592" s="325">
        <v>1542.1679999999999</v>
      </c>
      <c r="G592" s="39"/>
      <c r="H592" s="45"/>
    </row>
    <row r="593" s="2" customFormat="1" ht="16.8" customHeight="1">
      <c r="A593" s="39"/>
      <c r="B593" s="45"/>
      <c r="C593" s="326" t="s">
        <v>1</v>
      </c>
      <c r="D593" s="326" t="s">
        <v>3489</v>
      </c>
      <c r="E593" s="18" t="s">
        <v>1</v>
      </c>
      <c r="F593" s="327">
        <v>0</v>
      </c>
      <c r="G593" s="39"/>
      <c r="H593" s="45"/>
    </row>
    <row r="594" s="2" customFormat="1" ht="16.8" customHeight="1">
      <c r="A594" s="39"/>
      <c r="B594" s="45"/>
      <c r="C594" s="326" t="s">
        <v>1</v>
      </c>
      <c r="D594" s="326" t="s">
        <v>3490</v>
      </c>
      <c r="E594" s="18" t="s">
        <v>1</v>
      </c>
      <c r="F594" s="327">
        <v>245</v>
      </c>
      <c r="G594" s="39"/>
      <c r="H594" s="45"/>
    </row>
    <row r="595" s="2" customFormat="1" ht="16.8" customHeight="1">
      <c r="A595" s="39"/>
      <c r="B595" s="45"/>
      <c r="C595" s="326" t="s">
        <v>1</v>
      </c>
      <c r="D595" s="326" t="s">
        <v>3491</v>
      </c>
      <c r="E595" s="18" t="s">
        <v>1</v>
      </c>
      <c r="F595" s="327">
        <v>29.399999999999999</v>
      </c>
      <c r="G595" s="39"/>
      <c r="H595" s="45"/>
    </row>
    <row r="596" s="2" customFormat="1" ht="16.8" customHeight="1">
      <c r="A596" s="39"/>
      <c r="B596" s="45"/>
      <c r="C596" s="326" t="s">
        <v>1</v>
      </c>
      <c r="D596" s="326" t="s">
        <v>3492</v>
      </c>
      <c r="E596" s="18" t="s">
        <v>1</v>
      </c>
      <c r="F596" s="327">
        <v>-48.090000000000003</v>
      </c>
      <c r="G596" s="39"/>
      <c r="H596" s="45"/>
    </row>
    <row r="597" s="2" customFormat="1" ht="16.8" customHeight="1">
      <c r="A597" s="39"/>
      <c r="B597" s="45"/>
      <c r="C597" s="326" t="s">
        <v>1</v>
      </c>
      <c r="D597" s="326" t="s">
        <v>3493</v>
      </c>
      <c r="E597" s="18" t="s">
        <v>1</v>
      </c>
      <c r="F597" s="327">
        <v>16.379999999999999</v>
      </c>
      <c r="G597" s="39"/>
      <c r="H597" s="45"/>
    </row>
    <row r="598" s="2" customFormat="1" ht="16.8" customHeight="1">
      <c r="A598" s="39"/>
      <c r="B598" s="45"/>
      <c r="C598" s="326" t="s">
        <v>1</v>
      </c>
      <c r="D598" s="326" t="s">
        <v>3494</v>
      </c>
      <c r="E598" s="18" t="s">
        <v>1</v>
      </c>
      <c r="F598" s="327">
        <v>4.4630000000000001</v>
      </c>
      <c r="G598" s="39"/>
      <c r="H598" s="45"/>
    </row>
    <row r="599" s="2" customFormat="1" ht="16.8" customHeight="1">
      <c r="A599" s="39"/>
      <c r="B599" s="45"/>
      <c r="C599" s="326" t="s">
        <v>1</v>
      </c>
      <c r="D599" s="326" t="s">
        <v>3495</v>
      </c>
      <c r="E599" s="18" t="s">
        <v>1</v>
      </c>
      <c r="F599" s="327">
        <v>1.2749999999999999</v>
      </c>
      <c r="G599" s="39"/>
      <c r="H599" s="45"/>
    </row>
    <row r="600" s="2" customFormat="1" ht="16.8" customHeight="1">
      <c r="A600" s="39"/>
      <c r="B600" s="45"/>
      <c r="C600" s="326" t="s">
        <v>1</v>
      </c>
      <c r="D600" s="326" t="s">
        <v>3496</v>
      </c>
      <c r="E600" s="18" t="s">
        <v>1</v>
      </c>
      <c r="F600" s="327">
        <v>0</v>
      </c>
      <c r="G600" s="39"/>
      <c r="H600" s="45"/>
    </row>
    <row r="601" s="2" customFormat="1" ht="16.8" customHeight="1">
      <c r="A601" s="39"/>
      <c r="B601" s="45"/>
      <c r="C601" s="326" t="s">
        <v>1</v>
      </c>
      <c r="D601" s="326" t="s">
        <v>3497</v>
      </c>
      <c r="E601" s="18" t="s">
        <v>1</v>
      </c>
      <c r="F601" s="327">
        <v>282.89999999999998</v>
      </c>
      <c r="G601" s="39"/>
      <c r="H601" s="45"/>
    </row>
    <row r="602" s="2" customFormat="1" ht="16.8" customHeight="1">
      <c r="A602" s="39"/>
      <c r="B602" s="45"/>
      <c r="C602" s="326" t="s">
        <v>1</v>
      </c>
      <c r="D602" s="326" t="s">
        <v>3498</v>
      </c>
      <c r="E602" s="18" t="s">
        <v>1</v>
      </c>
      <c r="F602" s="327">
        <v>22.632000000000001</v>
      </c>
      <c r="G602" s="39"/>
      <c r="H602" s="45"/>
    </row>
    <row r="603" s="2" customFormat="1" ht="16.8" customHeight="1">
      <c r="A603" s="39"/>
      <c r="B603" s="45"/>
      <c r="C603" s="326" t="s">
        <v>1</v>
      </c>
      <c r="D603" s="326" t="s">
        <v>3499</v>
      </c>
      <c r="E603" s="18" t="s">
        <v>1</v>
      </c>
      <c r="F603" s="327">
        <v>-62.223999999999997</v>
      </c>
      <c r="G603" s="39"/>
      <c r="H603" s="45"/>
    </row>
    <row r="604" s="2" customFormat="1" ht="16.8" customHeight="1">
      <c r="A604" s="39"/>
      <c r="B604" s="45"/>
      <c r="C604" s="326" t="s">
        <v>1</v>
      </c>
      <c r="D604" s="326" t="s">
        <v>3500</v>
      </c>
      <c r="E604" s="18" t="s">
        <v>1</v>
      </c>
      <c r="F604" s="327">
        <v>2.8399999999999999</v>
      </c>
      <c r="G604" s="39"/>
      <c r="H604" s="45"/>
    </row>
    <row r="605" s="2" customFormat="1" ht="16.8" customHeight="1">
      <c r="A605" s="39"/>
      <c r="B605" s="45"/>
      <c r="C605" s="326" t="s">
        <v>1</v>
      </c>
      <c r="D605" s="326" t="s">
        <v>3501</v>
      </c>
      <c r="E605" s="18" t="s">
        <v>1</v>
      </c>
      <c r="F605" s="327">
        <v>1.5449999999999999</v>
      </c>
      <c r="G605" s="39"/>
      <c r="H605" s="45"/>
    </row>
    <row r="606" s="2" customFormat="1" ht="16.8" customHeight="1">
      <c r="A606" s="39"/>
      <c r="B606" s="45"/>
      <c r="C606" s="326" t="s">
        <v>1</v>
      </c>
      <c r="D606" s="326" t="s">
        <v>3502</v>
      </c>
      <c r="E606" s="18" t="s">
        <v>1</v>
      </c>
      <c r="F606" s="327">
        <v>2.5499999999999998</v>
      </c>
      <c r="G606" s="39"/>
      <c r="H606" s="45"/>
    </row>
    <row r="607" s="2" customFormat="1" ht="16.8" customHeight="1">
      <c r="A607" s="39"/>
      <c r="B607" s="45"/>
      <c r="C607" s="326" t="s">
        <v>1</v>
      </c>
      <c r="D607" s="326" t="s">
        <v>3503</v>
      </c>
      <c r="E607" s="18" t="s">
        <v>1</v>
      </c>
      <c r="F607" s="327">
        <v>5</v>
      </c>
      <c r="G607" s="39"/>
      <c r="H607" s="45"/>
    </row>
    <row r="608" s="2" customFormat="1" ht="16.8" customHeight="1">
      <c r="A608" s="39"/>
      <c r="B608" s="45"/>
      <c r="C608" s="326" t="s">
        <v>1</v>
      </c>
      <c r="D608" s="326" t="s">
        <v>3504</v>
      </c>
      <c r="E608" s="18" t="s">
        <v>1</v>
      </c>
      <c r="F608" s="327">
        <v>13.65</v>
      </c>
      <c r="G608" s="39"/>
      <c r="H608" s="45"/>
    </row>
    <row r="609" s="2" customFormat="1" ht="16.8" customHeight="1">
      <c r="A609" s="39"/>
      <c r="B609" s="45"/>
      <c r="C609" s="326" t="s">
        <v>1</v>
      </c>
      <c r="D609" s="326" t="s">
        <v>3505</v>
      </c>
      <c r="E609" s="18" t="s">
        <v>1</v>
      </c>
      <c r="F609" s="327">
        <v>8.1999999999999993</v>
      </c>
      <c r="G609" s="39"/>
      <c r="H609" s="45"/>
    </row>
    <row r="610" s="2" customFormat="1" ht="16.8" customHeight="1">
      <c r="A610" s="39"/>
      <c r="B610" s="45"/>
      <c r="C610" s="326" t="s">
        <v>1</v>
      </c>
      <c r="D610" s="326" t="s">
        <v>3506</v>
      </c>
      <c r="E610" s="18" t="s">
        <v>1</v>
      </c>
      <c r="F610" s="327">
        <v>0</v>
      </c>
      <c r="G610" s="39"/>
      <c r="H610" s="45"/>
    </row>
    <row r="611" s="2" customFormat="1" ht="16.8" customHeight="1">
      <c r="A611" s="39"/>
      <c r="B611" s="45"/>
      <c r="C611" s="326" t="s">
        <v>1</v>
      </c>
      <c r="D611" s="326" t="s">
        <v>3507</v>
      </c>
      <c r="E611" s="18" t="s">
        <v>1</v>
      </c>
      <c r="F611" s="327">
        <v>25.620000000000001</v>
      </c>
      <c r="G611" s="39"/>
      <c r="H611" s="45"/>
    </row>
    <row r="612" s="2" customFormat="1" ht="16.8" customHeight="1">
      <c r="A612" s="39"/>
      <c r="B612" s="45"/>
      <c r="C612" s="326" t="s">
        <v>1</v>
      </c>
      <c r="D612" s="326" t="s">
        <v>3508</v>
      </c>
      <c r="E612" s="18" t="s">
        <v>1</v>
      </c>
      <c r="F612" s="327">
        <v>-4.8419999999999996</v>
      </c>
      <c r="G612" s="39"/>
      <c r="H612" s="45"/>
    </row>
    <row r="613" s="2" customFormat="1" ht="16.8" customHeight="1">
      <c r="A613" s="39"/>
      <c r="B613" s="45"/>
      <c r="C613" s="326" t="s">
        <v>1</v>
      </c>
      <c r="D613" s="326" t="s">
        <v>3509</v>
      </c>
      <c r="E613" s="18" t="s">
        <v>1</v>
      </c>
      <c r="F613" s="327">
        <v>1.323</v>
      </c>
      <c r="G613" s="39"/>
      <c r="H613" s="45"/>
    </row>
    <row r="614" s="2" customFormat="1" ht="16.8" customHeight="1">
      <c r="A614" s="39"/>
      <c r="B614" s="45"/>
      <c r="C614" s="326" t="s">
        <v>1</v>
      </c>
      <c r="D614" s="326" t="s">
        <v>3510</v>
      </c>
      <c r="E614" s="18" t="s">
        <v>1</v>
      </c>
      <c r="F614" s="327">
        <v>1.2250000000000001</v>
      </c>
      <c r="G614" s="39"/>
      <c r="H614" s="45"/>
    </row>
    <row r="615" s="2" customFormat="1" ht="16.8" customHeight="1">
      <c r="A615" s="39"/>
      <c r="B615" s="45"/>
      <c r="C615" s="326" t="s">
        <v>1</v>
      </c>
      <c r="D615" s="326" t="s">
        <v>3511</v>
      </c>
      <c r="E615" s="18" t="s">
        <v>1</v>
      </c>
      <c r="F615" s="327">
        <v>0</v>
      </c>
      <c r="G615" s="39"/>
      <c r="H615" s="45"/>
    </row>
    <row r="616" s="2" customFormat="1" ht="16.8" customHeight="1">
      <c r="A616" s="39"/>
      <c r="B616" s="45"/>
      <c r="C616" s="326" t="s">
        <v>1</v>
      </c>
      <c r="D616" s="326" t="s">
        <v>3506</v>
      </c>
      <c r="E616" s="18" t="s">
        <v>1</v>
      </c>
      <c r="F616" s="327">
        <v>0</v>
      </c>
      <c r="G616" s="39"/>
      <c r="H616" s="45"/>
    </row>
    <row r="617" s="2" customFormat="1" ht="16.8" customHeight="1">
      <c r="A617" s="39"/>
      <c r="B617" s="45"/>
      <c r="C617" s="326" t="s">
        <v>1</v>
      </c>
      <c r="D617" s="326" t="s">
        <v>3512</v>
      </c>
      <c r="E617" s="18" t="s">
        <v>1</v>
      </c>
      <c r="F617" s="327">
        <v>16.399999999999999</v>
      </c>
      <c r="G617" s="39"/>
      <c r="H617" s="45"/>
    </row>
    <row r="618" s="2" customFormat="1" ht="16.8" customHeight="1">
      <c r="A618" s="39"/>
      <c r="B618" s="45"/>
      <c r="C618" s="326" t="s">
        <v>1</v>
      </c>
      <c r="D618" s="326" t="s">
        <v>3513</v>
      </c>
      <c r="E618" s="18" t="s">
        <v>1</v>
      </c>
      <c r="F618" s="327">
        <v>9.8399999999999999</v>
      </c>
      <c r="G618" s="39"/>
      <c r="H618" s="45"/>
    </row>
    <row r="619" s="2" customFormat="1" ht="16.8" customHeight="1">
      <c r="A619" s="39"/>
      <c r="B619" s="45"/>
      <c r="C619" s="326" t="s">
        <v>1</v>
      </c>
      <c r="D619" s="326" t="s">
        <v>3514</v>
      </c>
      <c r="E619" s="18" t="s">
        <v>1</v>
      </c>
      <c r="F619" s="327">
        <v>28.16</v>
      </c>
      <c r="G619" s="39"/>
      <c r="H619" s="45"/>
    </row>
    <row r="620" s="2" customFormat="1" ht="16.8" customHeight="1">
      <c r="A620" s="39"/>
      <c r="B620" s="45"/>
      <c r="C620" s="326" t="s">
        <v>1</v>
      </c>
      <c r="D620" s="326" t="s">
        <v>3515</v>
      </c>
      <c r="E620" s="18" t="s">
        <v>1</v>
      </c>
      <c r="F620" s="327">
        <v>-8.8000000000000007</v>
      </c>
      <c r="G620" s="39"/>
      <c r="H620" s="45"/>
    </row>
    <row r="621" s="2" customFormat="1" ht="16.8" customHeight="1">
      <c r="A621" s="39"/>
      <c r="B621" s="45"/>
      <c r="C621" s="326" t="s">
        <v>1</v>
      </c>
      <c r="D621" s="326" t="s">
        <v>3516</v>
      </c>
      <c r="E621" s="18" t="s">
        <v>1</v>
      </c>
      <c r="F621" s="327">
        <v>1.175</v>
      </c>
      <c r="G621" s="39"/>
      <c r="H621" s="45"/>
    </row>
    <row r="622" s="2" customFormat="1" ht="16.8" customHeight="1">
      <c r="A622" s="39"/>
      <c r="B622" s="45"/>
      <c r="C622" s="326" t="s">
        <v>1</v>
      </c>
      <c r="D622" s="326" t="s">
        <v>3517</v>
      </c>
      <c r="E622" s="18" t="s">
        <v>1</v>
      </c>
      <c r="F622" s="327">
        <v>1.8</v>
      </c>
      <c r="G622" s="39"/>
      <c r="H622" s="45"/>
    </row>
    <row r="623" s="2" customFormat="1" ht="16.8" customHeight="1">
      <c r="A623" s="39"/>
      <c r="B623" s="45"/>
      <c r="C623" s="326" t="s">
        <v>1</v>
      </c>
      <c r="D623" s="326" t="s">
        <v>3518</v>
      </c>
      <c r="E623" s="18" t="s">
        <v>1</v>
      </c>
      <c r="F623" s="327">
        <v>0</v>
      </c>
      <c r="G623" s="39"/>
      <c r="H623" s="45"/>
    </row>
    <row r="624" s="2" customFormat="1" ht="16.8" customHeight="1">
      <c r="A624" s="39"/>
      <c r="B624" s="45"/>
      <c r="C624" s="326" t="s">
        <v>1</v>
      </c>
      <c r="D624" s="326" t="s">
        <v>3519</v>
      </c>
      <c r="E624" s="18" t="s">
        <v>1</v>
      </c>
      <c r="F624" s="327">
        <v>145.25</v>
      </c>
      <c r="G624" s="39"/>
      <c r="H624" s="45"/>
    </row>
    <row r="625" s="2" customFormat="1" ht="16.8" customHeight="1">
      <c r="A625" s="39"/>
      <c r="B625" s="45"/>
      <c r="C625" s="326" t="s">
        <v>1</v>
      </c>
      <c r="D625" s="326" t="s">
        <v>3520</v>
      </c>
      <c r="E625" s="18" t="s">
        <v>1</v>
      </c>
      <c r="F625" s="327">
        <v>-5.1479999999999997</v>
      </c>
      <c r="G625" s="39"/>
      <c r="H625" s="45"/>
    </row>
    <row r="626" s="2" customFormat="1" ht="16.8" customHeight="1">
      <c r="A626" s="39"/>
      <c r="B626" s="45"/>
      <c r="C626" s="326" t="s">
        <v>1</v>
      </c>
      <c r="D626" s="326" t="s">
        <v>3521</v>
      </c>
      <c r="E626" s="18" t="s">
        <v>1</v>
      </c>
      <c r="F626" s="327">
        <v>6.3799999999999999</v>
      </c>
      <c r="G626" s="39"/>
      <c r="H626" s="45"/>
    </row>
    <row r="627" s="2" customFormat="1" ht="16.8" customHeight="1">
      <c r="A627" s="39"/>
      <c r="B627" s="45"/>
      <c r="C627" s="326" t="s">
        <v>1</v>
      </c>
      <c r="D627" s="326" t="s">
        <v>3522</v>
      </c>
      <c r="E627" s="18" t="s">
        <v>1</v>
      </c>
      <c r="F627" s="327">
        <v>0</v>
      </c>
      <c r="G627" s="39"/>
      <c r="H627" s="45"/>
    </row>
    <row r="628" s="2" customFormat="1" ht="16.8" customHeight="1">
      <c r="A628" s="39"/>
      <c r="B628" s="45"/>
      <c r="C628" s="326" t="s">
        <v>1</v>
      </c>
      <c r="D628" s="326" t="s">
        <v>3523</v>
      </c>
      <c r="E628" s="18" t="s">
        <v>1</v>
      </c>
      <c r="F628" s="327">
        <v>0</v>
      </c>
      <c r="G628" s="39"/>
      <c r="H628" s="45"/>
    </row>
    <row r="629" s="2" customFormat="1" ht="16.8" customHeight="1">
      <c r="A629" s="39"/>
      <c r="B629" s="45"/>
      <c r="C629" s="326" t="s">
        <v>1</v>
      </c>
      <c r="D629" s="326" t="s">
        <v>3524</v>
      </c>
      <c r="E629" s="18" t="s">
        <v>1</v>
      </c>
      <c r="F629" s="327">
        <v>47.950000000000003</v>
      </c>
      <c r="G629" s="39"/>
      <c r="H629" s="45"/>
    </row>
    <row r="630" s="2" customFormat="1" ht="16.8" customHeight="1">
      <c r="A630" s="39"/>
      <c r="B630" s="45"/>
      <c r="C630" s="326" t="s">
        <v>1</v>
      </c>
      <c r="D630" s="326" t="s">
        <v>3525</v>
      </c>
      <c r="E630" s="18" t="s">
        <v>1</v>
      </c>
      <c r="F630" s="327">
        <v>-5.7000000000000002</v>
      </c>
      <c r="G630" s="39"/>
      <c r="H630" s="45"/>
    </row>
    <row r="631" s="2" customFormat="1" ht="16.8" customHeight="1">
      <c r="A631" s="39"/>
      <c r="B631" s="45"/>
      <c r="C631" s="326" t="s">
        <v>1</v>
      </c>
      <c r="D631" s="326" t="s">
        <v>3526</v>
      </c>
      <c r="E631" s="18" t="s">
        <v>1</v>
      </c>
      <c r="F631" s="327">
        <v>1.3500000000000001</v>
      </c>
      <c r="G631" s="39"/>
      <c r="H631" s="45"/>
    </row>
    <row r="632" s="2" customFormat="1" ht="16.8" customHeight="1">
      <c r="A632" s="39"/>
      <c r="B632" s="45"/>
      <c r="C632" s="326" t="s">
        <v>1</v>
      </c>
      <c r="D632" s="326" t="s">
        <v>3527</v>
      </c>
      <c r="E632" s="18" t="s">
        <v>1</v>
      </c>
      <c r="F632" s="327">
        <v>1.7250000000000001</v>
      </c>
      <c r="G632" s="39"/>
      <c r="H632" s="45"/>
    </row>
    <row r="633" s="2" customFormat="1" ht="16.8" customHeight="1">
      <c r="A633" s="39"/>
      <c r="B633" s="45"/>
      <c r="C633" s="326" t="s">
        <v>1</v>
      </c>
      <c r="D633" s="326" t="s">
        <v>3518</v>
      </c>
      <c r="E633" s="18" t="s">
        <v>1</v>
      </c>
      <c r="F633" s="327">
        <v>0</v>
      </c>
      <c r="G633" s="39"/>
      <c r="H633" s="45"/>
    </row>
    <row r="634" s="2" customFormat="1" ht="16.8" customHeight="1">
      <c r="A634" s="39"/>
      <c r="B634" s="45"/>
      <c r="C634" s="326" t="s">
        <v>1</v>
      </c>
      <c r="D634" s="326" t="s">
        <v>3528</v>
      </c>
      <c r="E634" s="18" t="s">
        <v>1</v>
      </c>
      <c r="F634" s="327">
        <v>84</v>
      </c>
      <c r="G634" s="39"/>
      <c r="H634" s="45"/>
    </row>
    <row r="635" s="2" customFormat="1" ht="16.8" customHeight="1">
      <c r="A635" s="39"/>
      <c r="B635" s="45"/>
      <c r="C635" s="326" t="s">
        <v>1</v>
      </c>
      <c r="D635" s="326" t="s">
        <v>3529</v>
      </c>
      <c r="E635" s="18" t="s">
        <v>1</v>
      </c>
      <c r="F635" s="327">
        <v>-9.2400000000000002</v>
      </c>
      <c r="G635" s="39"/>
      <c r="H635" s="45"/>
    </row>
    <row r="636" s="2" customFormat="1" ht="16.8" customHeight="1">
      <c r="A636" s="39"/>
      <c r="B636" s="45"/>
      <c r="C636" s="326" t="s">
        <v>1</v>
      </c>
      <c r="D636" s="326" t="s">
        <v>3530</v>
      </c>
      <c r="E636" s="18" t="s">
        <v>1</v>
      </c>
      <c r="F636" s="327">
        <v>4.3499999999999996</v>
      </c>
      <c r="G636" s="39"/>
      <c r="H636" s="45"/>
    </row>
    <row r="637" s="2" customFormat="1" ht="16.8" customHeight="1">
      <c r="A637" s="39"/>
      <c r="B637" s="45"/>
      <c r="C637" s="326" t="s">
        <v>1</v>
      </c>
      <c r="D637" s="326" t="s">
        <v>3531</v>
      </c>
      <c r="E637" s="18" t="s">
        <v>1</v>
      </c>
      <c r="F637" s="327">
        <v>226.16999999999999</v>
      </c>
      <c r="G637" s="39"/>
      <c r="H637" s="45"/>
    </row>
    <row r="638" s="2" customFormat="1" ht="16.8" customHeight="1">
      <c r="A638" s="39"/>
      <c r="B638" s="45"/>
      <c r="C638" s="326" t="s">
        <v>1</v>
      </c>
      <c r="D638" s="326" t="s">
        <v>3532</v>
      </c>
      <c r="E638" s="18" t="s">
        <v>1</v>
      </c>
      <c r="F638" s="327">
        <v>-29.922000000000001</v>
      </c>
      <c r="G638" s="39"/>
      <c r="H638" s="45"/>
    </row>
    <row r="639" s="2" customFormat="1" ht="16.8" customHeight="1">
      <c r="A639" s="39"/>
      <c r="B639" s="45"/>
      <c r="C639" s="326" t="s">
        <v>1</v>
      </c>
      <c r="D639" s="326" t="s">
        <v>3533</v>
      </c>
      <c r="E639" s="18" t="s">
        <v>1</v>
      </c>
      <c r="F639" s="327">
        <v>1.1699999999999999</v>
      </c>
      <c r="G639" s="39"/>
      <c r="H639" s="45"/>
    </row>
    <row r="640" s="2" customFormat="1" ht="16.8" customHeight="1">
      <c r="A640" s="39"/>
      <c r="B640" s="45"/>
      <c r="C640" s="326" t="s">
        <v>1</v>
      </c>
      <c r="D640" s="326" t="s">
        <v>3534</v>
      </c>
      <c r="E640" s="18" t="s">
        <v>1</v>
      </c>
      <c r="F640" s="327">
        <v>2.9249999999999998</v>
      </c>
      <c r="G640" s="39"/>
      <c r="H640" s="45"/>
    </row>
    <row r="641" s="2" customFormat="1" ht="16.8" customHeight="1">
      <c r="A641" s="39"/>
      <c r="B641" s="45"/>
      <c r="C641" s="326" t="s">
        <v>1</v>
      </c>
      <c r="D641" s="326" t="s">
        <v>3535</v>
      </c>
      <c r="E641" s="18" t="s">
        <v>1</v>
      </c>
      <c r="F641" s="327">
        <v>2.3500000000000001</v>
      </c>
      <c r="G641" s="39"/>
      <c r="H641" s="45"/>
    </row>
    <row r="642" s="2" customFormat="1" ht="16.8" customHeight="1">
      <c r="A642" s="39"/>
      <c r="B642" s="45"/>
      <c r="C642" s="326" t="s">
        <v>1</v>
      </c>
      <c r="D642" s="326" t="s">
        <v>3536</v>
      </c>
      <c r="E642" s="18" t="s">
        <v>1</v>
      </c>
      <c r="F642" s="327">
        <v>13.199999999999999</v>
      </c>
      <c r="G642" s="39"/>
      <c r="H642" s="45"/>
    </row>
    <row r="643" s="2" customFormat="1" ht="16.8" customHeight="1">
      <c r="A643" s="39"/>
      <c r="B643" s="45"/>
      <c r="C643" s="326" t="s">
        <v>1</v>
      </c>
      <c r="D643" s="326" t="s">
        <v>3537</v>
      </c>
      <c r="E643" s="18" t="s">
        <v>1</v>
      </c>
      <c r="F643" s="327">
        <v>-1.6000000000000001</v>
      </c>
      <c r="G643" s="39"/>
      <c r="H643" s="45"/>
    </row>
    <row r="644" s="2" customFormat="1" ht="16.8" customHeight="1">
      <c r="A644" s="39"/>
      <c r="B644" s="45"/>
      <c r="C644" s="326" t="s">
        <v>1</v>
      </c>
      <c r="D644" s="326" t="s">
        <v>3538</v>
      </c>
      <c r="E644" s="18" t="s">
        <v>1</v>
      </c>
      <c r="F644" s="327">
        <v>1.2</v>
      </c>
      <c r="G644" s="39"/>
      <c r="H644" s="45"/>
    </row>
    <row r="645" s="2" customFormat="1" ht="16.8" customHeight="1">
      <c r="A645" s="39"/>
      <c r="B645" s="45"/>
      <c r="C645" s="326" t="s">
        <v>1</v>
      </c>
      <c r="D645" s="326" t="s">
        <v>3539</v>
      </c>
      <c r="E645" s="18" t="s">
        <v>1</v>
      </c>
      <c r="F645" s="327">
        <v>0</v>
      </c>
      <c r="G645" s="39"/>
      <c r="H645" s="45"/>
    </row>
    <row r="646" s="2" customFormat="1" ht="16.8" customHeight="1">
      <c r="A646" s="39"/>
      <c r="B646" s="45"/>
      <c r="C646" s="326" t="s">
        <v>1</v>
      </c>
      <c r="D646" s="326" t="s">
        <v>3540</v>
      </c>
      <c r="E646" s="18" t="s">
        <v>1</v>
      </c>
      <c r="F646" s="327">
        <v>166.5</v>
      </c>
      <c r="G646" s="39"/>
      <c r="H646" s="45"/>
    </row>
    <row r="647" s="2" customFormat="1" ht="16.8" customHeight="1">
      <c r="A647" s="39"/>
      <c r="B647" s="45"/>
      <c r="C647" s="326" t="s">
        <v>1</v>
      </c>
      <c r="D647" s="326" t="s">
        <v>3541</v>
      </c>
      <c r="E647" s="18" t="s">
        <v>1</v>
      </c>
      <c r="F647" s="327">
        <v>-22.457999999999998</v>
      </c>
      <c r="G647" s="39"/>
      <c r="H647" s="45"/>
    </row>
    <row r="648" s="2" customFormat="1" ht="16.8" customHeight="1">
      <c r="A648" s="39"/>
      <c r="B648" s="45"/>
      <c r="C648" s="326" t="s">
        <v>1</v>
      </c>
      <c r="D648" s="326" t="s">
        <v>3542</v>
      </c>
      <c r="E648" s="18" t="s">
        <v>1</v>
      </c>
      <c r="F648" s="327">
        <v>2.46</v>
      </c>
      <c r="G648" s="39"/>
      <c r="H648" s="45"/>
    </row>
    <row r="649" s="2" customFormat="1" ht="16.8" customHeight="1">
      <c r="A649" s="39"/>
      <c r="B649" s="45"/>
      <c r="C649" s="326" t="s">
        <v>1</v>
      </c>
      <c r="D649" s="326" t="s">
        <v>3543</v>
      </c>
      <c r="E649" s="18" t="s">
        <v>1</v>
      </c>
      <c r="F649" s="327">
        <v>1.5980000000000001</v>
      </c>
      <c r="G649" s="39"/>
      <c r="H649" s="45"/>
    </row>
    <row r="650" s="2" customFormat="1" ht="16.8" customHeight="1">
      <c r="A650" s="39"/>
      <c r="B650" s="45"/>
      <c r="C650" s="326" t="s">
        <v>1</v>
      </c>
      <c r="D650" s="326" t="s">
        <v>3544</v>
      </c>
      <c r="E650" s="18" t="s">
        <v>1</v>
      </c>
      <c r="F650" s="327">
        <v>2</v>
      </c>
      <c r="G650" s="39"/>
      <c r="H650" s="45"/>
    </row>
    <row r="651" s="2" customFormat="1" ht="16.8" customHeight="1">
      <c r="A651" s="39"/>
      <c r="B651" s="45"/>
      <c r="C651" s="326" t="s">
        <v>1</v>
      </c>
      <c r="D651" s="326" t="s">
        <v>3545</v>
      </c>
      <c r="E651" s="18" t="s">
        <v>1</v>
      </c>
      <c r="F651" s="327">
        <v>0.93799999999999994</v>
      </c>
      <c r="G651" s="39"/>
      <c r="H651" s="45"/>
    </row>
    <row r="652" s="2" customFormat="1" ht="16.8" customHeight="1">
      <c r="A652" s="39"/>
      <c r="B652" s="45"/>
      <c r="C652" s="326" t="s">
        <v>1</v>
      </c>
      <c r="D652" s="326" t="s">
        <v>3546</v>
      </c>
      <c r="E652" s="18" t="s">
        <v>1</v>
      </c>
      <c r="F652" s="327">
        <v>0.97499999999999998</v>
      </c>
      <c r="G652" s="39"/>
      <c r="H652" s="45"/>
    </row>
    <row r="653" s="2" customFormat="1" ht="16.8" customHeight="1">
      <c r="A653" s="39"/>
      <c r="B653" s="45"/>
      <c r="C653" s="326" t="s">
        <v>1</v>
      </c>
      <c r="D653" s="326" t="s">
        <v>3547</v>
      </c>
      <c r="E653" s="18" t="s">
        <v>1</v>
      </c>
      <c r="F653" s="327">
        <v>1.075</v>
      </c>
      <c r="G653" s="39"/>
      <c r="H653" s="45"/>
    </row>
    <row r="654" s="2" customFormat="1" ht="16.8" customHeight="1">
      <c r="A654" s="39"/>
      <c r="B654" s="45"/>
      <c r="C654" s="326" t="s">
        <v>1</v>
      </c>
      <c r="D654" s="326" t="s">
        <v>3548</v>
      </c>
      <c r="E654" s="18" t="s">
        <v>1</v>
      </c>
      <c r="F654" s="327">
        <v>1.1499999999999999</v>
      </c>
      <c r="G654" s="39"/>
      <c r="H654" s="45"/>
    </row>
    <row r="655" s="2" customFormat="1" ht="16.8" customHeight="1">
      <c r="A655" s="39"/>
      <c r="B655" s="45"/>
      <c r="C655" s="326" t="s">
        <v>1</v>
      </c>
      <c r="D655" s="326" t="s">
        <v>1048</v>
      </c>
      <c r="E655" s="18" t="s">
        <v>1</v>
      </c>
      <c r="F655" s="327">
        <v>0</v>
      </c>
      <c r="G655" s="39"/>
      <c r="H655" s="45"/>
    </row>
    <row r="656" s="2" customFormat="1" ht="16.8" customHeight="1">
      <c r="A656" s="39"/>
      <c r="B656" s="45"/>
      <c r="C656" s="326" t="s">
        <v>1</v>
      </c>
      <c r="D656" s="326" t="s">
        <v>3549</v>
      </c>
      <c r="E656" s="18" t="s">
        <v>1</v>
      </c>
      <c r="F656" s="327">
        <v>24.57</v>
      </c>
      <c r="G656" s="39"/>
      <c r="H656" s="45"/>
    </row>
    <row r="657" s="2" customFormat="1" ht="16.8" customHeight="1">
      <c r="A657" s="39"/>
      <c r="B657" s="45"/>
      <c r="C657" s="326" t="s">
        <v>1</v>
      </c>
      <c r="D657" s="326" t="s">
        <v>3550</v>
      </c>
      <c r="E657" s="18" t="s">
        <v>1</v>
      </c>
      <c r="F657" s="327">
        <v>56.210000000000001</v>
      </c>
      <c r="G657" s="39"/>
      <c r="H657" s="45"/>
    </row>
    <row r="658" s="2" customFormat="1" ht="16.8" customHeight="1">
      <c r="A658" s="39"/>
      <c r="B658" s="45"/>
      <c r="C658" s="326" t="s">
        <v>1</v>
      </c>
      <c r="D658" s="326" t="s">
        <v>3551</v>
      </c>
      <c r="E658" s="18" t="s">
        <v>1</v>
      </c>
      <c r="F658" s="327">
        <v>-10.472</v>
      </c>
      <c r="G658" s="39"/>
      <c r="H658" s="45"/>
    </row>
    <row r="659" s="2" customFormat="1" ht="16.8" customHeight="1">
      <c r="A659" s="39"/>
      <c r="B659" s="45"/>
      <c r="C659" s="326" t="s">
        <v>1</v>
      </c>
      <c r="D659" s="326" t="s">
        <v>3552</v>
      </c>
      <c r="E659" s="18" t="s">
        <v>1</v>
      </c>
      <c r="F659" s="327">
        <v>4.9400000000000004</v>
      </c>
      <c r="G659" s="39"/>
      <c r="H659" s="45"/>
    </row>
    <row r="660" s="2" customFormat="1" ht="16.8" customHeight="1">
      <c r="A660" s="39"/>
      <c r="B660" s="45"/>
      <c r="C660" s="326" t="s">
        <v>1</v>
      </c>
      <c r="D660" s="326" t="s">
        <v>414</v>
      </c>
      <c r="E660" s="18" t="s">
        <v>1</v>
      </c>
      <c r="F660" s="327">
        <v>0</v>
      </c>
      <c r="G660" s="39"/>
      <c r="H660" s="45"/>
    </row>
    <row r="661" s="2" customFormat="1" ht="16.8" customHeight="1">
      <c r="A661" s="39"/>
      <c r="B661" s="45"/>
      <c r="C661" s="326" t="s">
        <v>1</v>
      </c>
      <c r="D661" s="326" t="s">
        <v>3553</v>
      </c>
      <c r="E661" s="18" t="s">
        <v>1</v>
      </c>
      <c r="F661" s="327">
        <v>88.849999999999994</v>
      </c>
      <c r="G661" s="39"/>
      <c r="H661" s="45"/>
    </row>
    <row r="662" s="2" customFormat="1" ht="16.8" customHeight="1">
      <c r="A662" s="39"/>
      <c r="B662" s="45"/>
      <c r="C662" s="326" t="s">
        <v>1</v>
      </c>
      <c r="D662" s="326" t="s">
        <v>1907</v>
      </c>
      <c r="E662" s="18" t="s">
        <v>1</v>
      </c>
      <c r="F662" s="327">
        <v>140</v>
      </c>
      <c r="G662" s="39"/>
      <c r="H662" s="45"/>
    </row>
    <row r="663" s="2" customFormat="1" ht="16.8" customHeight="1">
      <c r="A663" s="39"/>
      <c r="B663" s="45"/>
      <c r="C663" s="326" t="s">
        <v>877</v>
      </c>
      <c r="D663" s="326" t="s">
        <v>298</v>
      </c>
      <c r="E663" s="18" t="s">
        <v>1</v>
      </c>
      <c r="F663" s="327">
        <v>1542.1679999999999</v>
      </c>
      <c r="G663" s="39"/>
      <c r="H663" s="45"/>
    </row>
    <row r="664" s="2" customFormat="1" ht="16.8" customHeight="1">
      <c r="A664" s="39"/>
      <c r="B664" s="45"/>
      <c r="C664" s="328" t="s">
        <v>6764</v>
      </c>
      <c r="D664" s="39"/>
      <c r="E664" s="39"/>
      <c r="F664" s="39"/>
      <c r="G664" s="39"/>
      <c r="H664" s="45"/>
    </row>
    <row r="665" s="2" customFormat="1" ht="16.8" customHeight="1">
      <c r="A665" s="39"/>
      <c r="B665" s="45"/>
      <c r="C665" s="326" t="s">
        <v>3485</v>
      </c>
      <c r="D665" s="326" t="s">
        <v>3486</v>
      </c>
      <c r="E665" s="18" t="s">
        <v>206</v>
      </c>
      <c r="F665" s="327">
        <v>1542.1679999999999</v>
      </c>
      <c r="G665" s="39"/>
      <c r="H665" s="45"/>
    </row>
    <row r="666" s="2" customFormat="1" ht="16.8" customHeight="1">
      <c r="A666" s="39"/>
      <c r="B666" s="45"/>
      <c r="C666" s="326" t="s">
        <v>1766</v>
      </c>
      <c r="D666" s="326" t="s">
        <v>1767</v>
      </c>
      <c r="E666" s="18" t="s">
        <v>206</v>
      </c>
      <c r="F666" s="327">
        <v>1542.1679999999999</v>
      </c>
      <c r="G666" s="39"/>
      <c r="H666" s="45"/>
    </row>
    <row r="667" s="2" customFormat="1" ht="16.8" customHeight="1">
      <c r="A667" s="39"/>
      <c r="B667" s="45"/>
      <c r="C667" s="326" t="s">
        <v>3481</v>
      </c>
      <c r="D667" s="326" t="s">
        <v>3482</v>
      </c>
      <c r="E667" s="18" t="s">
        <v>206</v>
      </c>
      <c r="F667" s="327">
        <v>1542.1679999999999</v>
      </c>
      <c r="G667" s="39"/>
      <c r="H667" s="45"/>
    </row>
    <row r="668" s="2" customFormat="1" ht="16.8" customHeight="1">
      <c r="A668" s="39"/>
      <c r="B668" s="45"/>
      <c r="C668" s="326" t="s">
        <v>3555</v>
      </c>
      <c r="D668" s="326" t="s">
        <v>3556</v>
      </c>
      <c r="E668" s="18" t="s">
        <v>206</v>
      </c>
      <c r="F668" s="327">
        <v>1542.1679999999999</v>
      </c>
      <c r="G668" s="39"/>
      <c r="H668" s="45"/>
    </row>
    <row r="669" s="2" customFormat="1">
      <c r="A669" s="39"/>
      <c r="B669" s="45"/>
      <c r="C669" s="326" t="s">
        <v>3559</v>
      </c>
      <c r="D669" s="326" t="s">
        <v>3560</v>
      </c>
      <c r="E669" s="18" t="s">
        <v>206</v>
      </c>
      <c r="F669" s="327">
        <v>1269.685</v>
      </c>
      <c r="G669" s="39"/>
      <c r="H669" s="45"/>
    </row>
    <row r="670" s="2" customFormat="1" ht="16.8" customHeight="1">
      <c r="A670" s="39"/>
      <c r="B670" s="45"/>
      <c r="C670" s="322" t="s">
        <v>201</v>
      </c>
      <c r="D670" s="323" t="s">
        <v>1</v>
      </c>
      <c r="E670" s="324" t="s">
        <v>1</v>
      </c>
      <c r="F670" s="325">
        <v>120.515</v>
      </c>
      <c r="G670" s="39"/>
      <c r="H670" s="45"/>
    </row>
    <row r="671" s="2" customFormat="1" ht="16.8" customHeight="1">
      <c r="A671" s="39"/>
      <c r="B671" s="45"/>
      <c r="C671" s="326" t="s">
        <v>1</v>
      </c>
      <c r="D671" s="326" t="s">
        <v>1022</v>
      </c>
      <c r="E671" s="18" t="s">
        <v>1</v>
      </c>
      <c r="F671" s="327">
        <v>45.332000000000001</v>
      </c>
      <c r="G671" s="39"/>
      <c r="H671" s="45"/>
    </row>
    <row r="672" s="2" customFormat="1" ht="16.8" customHeight="1">
      <c r="A672" s="39"/>
      <c r="B672" s="45"/>
      <c r="C672" s="326" t="s">
        <v>1</v>
      </c>
      <c r="D672" s="326" t="s">
        <v>1023</v>
      </c>
      <c r="E672" s="18" t="s">
        <v>1</v>
      </c>
      <c r="F672" s="327">
        <v>51.533000000000001</v>
      </c>
      <c r="G672" s="39"/>
      <c r="H672" s="45"/>
    </row>
    <row r="673" s="2" customFormat="1" ht="16.8" customHeight="1">
      <c r="A673" s="39"/>
      <c r="B673" s="45"/>
      <c r="C673" s="326" t="s">
        <v>1</v>
      </c>
      <c r="D673" s="326" t="s">
        <v>1024</v>
      </c>
      <c r="E673" s="18" t="s">
        <v>1</v>
      </c>
      <c r="F673" s="327">
        <v>3.8969999999999998</v>
      </c>
      <c r="G673" s="39"/>
      <c r="H673" s="45"/>
    </row>
    <row r="674" s="2" customFormat="1" ht="16.8" customHeight="1">
      <c r="A674" s="39"/>
      <c r="B674" s="45"/>
      <c r="C674" s="326" t="s">
        <v>1</v>
      </c>
      <c r="D674" s="326" t="s">
        <v>1025</v>
      </c>
      <c r="E674" s="18" t="s">
        <v>1</v>
      </c>
      <c r="F674" s="327">
        <v>83.430000000000007</v>
      </c>
      <c r="G674" s="39"/>
      <c r="H674" s="45"/>
    </row>
    <row r="675" s="2" customFormat="1" ht="16.8" customHeight="1">
      <c r="A675" s="39"/>
      <c r="B675" s="45"/>
      <c r="C675" s="326" t="s">
        <v>1</v>
      </c>
      <c r="D675" s="326" t="s">
        <v>1026</v>
      </c>
      <c r="E675" s="18" t="s">
        <v>1</v>
      </c>
      <c r="F675" s="327">
        <v>-63.677</v>
      </c>
      <c r="G675" s="39"/>
      <c r="H675" s="45"/>
    </row>
    <row r="676" s="2" customFormat="1" ht="16.8" customHeight="1">
      <c r="A676" s="39"/>
      <c r="B676" s="45"/>
      <c r="C676" s="326" t="s">
        <v>201</v>
      </c>
      <c r="D676" s="326" t="s">
        <v>298</v>
      </c>
      <c r="E676" s="18" t="s">
        <v>1</v>
      </c>
      <c r="F676" s="327">
        <v>120.515</v>
      </c>
      <c r="G676" s="39"/>
      <c r="H676" s="45"/>
    </row>
    <row r="677" s="2" customFormat="1" ht="16.8" customHeight="1">
      <c r="A677" s="39"/>
      <c r="B677" s="45"/>
      <c r="C677" s="328" t="s">
        <v>6764</v>
      </c>
      <c r="D677" s="39"/>
      <c r="E677" s="39"/>
      <c r="F677" s="39"/>
      <c r="G677" s="39"/>
      <c r="H677" s="45"/>
    </row>
    <row r="678" s="2" customFormat="1">
      <c r="A678" s="39"/>
      <c r="B678" s="45"/>
      <c r="C678" s="326" t="s">
        <v>304</v>
      </c>
      <c r="D678" s="326" t="s">
        <v>305</v>
      </c>
      <c r="E678" s="18" t="s">
        <v>292</v>
      </c>
      <c r="F678" s="327">
        <v>120.515</v>
      </c>
      <c r="G678" s="39"/>
      <c r="H678" s="45"/>
    </row>
    <row r="679" s="2" customFormat="1" ht="16.8" customHeight="1">
      <c r="A679" s="39"/>
      <c r="B679" s="45"/>
      <c r="C679" s="326" t="s">
        <v>312</v>
      </c>
      <c r="D679" s="326" t="s">
        <v>313</v>
      </c>
      <c r="E679" s="18" t="s">
        <v>314</v>
      </c>
      <c r="F679" s="327">
        <v>271.15699999999998</v>
      </c>
      <c r="G679" s="39"/>
      <c r="H679" s="45"/>
    </row>
    <row r="680" s="2" customFormat="1" ht="16.8" customHeight="1">
      <c r="A680" s="39"/>
      <c r="B680" s="45"/>
      <c r="C680" s="326" t="s">
        <v>318</v>
      </c>
      <c r="D680" s="326" t="s">
        <v>319</v>
      </c>
      <c r="E680" s="18" t="s">
        <v>292</v>
      </c>
      <c r="F680" s="327">
        <v>150.643</v>
      </c>
      <c r="G680" s="39"/>
      <c r="H680" s="45"/>
    </row>
    <row r="681" s="2" customFormat="1" ht="16.8" customHeight="1">
      <c r="A681" s="39"/>
      <c r="B681" s="45"/>
      <c r="C681" s="322" t="s">
        <v>203</v>
      </c>
      <c r="D681" s="323" t="s">
        <v>1</v>
      </c>
      <c r="E681" s="324" t="s">
        <v>1</v>
      </c>
      <c r="F681" s="325">
        <v>30.128</v>
      </c>
      <c r="G681" s="39"/>
      <c r="H681" s="45"/>
    </row>
    <row r="682" s="2" customFormat="1" ht="16.8" customHeight="1">
      <c r="A682" s="39"/>
      <c r="B682" s="45"/>
      <c r="C682" s="326" t="s">
        <v>1</v>
      </c>
      <c r="D682" s="326" t="s">
        <v>1028</v>
      </c>
      <c r="E682" s="18" t="s">
        <v>1</v>
      </c>
      <c r="F682" s="327">
        <v>11.333</v>
      </c>
      <c r="G682" s="39"/>
      <c r="H682" s="45"/>
    </row>
    <row r="683" s="2" customFormat="1" ht="16.8" customHeight="1">
      <c r="A683" s="39"/>
      <c r="B683" s="45"/>
      <c r="C683" s="326" t="s">
        <v>1</v>
      </c>
      <c r="D683" s="326" t="s">
        <v>1029</v>
      </c>
      <c r="E683" s="18" t="s">
        <v>1</v>
      </c>
      <c r="F683" s="327">
        <v>12.882999999999999</v>
      </c>
      <c r="G683" s="39"/>
      <c r="H683" s="45"/>
    </row>
    <row r="684" s="2" customFormat="1" ht="16.8" customHeight="1">
      <c r="A684" s="39"/>
      <c r="B684" s="45"/>
      <c r="C684" s="326" t="s">
        <v>1</v>
      </c>
      <c r="D684" s="326" t="s">
        <v>1030</v>
      </c>
      <c r="E684" s="18" t="s">
        <v>1</v>
      </c>
      <c r="F684" s="327">
        <v>0.97399999999999998</v>
      </c>
      <c r="G684" s="39"/>
      <c r="H684" s="45"/>
    </row>
    <row r="685" s="2" customFormat="1" ht="16.8" customHeight="1">
      <c r="A685" s="39"/>
      <c r="B685" s="45"/>
      <c r="C685" s="326" t="s">
        <v>1</v>
      </c>
      <c r="D685" s="326" t="s">
        <v>1031</v>
      </c>
      <c r="E685" s="18" t="s">
        <v>1</v>
      </c>
      <c r="F685" s="327">
        <v>20.856999999999999</v>
      </c>
      <c r="G685" s="39"/>
      <c r="H685" s="45"/>
    </row>
    <row r="686" s="2" customFormat="1" ht="16.8" customHeight="1">
      <c r="A686" s="39"/>
      <c r="B686" s="45"/>
      <c r="C686" s="326" t="s">
        <v>1</v>
      </c>
      <c r="D686" s="326" t="s">
        <v>1032</v>
      </c>
      <c r="E686" s="18" t="s">
        <v>1</v>
      </c>
      <c r="F686" s="327">
        <v>-15.919000000000001</v>
      </c>
      <c r="G686" s="39"/>
      <c r="H686" s="45"/>
    </row>
    <row r="687" s="2" customFormat="1" ht="16.8" customHeight="1">
      <c r="A687" s="39"/>
      <c r="B687" s="45"/>
      <c r="C687" s="326" t="s">
        <v>203</v>
      </c>
      <c r="D687" s="326" t="s">
        <v>298</v>
      </c>
      <c r="E687" s="18" t="s">
        <v>1</v>
      </c>
      <c r="F687" s="327">
        <v>30.128</v>
      </c>
      <c r="G687" s="39"/>
      <c r="H687" s="45"/>
    </row>
    <row r="688" s="2" customFormat="1" ht="16.8" customHeight="1">
      <c r="A688" s="39"/>
      <c r="B688" s="45"/>
      <c r="C688" s="328" t="s">
        <v>6764</v>
      </c>
      <c r="D688" s="39"/>
      <c r="E688" s="39"/>
      <c r="F688" s="39"/>
      <c r="G688" s="39"/>
      <c r="H688" s="45"/>
    </row>
    <row r="689" s="2" customFormat="1">
      <c r="A689" s="39"/>
      <c r="B689" s="45"/>
      <c r="C689" s="326" t="s">
        <v>308</v>
      </c>
      <c r="D689" s="326" t="s">
        <v>309</v>
      </c>
      <c r="E689" s="18" t="s">
        <v>292</v>
      </c>
      <c r="F689" s="327">
        <v>30.128</v>
      </c>
      <c r="G689" s="39"/>
      <c r="H689" s="45"/>
    </row>
    <row r="690" s="2" customFormat="1" ht="16.8" customHeight="1">
      <c r="A690" s="39"/>
      <c r="B690" s="45"/>
      <c r="C690" s="326" t="s">
        <v>312</v>
      </c>
      <c r="D690" s="326" t="s">
        <v>313</v>
      </c>
      <c r="E690" s="18" t="s">
        <v>314</v>
      </c>
      <c r="F690" s="327">
        <v>271.15699999999998</v>
      </c>
      <c r="G690" s="39"/>
      <c r="H690" s="45"/>
    </row>
    <row r="691" s="2" customFormat="1" ht="16.8" customHeight="1">
      <c r="A691" s="39"/>
      <c r="B691" s="45"/>
      <c r="C691" s="326" t="s">
        <v>318</v>
      </c>
      <c r="D691" s="326" t="s">
        <v>319</v>
      </c>
      <c r="E691" s="18" t="s">
        <v>292</v>
      </c>
      <c r="F691" s="327">
        <v>150.643</v>
      </c>
      <c r="G691" s="39"/>
      <c r="H691" s="45"/>
    </row>
    <row r="692" s="2" customFormat="1" ht="16.8" customHeight="1">
      <c r="A692" s="39"/>
      <c r="B692" s="45"/>
      <c r="C692" s="322" t="s">
        <v>205</v>
      </c>
      <c r="D692" s="323" t="s">
        <v>881</v>
      </c>
      <c r="E692" s="324" t="s">
        <v>206</v>
      </c>
      <c r="F692" s="325">
        <v>87.75</v>
      </c>
      <c r="G692" s="39"/>
      <c r="H692" s="45"/>
    </row>
    <row r="693" s="2" customFormat="1" ht="16.8" customHeight="1">
      <c r="A693" s="39"/>
      <c r="B693" s="45"/>
      <c r="C693" s="326" t="s">
        <v>1</v>
      </c>
      <c r="D693" s="326" t="s">
        <v>1182</v>
      </c>
      <c r="E693" s="18" t="s">
        <v>1</v>
      </c>
      <c r="F693" s="327">
        <v>0</v>
      </c>
      <c r="G693" s="39"/>
      <c r="H693" s="45"/>
    </row>
    <row r="694" s="2" customFormat="1" ht="16.8" customHeight="1">
      <c r="A694" s="39"/>
      <c r="B694" s="45"/>
      <c r="C694" s="326" t="s">
        <v>1</v>
      </c>
      <c r="D694" s="326" t="s">
        <v>6878</v>
      </c>
      <c r="E694" s="18" t="s">
        <v>1</v>
      </c>
      <c r="F694" s="327">
        <v>85.25</v>
      </c>
      <c r="G694" s="39"/>
      <c r="H694" s="45"/>
    </row>
    <row r="695" s="2" customFormat="1" ht="16.8" customHeight="1">
      <c r="A695" s="39"/>
      <c r="B695" s="45"/>
      <c r="C695" s="326" t="s">
        <v>1</v>
      </c>
      <c r="D695" s="326" t="s">
        <v>6879</v>
      </c>
      <c r="E695" s="18" t="s">
        <v>1</v>
      </c>
      <c r="F695" s="327">
        <v>2.5</v>
      </c>
      <c r="G695" s="39"/>
      <c r="H695" s="45"/>
    </row>
    <row r="696" s="2" customFormat="1" ht="16.8" customHeight="1">
      <c r="A696" s="39"/>
      <c r="B696" s="45"/>
      <c r="C696" s="326" t="s">
        <v>1</v>
      </c>
      <c r="D696" s="326" t="s">
        <v>298</v>
      </c>
      <c r="E696" s="18" t="s">
        <v>1</v>
      </c>
      <c r="F696" s="327">
        <v>87.75</v>
      </c>
      <c r="G696" s="39"/>
      <c r="H696" s="45"/>
    </row>
    <row r="697" s="2" customFormat="1" ht="16.8" customHeight="1">
      <c r="A697" s="39"/>
      <c r="B697" s="45"/>
      <c r="C697" s="328" t="s">
        <v>6764</v>
      </c>
      <c r="D697" s="39"/>
      <c r="E697" s="39"/>
      <c r="F697" s="39"/>
      <c r="G697" s="39"/>
      <c r="H697" s="45"/>
    </row>
    <row r="698" s="2" customFormat="1">
      <c r="A698" s="39"/>
      <c r="B698" s="45"/>
      <c r="C698" s="326" t="s">
        <v>1782</v>
      </c>
      <c r="D698" s="326" t="s">
        <v>1783</v>
      </c>
      <c r="E698" s="18" t="s">
        <v>292</v>
      </c>
      <c r="F698" s="327">
        <v>93.757999999999996</v>
      </c>
      <c r="G698" s="39"/>
      <c r="H698" s="45"/>
    </row>
    <row r="699" s="2" customFormat="1" ht="16.8" customHeight="1">
      <c r="A699" s="39"/>
      <c r="B699" s="45"/>
      <c r="C699" s="326" t="s">
        <v>1822</v>
      </c>
      <c r="D699" s="326" t="s">
        <v>1823</v>
      </c>
      <c r="E699" s="18" t="s">
        <v>206</v>
      </c>
      <c r="F699" s="327">
        <v>1386.52</v>
      </c>
      <c r="G699" s="39"/>
      <c r="H699" s="45"/>
    </row>
    <row r="700" s="2" customFormat="1" ht="16.8" customHeight="1">
      <c r="A700" s="39"/>
      <c r="B700" s="45"/>
      <c r="C700" s="326" t="s">
        <v>2170</v>
      </c>
      <c r="D700" s="326" t="s">
        <v>2171</v>
      </c>
      <c r="E700" s="18" t="s">
        <v>206</v>
      </c>
      <c r="F700" s="327">
        <v>824.52999999999997</v>
      </c>
      <c r="G700" s="39"/>
      <c r="H700" s="45"/>
    </row>
    <row r="701" s="2" customFormat="1" ht="16.8" customHeight="1">
      <c r="A701" s="39"/>
      <c r="B701" s="45"/>
      <c r="C701" s="326" t="s">
        <v>1868</v>
      </c>
      <c r="D701" s="326" t="s">
        <v>1869</v>
      </c>
      <c r="E701" s="18" t="s">
        <v>206</v>
      </c>
      <c r="F701" s="327">
        <v>1406.3199999999999</v>
      </c>
      <c r="G701" s="39"/>
      <c r="H701" s="45"/>
    </row>
    <row r="702" s="2" customFormat="1" ht="16.8" customHeight="1">
      <c r="A702" s="39"/>
      <c r="B702" s="45"/>
      <c r="C702" s="326" t="s">
        <v>2182</v>
      </c>
      <c r="D702" s="326" t="s">
        <v>2183</v>
      </c>
      <c r="E702" s="18" t="s">
        <v>206</v>
      </c>
      <c r="F702" s="327">
        <v>374.15600000000001</v>
      </c>
      <c r="G702" s="39"/>
      <c r="H702" s="45"/>
    </row>
    <row r="703" s="2" customFormat="1" ht="16.8" customHeight="1">
      <c r="A703" s="39"/>
      <c r="B703" s="45"/>
      <c r="C703" s="322" t="s">
        <v>208</v>
      </c>
      <c r="D703" s="323" t="s">
        <v>881</v>
      </c>
      <c r="E703" s="324" t="s">
        <v>206</v>
      </c>
      <c r="F703" s="325">
        <v>114.18000000000001</v>
      </c>
      <c r="G703" s="39"/>
      <c r="H703" s="45"/>
    </row>
    <row r="704" s="2" customFormat="1" ht="16.8" customHeight="1">
      <c r="A704" s="39"/>
      <c r="B704" s="45"/>
      <c r="C704" s="326" t="s">
        <v>1</v>
      </c>
      <c r="D704" s="326" t="s">
        <v>1182</v>
      </c>
      <c r="E704" s="18" t="s">
        <v>1</v>
      </c>
      <c r="F704" s="327">
        <v>0</v>
      </c>
      <c r="G704" s="39"/>
      <c r="H704" s="45"/>
    </row>
    <row r="705" s="2" customFormat="1" ht="16.8" customHeight="1">
      <c r="A705" s="39"/>
      <c r="B705" s="45"/>
      <c r="C705" s="326" t="s">
        <v>1</v>
      </c>
      <c r="D705" s="326" t="s">
        <v>6880</v>
      </c>
      <c r="E705" s="18" t="s">
        <v>1</v>
      </c>
      <c r="F705" s="327">
        <v>114.18000000000001</v>
      </c>
      <c r="G705" s="39"/>
      <c r="H705" s="45"/>
    </row>
    <row r="706" s="2" customFormat="1" ht="16.8" customHeight="1">
      <c r="A706" s="39"/>
      <c r="B706" s="45"/>
      <c r="C706" s="328" t="s">
        <v>6764</v>
      </c>
      <c r="D706" s="39"/>
      <c r="E706" s="39"/>
      <c r="F706" s="39"/>
      <c r="G706" s="39"/>
      <c r="H706" s="45"/>
    </row>
    <row r="707" s="2" customFormat="1">
      <c r="A707" s="39"/>
      <c r="B707" s="45"/>
      <c r="C707" s="326" t="s">
        <v>1782</v>
      </c>
      <c r="D707" s="326" t="s">
        <v>1783</v>
      </c>
      <c r="E707" s="18" t="s">
        <v>292</v>
      </c>
      <c r="F707" s="327">
        <v>93.757999999999996</v>
      </c>
      <c r="G707" s="39"/>
      <c r="H707" s="45"/>
    </row>
    <row r="708" s="2" customFormat="1" ht="16.8" customHeight="1">
      <c r="A708" s="39"/>
      <c r="B708" s="45"/>
      <c r="C708" s="326" t="s">
        <v>1822</v>
      </c>
      <c r="D708" s="326" t="s">
        <v>1823</v>
      </c>
      <c r="E708" s="18" t="s">
        <v>206</v>
      </c>
      <c r="F708" s="327">
        <v>1386.52</v>
      </c>
      <c r="G708" s="39"/>
      <c r="H708" s="45"/>
    </row>
    <row r="709" s="2" customFormat="1" ht="16.8" customHeight="1">
      <c r="A709" s="39"/>
      <c r="B709" s="45"/>
      <c r="C709" s="326" t="s">
        <v>2170</v>
      </c>
      <c r="D709" s="326" t="s">
        <v>2171</v>
      </c>
      <c r="E709" s="18" t="s">
        <v>206</v>
      </c>
      <c r="F709" s="327">
        <v>824.52999999999997</v>
      </c>
      <c r="G709" s="39"/>
      <c r="H709" s="45"/>
    </row>
    <row r="710" s="2" customFormat="1" ht="16.8" customHeight="1">
      <c r="A710" s="39"/>
      <c r="B710" s="45"/>
      <c r="C710" s="326" t="s">
        <v>1868</v>
      </c>
      <c r="D710" s="326" t="s">
        <v>1869</v>
      </c>
      <c r="E710" s="18" t="s">
        <v>206</v>
      </c>
      <c r="F710" s="327">
        <v>1406.3199999999999</v>
      </c>
      <c r="G710" s="39"/>
      <c r="H710" s="45"/>
    </row>
    <row r="711" s="2" customFormat="1" ht="16.8" customHeight="1">
      <c r="A711" s="39"/>
      <c r="B711" s="45"/>
      <c r="C711" s="326" t="s">
        <v>2182</v>
      </c>
      <c r="D711" s="326" t="s">
        <v>2183</v>
      </c>
      <c r="E711" s="18" t="s">
        <v>206</v>
      </c>
      <c r="F711" s="327">
        <v>374.15600000000001</v>
      </c>
      <c r="G711" s="39"/>
      <c r="H711" s="45"/>
    </row>
    <row r="712" s="2" customFormat="1" ht="16.8" customHeight="1">
      <c r="A712" s="39"/>
      <c r="B712" s="45"/>
      <c r="C712" s="322" t="s">
        <v>212</v>
      </c>
      <c r="D712" s="323" t="s">
        <v>881</v>
      </c>
      <c r="E712" s="324" t="s">
        <v>206</v>
      </c>
      <c r="F712" s="325">
        <v>19.800000000000001</v>
      </c>
      <c r="G712" s="39"/>
      <c r="H712" s="45"/>
    </row>
    <row r="713" s="2" customFormat="1" ht="16.8" customHeight="1">
      <c r="A713" s="39"/>
      <c r="B713" s="45"/>
      <c r="C713" s="326" t="s">
        <v>1</v>
      </c>
      <c r="D713" s="326" t="s">
        <v>1182</v>
      </c>
      <c r="E713" s="18" t="s">
        <v>1</v>
      </c>
      <c r="F713" s="327">
        <v>0</v>
      </c>
      <c r="G713" s="39"/>
      <c r="H713" s="45"/>
    </row>
    <row r="714" s="2" customFormat="1" ht="16.8" customHeight="1">
      <c r="A714" s="39"/>
      <c r="B714" s="45"/>
      <c r="C714" s="326" t="s">
        <v>1</v>
      </c>
      <c r="D714" s="326" t="s">
        <v>6881</v>
      </c>
      <c r="E714" s="18" t="s">
        <v>1</v>
      </c>
      <c r="F714" s="327">
        <v>19.800000000000001</v>
      </c>
      <c r="G714" s="39"/>
      <c r="H714" s="45"/>
    </row>
    <row r="715" s="2" customFormat="1" ht="16.8" customHeight="1">
      <c r="A715" s="39"/>
      <c r="B715" s="45"/>
      <c r="C715" s="328" t="s">
        <v>6764</v>
      </c>
      <c r="D715" s="39"/>
      <c r="E715" s="39"/>
      <c r="F715" s="39"/>
      <c r="G715" s="39"/>
      <c r="H715" s="45"/>
    </row>
    <row r="716" s="2" customFormat="1" ht="16.8" customHeight="1">
      <c r="A716" s="39"/>
      <c r="B716" s="45"/>
      <c r="C716" s="326" t="s">
        <v>1868</v>
      </c>
      <c r="D716" s="326" t="s">
        <v>1869</v>
      </c>
      <c r="E716" s="18" t="s">
        <v>206</v>
      </c>
      <c r="F716" s="327">
        <v>1406.3199999999999</v>
      </c>
      <c r="G716" s="39"/>
      <c r="H716" s="45"/>
    </row>
    <row r="717" s="2" customFormat="1" ht="16.8" customHeight="1">
      <c r="A717" s="39"/>
      <c r="B717" s="45"/>
      <c r="C717" s="322" t="s">
        <v>214</v>
      </c>
      <c r="D717" s="323" t="s">
        <v>881</v>
      </c>
      <c r="E717" s="324" t="s">
        <v>206</v>
      </c>
      <c r="F717" s="325">
        <v>58.520000000000003</v>
      </c>
      <c r="G717" s="39"/>
      <c r="H717" s="45"/>
    </row>
    <row r="718" s="2" customFormat="1" ht="16.8" customHeight="1">
      <c r="A718" s="39"/>
      <c r="B718" s="45"/>
      <c r="C718" s="326" t="s">
        <v>1</v>
      </c>
      <c r="D718" s="326" t="s">
        <v>1182</v>
      </c>
      <c r="E718" s="18" t="s">
        <v>1</v>
      </c>
      <c r="F718" s="327">
        <v>0</v>
      </c>
      <c r="G718" s="39"/>
      <c r="H718" s="45"/>
    </row>
    <row r="719" s="2" customFormat="1" ht="16.8" customHeight="1">
      <c r="A719" s="39"/>
      <c r="B719" s="45"/>
      <c r="C719" s="326" t="s">
        <v>1</v>
      </c>
      <c r="D719" s="326" t="s">
        <v>6882</v>
      </c>
      <c r="E719" s="18" t="s">
        <v>1</v>
      </c>
      <c r="F719" s="327">
        <v>58.520000000000003</v>
      </c>
      <c r="G719" s="39"/>
      <c r="H719" s="45"/>
    </row>
    <row r="720" s="2" customFormat="1" ht="16.8" customHeight="1">
      <c r="A720" s="39"/>
      <c r="B720" s="45"/>
      <c r="C720" s="328" t="s">
        <v>6764</v>
      </c>
      <c r="D720" s="39"/>
      <c r="E720" s="39"/>
      <c r="F720" s="39"/>
      <c r="G720" s="39"/>
      <c r="H720" s="45"/>
    </row>
    <row r="721" s="2" customFormat="1">
      <c r="A721" s="39"/>
      <c r="B721" s="45"/>
      <c r="C721" s="326" t="s">
        <v>1782</v>
      </c>
      <c r="D721" s="326" t="s">
        <v>1783</v>
      </c>
      <c r="E721" s="18" t="s">
        <v>292</v>
      </c>
      <c r="F721" s="327">
        <v>93.757999999999996</v>
      </c>
      <c r="G721" s="39"/>
      <c r="H721" s="45"/>
    </row>
    <row r="722" s="2" customFormat="1">
      <c r="A722" s="39"/>
      <c r="B722" s="45"/>
      <c r="C722" s="326" t="s">
        <v>1797</v>
      </c>
      <c r="D722" s="326" t="s">
        <v>1798</v>
      </c>
      <c r="E722" s="18" t="s">
        <v>292</v>
      </c>
      <c r="F722" s="327">
        <v>72.012</v>
      </c>
      <c r="G722" s="39"/>
      <c r="H722" s="45"/>
    </row>
    <row r="723" s="2" customFormat="1" ht="16.8" customHeight="1">
      <c r="A723" s="39"/>
      <c r="B723" s="45"/>
      <c r="C723" s="326" t="s">
        <v>1801</v>
      </c>
      <c r="D723" s="326" t="s">
        <v>1802</v>
      </c>
      <c r="E723" s="18" t="s">
        <v>292</v>
      </c>
      <c r="F723" s="327">
        <v>24.492000000000001</v>
      </c>
      <c r="G723" s="39"/>
      <c r="H723" s="45"/>
    </row>
    <row r="724" s="2" customFormat="1" ht="16.8" customHeight="1">
      <c r="A724" s="39"/>
      <c r="B724" s="45"/>
      <c r="C724" s="326" t="s">
        <v>1805</v>
      </c>
      <c r="D724" s="326" t="s">
        <v>1806</v>
      </c>
      <c r="E724" s="18" t="s">
        <v>314</v>
      </c>
      <c r="F724" s="327">
        <v>5.9710000000000001</v>
      </c>
      <c r="G724" s="39"/>
      <c r="H724" s="45"/>
    </row>
    <row r="725" s="2" customFormat="1" ht="16.8" customHeight="1">
      <c r="A725" s="39"/>
      <c r="B725" s="45"/>
      <c r="C725" s="326" t="s">
        <v>1822</v>
      </c>
      <c r="D725" s="326" t="s">
        <v>1823</v>
      </c>
      <c r="E725" s="18" t="s">
        <v>206</v>
      </c>
      <c r="F725" s="327">
        <v>1386.52</v>
      </c>
      <c r="G725" s="39"/>
      <c r="H725" s="45"/>
    </row>
    <row r="726" s="2" customFormat="1" ht="16.8" customHeight="1">
      <c r="A726" s="39"/>
      <c r="B726" s="45"/>
      <c r="C726" s="326" t="s">
        <v>2177</v>
      </c>
      <c r="D726" s="326" t="s">
        <v>2178</v>
      </c>
      <c r="E726" s="18" t="s">
        <v>206</v>
      </c>
      <c r="F726" s="327">
        <v>561.99000000000001</v>
      </c>
      <c r="G726" s="39"/>
      <c r="H726" s="45"/>
    </row>
    <row r="727" s="2" customFormat="1" ht="16.8" customHeight="1">
      <c r="A727" s="39"/>
      <c r="B727" s="45"/>
      <c r="C727" s="326" t="s">
        <v>1868</v>
      </c>
      <c r="D727" s="326" t="s">
        <v>1869</v>
      </c>
      <c r="E727" s="18" t="s">
        <v>206</v>
      </c>
      <c r="F727" s="327">
        <v>1406.3199999999999</v>
      </c>
      <c r="G727" s="39"/>
      <c r="H727" s="45"/>
    </row>
    <row r="728" s="2" customFormat="1" ht="16.8" customHeight="1">
      <c r="A728" s="39"/>
      <c r="B728" s="45"/>
      <c r="C728" s="326" t="s">
        <v>2188</v>
      </c>
      <c r="D728" s="326" t="s">
        <v>2189</v>
      </c>
      <c r="E728" s="18" t="s">
        <v>206</v>
      </c>
      <c r="F728" s="327">
        <v>573.23000000000002</v>
      </c>
      <c r="G728" s="39"/>
      <c r="H728" s="45"/>
    </row>
    <row r="729" s="2" customFormat="1" ht="16.8" customHeight="1">
      <c r="A729" s="39"/>
      <c r="B729" s="45"/>
      <c r="C729" s="326" t="s">
        <v>2198</v>
      </c>
      <c r="D729" s="326" t="s">
        <v>2199</v>
      </c>
      <c r="E729" s="18" t="s">
        <v>206</v>
      </c>
      <c r="F729" s="327">
        <v>573.23000000000002</v>
      </c>
      <c r="G729" s="39"/>
      <c r="H729" s="45"/>
    </row>
    <row r="730" s="2" customFormat="1" ht="16.8" customHeight="1">
      <c r="A730" s="39"/>
      <c r="B730" s="45"/>
      <c r="C730" s="322" t="s">
        <v>216</v>
      </c>
      <c r="D730" s="323" t="s">
        <v>881</v>
      </c>
      <c r="E730" s="324" t="s">
        <v>206</v>
      </c>
      <c r="F730" s="325">
        <v>503.47000000000003</v>
      </c>
      <c r="G730" s="39"/>
      <c r="H730" s="45"/>
    </row>
    <row r="731" s="2" customFormat="1" ht="16.8" customHeight="1">
      <c r="A731" s="39"/>
      <c r="B731" s="45"/>
      <c r="C731" s="326" t="s">
        <v>1</v>
      </c>
      <c r="D731" s="326" t="s">
        <v>1182</v>
      </c>
      <c r="E731" s="18" t="s">
        <v>1</v>
      </c>
      <c r="F731" s="327">
        <v>0</v>
      </c>
      <c r="G731" s="39"/>
      <c r="H731" s="45"/>
    </row>
    <row r="732" s="2" customFormat="1" ht="16.8" customHeight="1">
      <c r="A732" s="39"/>
      <c r="B732" s="45"/>
      <c r="C732" s="326" t="s">
        <v>1</v>
      </c>
      <c r="D732" s="326" t="s">
        <v>6883</v>
      </c>
      <c r="E732" s="18" t="s">
        <v>1</v>
      </c>
      <c r="F732" s="327">
        <v>503.47000000000003</v>
      </c>
      <c r="G732" s="39"/>
      <c r="H732" s="45"/>
    </row>
    <row r="733" s="2" customFormat="1" ht="16.8" customHeight="1">
      <c r="A733" s="39"/>
      <c r="B733" s="45"/>
      <c r="C733" s="328" t="s">
        <v>6764</v>
      </c>
      <c r="D733" s="39"/>
      <c r="E733" s="39"/>
      <c r="F733" s="39"/>
      <c r="G733" s="39"/>
      <c r="H733" s="45"/>
    </row>
    <row r="734" s="2" customFormat="1">
      <c r="A734" s="39"/>
      <c r="B734" s="45"/>
      <c r="C734" s="326" t="s">
        <v>1782</v>
      </c>
      <c r="D734" s="326" t="s">
        <v>1783</v>
      </c>
      <c r="E734" s="18" t="s">
        <v>292</v>
      </c>
      <c r="F734" s="327">
        <v>93.757999999999996</v>
      </c>
      <c r="G734" s="39"/>
      <c r="H734" s="45"/>
    </row>
    <row r="735" s="2" customFormat="1">
      <c r="A735" s="39"/>
      <c r="B735" s="45"/>
      <c r="C735" s="326" t="s">
        <v>1797</v>
      </c>
      <c r="D735" s="326" t="s">
        <v>1798</v>
      </c>
      <c r="E735" s="18" t="s">
        <v>292</v>
      </c>
      <c r="F735" s="327">
        <v>72.012</v>
      </c>
      <c r="G735" s="39"/>
      <c r="H735" s="45"/>
    </row>
    <row r="736" s="2" customFormat="1" ht="16.8" customHeight="1">
      <c r="A736" s="39"/>
      <c r="B736" s="45"/>
      <c r="C736" s="326" t="s">
        <v>1805</v>
      </c>
      <c r="D736" s="326" t="s">
        <v>1806</v>
      </c>
      <c r="E736" s="18" t="s">
        <v>314</v>
      </c>
      <c r="F736" s="327">
        <v>5.9710000000000001</v>
      </c>
      <c r="G736" s="39"/>
      <c r="H736" s="45"/>
    </row>
    <row r="737" s="2" customFormat="1" ht="16.8" customHeight="1">
      <c r="A737" s="39"/>
      <c r="B737" s="45"/>
      <c r="C737" s="326" t="s">
        <v>1822</v>
      </c>
      <c r="D737" s="326" t="s">
        <v>1823</v>
      </c>
      <c r="E737" s="18" t="s">
        <v>206</v>
      </c>
      <c r="F737" s="327">
        <v>1386.52</v>
      </c>
      <c r="G737" s="39"/>
      <c r="H737" s="45"/>
    </row>
    <row r="738" s="2" customFormat="1" ht="16.8" customHeight="1">
      <c r="A738" s="39"/>
      <c r="B738" s="45"/>
      <c r="C738" s="326" t="s">
        <v>2177</v>
      </c>
      <c r="D738" s="326" t="s">
        <v>2178</v>
      </c>
      <c r="E738" s="18" t="s">
        <v>206</v>
      </c>
      <c r="F738" s="327">
        <v>561.99000000000001</v>
      </c>
      <c r="G738" s="39"/>
      <c r="H738" s="45"/>
    </row>
    <row r="739" s="2" customFormat="1" ht="16.8" customHeight="1">
      <c r="A739" s="39"/>
      <c r="B739" s="45"/>
      <c r="C739" s="326" t="s">
        <v>1868</v>
      </c>
      <c r="D739" s="326" t="s">
        <v>1869</v>
      </c>
      <c r="E739" s="18" t="s">
        <v>206</v>
      </c>
      <c r="F739" s="327">
        <v>1406.3199999999999</v>
      </c>
      <c r="G739" s="39"/>
      <c r="H739" s="45"/>
    </row>
    <row r="740" s="2" customFormat="1" ht="16.8" customHeight="1">
      <c r="A740" s="39"/>
      <c r="B740" s="45"/>
      <c r="C740" s="326" t="s">
        <v>2188</v>
      </c>
      <c r="D740" s="326" t="s">
        <v>2189</v>
      </c>
      <c r="E740" s="18" t="s">
        <v>206</v>
      </c>
      <c r="F740" s="327">
        <v>573.23000000000002</v>
      </c>
      <c r="G740" s="39"/>
      <c r="H740" s="45"/>
    </row>
    <row r="741" s="2" customFormat="1" ht="16.8" customHeight="1">
      <c r="A741" s="39"/>
      <c r="B741" s="45"/>
      <c r="C741" s="326" t="s">
        <v>2198</v>
      </c>
      <c r="D741" s="326" t="s">
        <v>2199</v>
      </c>
      <c r="E741" s="18" t="s">
        <v>206</v>
      </c>
      <c r="F741" s="327">
        <v>573.23000000000002</v>
      </c>
      <c r="G741" s="39"/>
      <c r="H741" s="45"/>
    </row>
    <row r="742" s="2" customFormat="1" ht="16.8" customHeight="1">
      <c r="A742" s="39"/>
      <c r="B742" s="45"/>
      <c r="C742" s="322" t="s">
        <v>887</v>
      </c>
      <c r="D742" s="323" t="s">
        <v>881</v>
      </c>
      <c r="E742" s="324" t="s">
        <v>206</v>
      </c>
      <c r="F742" s="325">
        <v>164.88999999999999</v>
      </c>
      <c r="G742" s="39"/>
      <c r="H742" s="45"/>
    </row>
    <row r="743" s="2" customFormat="1" ht="16.8" customHeight="1">
      <c r="A743" s="39"/>
      <c r="B743" s="45"/>
      <c r="C743" s="326" t="s">
        <v>1</v>
      </c>
      <c r="D743" s="326" t="s">
        <v>1182</v>
      </c>
      <c r="E743" s="18" t="s">
        <v>1</v>
      </c>
      <c r="F743" s="327">
        <v>0</v>
      </c>
      <c r="G743" s="39"/>
      <c r="H743" s="45"/>
    </row>
    <row r="744" s="2" customFormat="1" ht="16.8" customHeight="1">
      <c r="A744" s="39"/>
      <c r="B744" s="45"/>
      <c r="C744" s="326" t="s">
        <v>1</v>
      </c>
      <c r="D744" s="326" t="s">
        <v>6881</v>
      </c>
      <c r="E744" s="18" t="s">
        <v>1</v>
      </c>
      <c r="F744" s="327">
        <v>19.800000000000001</v>
      </c>
      <c r="G744" s="39"/>
      <c r="H744" s="45"/>
    </row>
    <row r="745" s="2" customFormat="1" ht="16.8" customHeight="1">
      <c r="A745" s="39"/>
      <c r="B745" s="45"/>
      <c r="C745" s="326" t="s">
        <v>1</v>
      </c>
      <c r="D745" s="326" t="s">
        <v>6884</v>
      </c>
      <c r="E745" s="18" t="s">
        <v>1</v>
      </c>
      <c r="F745" s="327">
        <v>145.09</v>
      </c>
      <c r="G745" s="39"/>
      <c r="H745" s="45"/>
    </row>
    <row r="746" s="2" customFormat="1" ht="16.8" customHeight="1">
      <c r="A746" s="39"/>
      <c r="B746" s="45"/>
      <c r="C746" s="326" t="s">
        <v>1</v>
      </c>
      <c r="D746" s="326" t="s">
        <v>298</v>
      </c>
      <c r="E746" s="18" t="s">
        <v>1</v>
      </c>
      <c r="F746" s="327">
        <v>164.88999999999999</v>
      </c>
      <c r="G746" s="39"/>
      <c r="H746" s="45"/>
    </row>
    <row r="747" s="2" customFormat="1" ht="16.8" customHeight="1">
      <c r="A747" s="39"/>
      <c r="B747" s="45"/>
      <c r="C747" s="328" t="s">
        <v>6764</v>
      </c>
      <c r="D747" s="39"/>
      <c r="E747" s="39"/>
      <c r="F747" s="39"/>
      <c r="G747" s="39"/>
      <c r="H747" s="45"/>
    </row>
    <row r="748" s="2" customFormat="1">
      <c r="A748" s="39"/>
      <c r="B748" s="45"/>
      <c r="C748" s="326" t="s">
        <v>1782</v>
      </c>
      <c r="D748" s="326" t="s">
        <v>1783</v>
      </c>
      <c r="E748" s="18" t="s">
        <v>292</v>
      </c>
      <c r="F748" s="327">
        <v>93.757999999999996</v>
      </c>
      <c r="G748" s="39"/>
      <c r="H748" s="45"/>
    </row>
    <row r="749" s="2" customFormat="1" ht="16.8" customHeight="1">
      <c r="A749" s="39"/>
      <c r="B749" s="45"/>
      <c r="C749" s="326" t="s">
        <v>1822</v>
      </c>
      <c r="D749" s="326" t="s">
        <v>1823</v>
      </c>
      <c r="E749" s="18" t="s">
        <v>206</v>
      </c>
      <c r="F749" s="327">
        <v>1386.52</v>
      </c>
      <c r="G749" s="39"/>
      <c r="H749" s="45"/>
    </row>
    <row r="750" s="2" customFormat="1" ht="16.8" customHeight="1">
      <c r="A750" s="39"/>
      <c r="B750" s="45"/>
      <c r="C750" s="326" t="s">
        <v>2170</v>
      </c>
      <c r="D750" s="326" t="s">
        <v>2171</v>
      </c>
      <c r="E750" s="18" t="s">
        <v>206</v>
      </c>
      <c r="F750" s="327">
        <v>824.52999999999997</v>
      </c>
      <c r="G750" s="39"/>
      <c r="H750" s="45"/>
    </row>
    <row r="751" s="2" customFormat="1" ht="16.8" customHeight="1">
      <c r="A751" s="39"/>
      <c r="B751" s="45"/>
      <c r="C751" s="326" t="s">
        <v>1868</v>
      </c>
      <c r="D751" s="326" t="s">
        <v>1869</v>
      </c>
      <c r="E751" s="18" t="s">
        <v>206</v>
      </c>
      <c r="F751" s="327">
        <v>1406.3199999999999</v>
      </c>
      <c r="G751" s="39"/>
      <c r="H751" s="45"/>
    </row>
    <row r="752" s="2" customFormat="1" ht="16.8" customHeight="1">
      <c r="A752" s="39"/>
      <c r="B752" s="45"/>
      <c r="C752" s="326" t="s">
        <v>2182</v>
      </c>
      <c r="D752" s="326" t="s">
        <v>2183</v>
      </c>
      <c r="E752" s="18" t="s">
        <v>206</v>
      </c>
      <c r="F752" s="327">
        <v>374.15600000000001</v>
      </c>
      <c r="G752" s="39"/>
      <c r="H752" s="45"/>
    </row>
    <row r="753" s="2" customFormat="1" ht="16.8" customHeight="1">
      <c r="A753" s="39"/>
      <c r="B753" s="45"/>
      <c r="C753" s="322" t="s">
        <v>889</v>
      </c>
      <c r="D753" s="323" t="s">
        <v>881</v>
      </c>
      <c r="E753" s="324" t="s">
        <v>206</v>
      </c>
      <c r="F753" s="325">
        <v>288.52999999999997</v>
      </c>
      <c r="G753" s="39"/>
      <c r="H753" s="45"/>
    </row>
    <row r="754" s="2" customFormat="1" ht="16.8" customHeight="1">
      <c r="A754" s="39"/>
      <c r="B754" s="45"/>
      <c r="C754" s="326" t="s">
        <v>1</v>
      </c>
      <c r="D754" s="326" t="s">
        <v>1182</v>
      </c>
      <c r="E754" s="18" t="s">
        <v>1</v>
      </c>
      <c r="F754" s="327">
        <v>0</v>
      </c>
      <c r="G754" s="39"/>
      <c r="H754" s="45"/>
    </row>
    <row r="755" s="2" customFormat="1" ht="16.8" customHeight="1">
      <c r="A755" s="39"/>
      <c r="B755" s="45"/>
      <c r="C755" s="326" t="s">
        <v>1</v>
      </c>
      <c r="D755" s="326" t="s">
        <v>6885</v>
      </c>
      <c r="E755" s="18" t="s">
        <v>1</v>
      </c>
      <c r="F755" s="327">
        <v>288.52999999999997</v>
      </c>
      <c r="G755" s="39"/>
      <c r="H755" s="45"/>
    </row>
    <row r="756" s="2" customFormat="1" ht="16.8" customHeight="1">
      <c r="A756" s="39"/>
      <c r="B756" s="45"/>
      <c r="C756" s="328" t="s">
        <v>6764</v>
      </c>
      <c r="D756" s="39"/>
      <c r="E756" s="39"/>
      <c r="F756" s="39"/>
      <c r="G756" s="39"/>
      <c r="H756" s="45"/>
    </row>
    <row r="757" s="2" customFormat="1">
      <c r="A757" s="39"/>
      <c r="B757" s="45"/>
      <c r="C757" s="326" t="s">
        <v>1782</v>
      </c>
      <c r="D757" s="326" t="s">
        <v>1783</v>
      </c>
      <c r="E757" s="18" t="s">
        <v>292</v>
      </c>
      <c r="F757" s="327">
        <v>93.757999999999996</v>
      </c>
      <c r="G757" s="39"/>
      <c r="H757" s="45"/>
    </row>
    <row r="758" s="2" customFormat="1">
      <c r="A758" s="39"/>
      <c r="B758" s="45"/>
      <c r="C758" s="326" t="s">
        <v>1797</v>
      </c>
      <c r="D758" s="326" t="s">
        <v>1798</v>
      </c>
      <c r="E758" s="18" t="s">
        <v>292</v>
      </c>
      <c r="F758" s="327">
        <v>72.012</v>
      </c>
      <c r="G758" s="39"/>
      <c r="H758" s="45"/>
    </row>
    <row r="759" s="2" customFormat="1" ht="16.8" customHeight="1">
      <c r="A759" s="39"/>
      <c r="B759" s="45"/>
      <c r="C759" s="326" t="s">
        <v>1805</v>
      </c>
      <c r="D759" s="326" t="s">
        <v>1806</v>
      </c>
      <c r="E759" s="18" t="s">
        <v>314</v>
      </c>
      <c r="F759" s="327">
        <v>5.9710000000000001</v>
      </c>
      <c r="G759" s="39"/>
      <c r="H759" s="45"/>
    </row>
    <row r="760" s="2" customFormat="1" ht="16.8" customHeight="1">
      <c r="A760" s="39"/>
      <c r="B760" s="45"/>
      <c r="C760" s="326" t="s">
        <v>1822</v>
      </c>
      <c r="D760" s="326" t="s">
        <v>1823</v>
      </c>
      <c r="E760" s="18" t="s">
        <v>206</v>
      </c>
      <c r="F760" s="327">
        <v>1386.52</v>
      </c>
      <c r="G760" s="39"/>
      <c r="H760" s="45"/>
    </row>
    <row r="761" s="2" customFormat="1" ht="16.8" customHeight="1">
      <c r="A761" s="39"/>
      <c r="B761" s="45"/>
      <c r="C761" s="326" t="s">
        <v>2170</v>
      </c>
      <c r="D761" s="326" t="s">
        <v>2171</v>
      </c>
      <c r="E761" s="18" t="s">
        <v>206</v>
      </c>
      <c r="F761" s="327">
        <v>824.52999999999997</v>
      </c>
      <c r="G761" s="39"/>
      <c r="H761" s="45"/>
    </row>
    <row r="762" s="2" customFormat="1" ht="16.8" customHeight="1">
      <c r="A762" s="39"/>
      <c r="B762" s="45"/>
      <c r="C762" s="326" t="s">
        <v>1868</v>
      </c>
      <c r="D762" s="326" t="s">
        <v>1869</v>
      </c>
      <c r="E762" s="18" t="s">
        <v>206</v>
      </c>
      <c r="F762" s="327">
        <v>1406.3199999999999</v>
      </c>
      <c r="G762" s="39"/>
      <c r="H762" s="45"/>
    </row>
    <row r="763" s="2" customFormat="1" ht="16.8" customHeight="1">
      <c r="A763" s="39"/>
      <c r="B763" s="45"/>
      <c r="C763" s="326" t="s">
        <v>2203</v>
      </c>
      <c r="D763" s="326" t="s">
        <v>2204</v>
      </c>
      <c r="E763" s="18" t="s">
        <v>206</v>
      </c>
      <c r="F763" s="327">
        <v>314.27199999999999</v>
      </c>
      <c r="G763" s="39"/>
      <c r="H763" s="45"/>
    </row>
    <row r="764" s="2" customFormat="1" ht="16.8" customHeight="1">
      <c r="A764" s="39"/>
      <c r="B764" s="45"/>
      <c r="C764" s="322" t="s">
        <v>891</v>
      </c>
      <c r="D764" s="323" t="s">
        <v>881</v>
      </c>
      <c r="E764" s="324" t="s">
        <v>206</v>
      </c>
      <c r="F764" s="325">
        <v>19.579999999999998</v>
      </c>
      <c r="G764" s="39"/>
      <c r="H764" s="45"/>
    </row>
    <row r="765" s="2" customFormat="1" ht="16.8" customHeight="1">
      <c r="A765" s="39"/>
      <c r="B765" s="45"/>
      <c r="C765" s="326" t="s">
        <v>1</v>
      </c>
      <c r="D765" s="326" t="s">
        <v>1182</v>
      </c>
      <c r="E765" s="18" t="s">
        <v>1</v>
      </c>
      <c r="F765" s="327">
        <v>0</v>
      </c>
      <c r="G765" s="39"/>
      <c r="H765" s="45"/>
    </row>
    <row r="766" s="2" customFormat="1" ht="16.8" customHeight="1">
      <c r="A766" s="39"/>
      <c r="B766" s="45"/>
      <c r="C766" s="326" t="s">
        <v>1</v>
      </c>
      <c r="D766" s="326" t="s">
        <v>6886</v>
      </c>
      <c r="E766" s="18" t="s">
        <v>1</v>
      </c>
      <c r="F766" s="327">
        <v>19.579999999999998</v>
      </c>
      <c r="G766" s="39"/>
      <c r="H766" s="45"/>
    </row>
    <row r="767" s="2" customFormat="1" ht="16.8" customHeight="1">
      <c r="A767" s="39"/>
      <c r="B767" s="45"/>
      <c r="C767" s="328" t="s">
        <v>6764</v>
      </c>
      <c r="D767" s="39"/>
      <c r="E767" s="39"/>
      <c r="F767" s="39"/>
      <c r="G767" s="39"/>
      <c r="H767" s="45"/>
    </row>
    <row r="768" s="2" customFormat="1">
      <c r="A768" s="39"/>
      <c r="B768" s="45"/>
      <c r="C768" s="326" t="s">
        <v>1782</v>
      </c>
      <c r="D768" s="326" t="s">
        <v>1783</v>
      </c>
      <c r="E768" s="18" t="s">
        <v>292</v>
      </c>
      <c r="F768" s="327">
        <v>93.757999999999996</v>
      </c>
      <c r="G768" s="39"/>
      <c r="H768" s="45"/>
    </row>
    <row r="769" s="2" customFormat="1">
      <c r="A769" s="39"/>
      <c r="B769" s="45"/>
      <c r="C769" s="326" t="s">
        <v>1797</v>
      </c>
      <c r="D769" s="326" t="s">
        <v>1798</v>
      </c>
      <c r="E769" s="18" t="s">
        <v>292</v>
      </c>
      <c r="F769" s="327">
        <v>72.012</v>
      </c>
      <c r="G769" s="39"/>
      <c r="H769" s="45"/>
    </row>
    <row r="770" s="2" customFormat="1" ht="16.8" customHeight="1">
      <c r="A770" s="39"/>
      <c r="B770" s="45"/>
      <c r="C770" s="326" t="s">
        <v>1801</v>
      </c>
      <c r="D770" s="326" t="s">
        <v>1802</v>
      </c>
      <c r="E770" s="18" t="s">
        <v>292</v>
      </c>
      <c r="F770" s="327">
        <v>24.492000000000001</v>
      </c>
      <c r="G770" s="39"/>
      <c r="H770" s="45"/>
    </row>
    <row r="771" s="2" customFormat="1" ht="16.8" customHeight="1">
      <c r="A771" s="39"/>
      <c r="B771" s="45"/>
      <c r="C771" s="326" t="s">
        <v>1805</v>
      </c>
      <c r="D771" s="326" t="s">
        <v>1806</v>
      </c>
      <c r="E771" s="18" t="s">
        <v>314</v>
      </c>
      <c r="F771" s="327">
        <v>5.9710000000000001</v>
      </c>
      <c r="G771" s="39"/>
      <c r="H771" s="45"/>
    </row>
    <row r="772" s="2" customFormat="1" ht="16.8" customHeight="1">
      <c r="A772" s="39"/>
      <c r="B772" s="45"/>
      <c r="C772" s="326" t="s">
        <v>1822</v>
      </c>
      <c r="D772" s="326" t="s">
        <v>1823</v>
      </c>
      <c r="E772" s="18" t="s">
        <v>206</v>
      </c>
      <c r="F772" s="327">
        <v>1386.52</v>
      </c>
      <c r="G772" s="39"/>
      <c r="H772" s="45"/>
    </row>
    <row r="773" s="2" customFormat="1" ht="16.8" customHeight="1">
      <c r="A773" s="39"/>
      <c r="B773" s="45"/>
      <c r="C773" s="326" t="s">
        <v>2170</v>
      </c>
      <c r="D773" s="326" t="s">
        <v>2171</v>
      </c>
      <c r="E773" s="18" t="s">
        <v>206</v>
      </c>
      <c r="F773" s="327">
        <v>824.52999999999997</v>
      </c>
      <c r="G773" s="39"/>
      <c r="H773" s="45"/>
    </row>
    <row r="774" s="2" customFormat="1" ht="16.8" customHeight="1">
      <c r="A774" s="39"/>
      <c r="B774" s="45"/>
      <c r="C774" s="326" t="s">
        <v>1868</v>
      </c>
      <c r="D774" s="326" t="s">
        <v>1869</v>
      </c>
      <c r="E774" s="18" t="s">
        <v>206</v>
      </c>
      <c r="F774" s="327">
        <v>1406.3199999999999</v>
      </c>
      <c r="G774" s="39"/>
      <c r="H774" s="45"/>
    </row>
    <row r="775" s="2" customFormat="1" ht="16.8" customHeight="1">
      <c r="A775" s="39"/>
      <c r="B775" s="45"/>
      <c r="C775" s="326" t="s">
        <v>2203</v>
      </c>
      <c r="D775" s="326" t="s">
        <v>2204</v>
      </c>
      <c r="E775" s="18" t="s">
        <v>206</v>
      </c>
      <c r="F775" s="327">
        <v>314.27199999999999</v>
      </c>
      <c r="G775" s="39"/>
      <c r="H775" s="45"/>
    </row>
    <row r="776" s="2" customFormat="1" ht="16.8" customHeight="1">
      <c r="A776" s="39"/>
      <c r="B776" s="45"/>
      <c r="C776" s="322" t="s">
        <v>893</v>
      </c>
      <c r="D776" s="323" t="s">
        <v>881</v>
      </c>
      <c r="E776" s="324" t="s">
        <v>1</v>
      </c>
      <c r="F776" s="325">
        <v>105.81999999999999</v>
      </c>
      <c r="G776" s="39"/>
      <c r="H776" s="45"/>
    </row>
    <row r="777" s="2" customFormat="1" ht="16.8" customHeight="1">
      <c r="A777" s="39"/>
      <c r="B777" s="45"/>
      <c r="C777" s="326" t="s">
        <v>1</v>
      </c>
      <c r="D777" s="326" t="s">
        <v>1182</v>
      </c>
      <c r="E777" s="18" t="s">
        <v>1</v>
      </c>
      <c r="F777" s="327">
        <v>0</v>
      </c>
      <c r="G777" s="39"/>
      <c r="H777" s="45"/>
    </row>
    <row r="778" s="2" customFormat="1" ht="16.8" customHeight="1">
      <c r="A778" s="39"/>
      <c r="B778" s="45"/>
      <c r="C778" s="326" t="s">
        <v>1</v>
      </c>
      <c r="D778" s="326" t="s">
        <v>6887</v>
      </c>
      <c r="E778" s="18" t="s">
        <v>1</v>
      </c>
      <c r="F778" s="327">
        <v>105.81999999999999</v>
      </c>
      <c r="G778" s="39"/>
      <c r="H778" s="45"/>
    </row>
    <row r="779" s="2" customFormat="1" ht="16.8" customHeight="1">
      <c r="A779" s="39"/>
      <c r="B779" s="45"/>
      <c r="C779" s="328" t="s">
        <v>6764</v>
      </c>
      <c r="D779" s="39"/>
      <c r="E779" s="39"/>
      <c r="F779" s="39"/>
      <c r="G779" s="39"/>
      <c r="H779" s="45"/>
    </row>
    <row r="780" s="2" customFormat="1">
      <c r="A780" s="39"/>
      <c r="B780" s="45"/>
      <c r="C780" s="326" t="s">
        <v>1782</v>
      </c>
      <c r="D780" s="326" t="s">
        <v>1783</v>
      </c>
      <c r="E780" s="18" t="s">
        <v>292</v>
      </c>
      <c r="F780" s="327">
        <v>93.757999999999996</v>
      </c>
      <c r="G780" s="39"/>
      <c r="H780" s="45"/>
    </row>
    <row r="781" s="2" customFormat="1">
      <c r="A781" s="39"/>
      <c r="B781" s="45"/>
      <c r="C781" s="326" t="s">
        <v>1797</v>
      </c>
      <c r="D781" s="326" t="s">
        <v>1798</v>
      </c>
      <c r="E781" s="18" t="s">
        <v>292</v>
      </c>
      <c r="F781" s="327">
        <v>72.012</v>
      </c>
      <c r="G781" s="39"/>
      <c r="H781" s="45"/>
    </row>
    <row r="782" s="2" customFormat="1" ht="16.8" customHeight="1">
      <c r="A782" s="39"/>
      <c r="B782" s="45"/>
      <c r="C782" s="326" t="s">
        <v>1801</v>
      </c>
      <c r="D782" s="326" t="s">
        <v>1802</v>
      </c>
      <c r="E782" s="18" t="s">
        <v>292</v>
      </c>
      <c r="F782" s="327">
        <v>24.492000000000001</v>
      </c>
      <c r="G782" s="39"/>
      <c r="H782" s="45"/>
    </row>
    <row r="783" s="2" customFormat="1" ht="16.8" customHeight="1">
      <c r="A783" s="39"/>
      <c r="B783" s="45"/>
      <c r="C783" s="326" t="s">
        <v>1805</v>
      </c>
      <c r="D783" s="326" t="s">
        <v>1806</v>
      </c>
      <c r="E783" s="18" t="s">
        <v>314</v>
      </c>
      <c r="F783" s="327">
        <v>5.9710000000000001</v>
      </c>
      <c r="G783" s="39"/>
      <c r="H783" s="45"/>
    </row>
    <row r="784" s="2" customFormat="1" ht="16.8" customHeight="1">
      <c r="A784" s="39"/>
      <c r="B784" s="45"/>
      <c r="C784" s="326" t="s">
        <v>1822</v>
      </c>
      <c r="D784" s="326" t="s">
        <v>1823</v>
      </c>
      <c r="E784" s="18" t="s">
        <v>206</v>
      </c>
      <c r="F784" s="327">
        <v>1386.52</v>
      </c>
      <c r="G784" s="39"/>
      <c r="H784" s="45"/>
    </row>
    <row r="785" s="2" customFormat="1" ht="16.8" customHeight="1">
      <c r="A785" s="39"/>
      <c r="B785" s="45"/>
      <c r="C785" s="326" t="s">
        <v>1828</v>
      </c>
      <c r="D785" s="326" t="s">
        <v>1829</v>
      </c>
      <c r="E785" s="18" t="s">
        <v>292</v>
      </c>
      <c r="F785" s="327">
        <v>10.472</v>
      </c>
      <c r="G785" s="39"/>
      <c r="H785" s="45"/>
    </row>
    <row r="786" s="2" customFormat="1" ht="16.8" customHeight="1">
      <c r="A786" s="39"/>
      <c r="B786" s="45"/>
      <c r="C786" s="326" t="s">
        <v>2170</v>
      </c>
      <c r="D786" s="326" t="s">
        <v>2171</v>
      </c>
      <c r="E786" s="18" t="s">
        <v>206</v>
      </c>
      <c r="F786" s="327">
        <v>824.52999999999997</v>
      </c>
      <c r="G786" s="39"/>
      <c r="H786" s="45"/>
    </row>
    <row r="787" s="2" customFormat="1" ht="16.8" customHeight="1">
      <c r="A787" s="39"/>
      <c r="B787" s="45"/>
      <c r="C787" s="326" t="s">
        <v>1868</v>
      </c>
      <c r="D787" s="326" t="s">
        <v>1869</v>
      </c>
      <c r="E787" s="18" t="s">
        <v>206</v>
      </c>
      <c r="F787" s="327">
        <v>1406.3199999999999</v>
      </c>
      <c r="G787" s="39"/>
      <c r="H787" s="45"/>
    </row>
    <row r="788" s="2" customFormat="1" ht="16.8" customHeight="1">
      <c r="A788" s="39"/>
      <c r="B788" s="45"/>
      <c r="C788" s="326" t="s">
        <v>2193</v>
      </c>
      <c r="D788" s="326" t="s">
        <v>2194</v>
      </c>
      <c r="E788" s="18" t="s">
        <v>206</v>
      </c>
      <c r="F788" s="327">
        <v>152.59200000000001</v>
      </c>
      <c r="G788" s="39"/>
      <c r="H788" s="45"/>
    </row>
    <row r="789" s="2" customFormat="1" ht="16.8" customHeight="1">
      <c r="A789" s="39"/>
      <c r="B789" s="45"/>
      <c r="C789" s="322" t="s">
        <v>895</v>
      </c>
      <c r="D789" s="323" t="s">
        <v>881</v>
      </c>
      <c r="E789" s="324" t="s">
        <v>206</v>
      </c>
      <c r="F789" s="325">
        <v>43.780000000000001</v>
      </c>
      <c r="G789" s="39"/>
      <c r="H789" s="45"/>
    </row>
    <row r="790" s="2" customFormat="1" ht="16.8" customHeight="1">
      <c r="A790" s="39"/>
      <c r="B790" s="45"/>
      <c r="C790" s="326" t="s">
        <v>1</v>
      </c>
      <c r="D790" s="326" t="s">
        <v>1182</v>
      </c>
      <c r="E790" s="18" t="s">
        <v>1</v>
      </c>
      <c r="F790" s="327">
        <v>0</v>
      </c>
      <c r="G790" s="39"/>
      <c r="H790" s="45"/>
    </row>
    <row r="791" s="2" customFormat="1" ht="16.8" customHeight="1">
      <c r="A791" s="39"/>
      <c r="B791" s="45"/>
      <c r="C791" s="326" t="s">
        <v>1</v>
      </c>
      <c r="D791" s="326" t="s">
        <v>6888</v>
      </c>
      <c r="E791" s="18" t="s">
        <v>1</v>
      </c>
      <c r="F791" s="327">
        <v>43.780000000000001</v>
      </c>
      <c r="G791" s="39"/>
      <c r="H791" s="45"/>
    </row>
    <row r="792" s="2" customFormat="1" ht="16.8" customHeight="1">
      <c r="A792" s="39"/>
      <c r="B792" s="45"/>
      <c r="C792" s="328" t="s">
        <v>6764</v>
      </c>
      <c r="D792" s="39"/>
      <c r="E792" s="39"/>
      <c r="F792" s="39"/>
      <c r="G792" s="39"/>
      <c r="H792" s="45"/>
    </row>
    <row r="793" s="2" customFormat="1">
      <c r="A793" s="39"/>
      <c r="B793" s="45"/>
      <c r="C793" s="326" t="s">
        <v>1782</v>
      </c>
      <c r="D793" s="326" t="s">
        <v>1783</v>
      </c>
      <c r="E793" s="18" t="s">
        <v>292</v>
      </c>
      <c r="F793" s="327">
        <v>93.757999999999996</v>
      </c>
      <c r="G793" s="39"/>
      <c r="H793" s="45"/>
    </row>
    <row r="794" s="2" customFormat="1">
      <c r="A794" s="39"/>
      <c r="B794" s="45"/>
      <c r="C794" s="326" t="s">
        <v>1797</v>
      </c>
      <c r="D794" s="326" t="s">
        <v>1798</v>
      </c>
      <c r="E794" s="18" t="s">
        <v>292</v>
      </c>
      <c r="F794" s="327">
        <v>72.012</v>
      </c>
      <c r="G794" s="39"/>
      <c r="H794" s="45"/>
    </row>
    <row r="795" s="2" customFormat="1" ht="16.8" customHeight="1">
      <c r="A795" s="39"/>
      <c r="B795" s="45"/>
      <c r="C795" s="326" t="s">
        <v>1801</v>
      </c>
      <c r="D795" s="326" t="s">
        <v>1802</v>
      </c>
      <c r="E795" s="18" t="s">
        <v>292</v>
      </c>
      <c r="F795" s="327">
        <v>24.492000000000001</v>
      </c>
      <c r="G795" s="39"/>
      <c r="H795" s="45"/>
    </row>
    <row r="796" s="2" customFormat="1" ht="16.8" customHeight="1">
      <c r="A796" s="39"/>
      <c r="B796" s="45"/>
      <c r="C796" s="326" t="s">
        <v>1805</v>
      </c>
      <c r="D796" s="326" t="s">
        <v>1806</v>
      </c>
      <c r="E796" s="18" t="s">
        <v>314</v>
      </c>
      <c r="F796" s="327">
        <v>5.9710000000000001</v>
      </c>
      <c r="G796" s="39"/>
      <c r="H796" s="45"/>
    </row>
    <row r="797" s="2" customFormat="1" ht="16.8" customHeight="1">
      <c r="A797" s="39"/>
      <c r="B797" s="45"/>
      <c r="C797" s="326" t="s">
        <v>1822</v>
      </c>
      <c r="D797" s="326" t="s">
        <v>1823</v>
      </c>
      <c r="E797" s="18" t="s">
        <v>206</v>
      </c>
      <c r="F797" s="327">
        <v>1386.52</v>
      </c>
      <c r="G797" s="39"/>
      <c r="H797" s="45"/>
    </row>
    <row r="798" s="2" customFormat="1" ht="16.8" customHeight="1">
      <c r="A798" s="39"/>
      <c r="B798" s="45"/>
      <c r="C798" s="326" t="s">
        <v>1828</v>
      </c>
      <c r="D798" s="326" t="s">
        <v>1829</v>
      </c>
      <c r="E798" s="18" t="s">
        <v>292</v>
      </c>
      <c r="F798" s="327">
        <v>10.472</v>
      </c>
      <c r="G798" s="39"/>
      <c r="H798" s="45"/>
    </row>
    <row r="799" s="2" customFormat="1" ht="16.8" customHeight="1">
      <c r="A799" s="39"/>
      <c r="B799" s="45"/>
      <c r="C799" s="326" t="s">
        <v>2170</v>
      </c>
      <c r="D799" s="326" t="s">
        <v>2171</v>
      </c>
      <c r="E799" s="18" t="s">
        <v>206</v>
      </c>
      <c r="F799" s="327">
        <v>824.52999999999997</v>
      </c>
      <c r="G799" s="39"/>
      <c r="H799" s="45"/>
    </row>
    <row r="800" s="2" customFormat="1" ht="16.8" customHeight="1">
      <c r="A800" s="39"/>
      <c r="B800" s="45"/>
      <c r="C800" s="326" t="s">
        <v>1868</v>
      </c>
      <c r="D800" s="326" t="s">
        <v>1869</v>
      </c>
      <c r="E800" s="18" t="s">
        <v>206</v>
      </c>
      <c r="F800" s="327">
        <v>1406.3199999999999</v>
      </c>
      <c r="G800" s="39"/>
      <c r="H800" s="45"/>
    </row>
    <row r="801" s="2" customFormat="1" ht="16.8" customHeight="1">
      <c r="A801" s="39"/>
      <c r="B801" s="45"/>
      <c r="C801" s="326" t="s">
        <v>2193</v>
      </c>
      <c r="D801" s="326" t="s">
        <v>2194</v>
      </c>
      <c r="E801" s="18" t="s">
        <v>206</v>
      </c>
      <c r="F801" s="327">
        <v>152.59200000000001</v>
      </c>
      <c r="G801" s="39"/>
      <c r="H801" s="45"/>
    </row>
    <row r="802" s="2" customFormat="1" ht="16.8" customHeight="1">
      <c r="A802" s="39"/>
      <c r="B802" s="45"/>
      <c r="C802" s="322" t="s">
        <v>897</v>
      </c>
      <c r="D802" s="323" t="s">
        <v>1</v>
      </c>
      <c r="E802" s="324" t="s">
        <v>1</v>
      </c>
      <c r="F802" s="325">
        <v>5.6210000000000004</v>
      </c>
      <c r="G802" s="39"/>
      <c r="H802" s="45"/>
    </row>
    <row r="803" s="2" customFormat="1" ht="16.8" customHeight="1">
      <c r="A803" s="39"/>
      <c r="B803" s="45"/>
      <c r="C803" s="326" t="s">
        <v>1</v>
      </c>
      <c r="D803" s="326" t="s">
        <v>1182</v>
      </c>
      <c r="E803" s="18" t="s">
        <v>1</v>
      </c>
      <c r="F803" s="327">
        <v>0</v>
      </c>
      <c r="G803" s="39"/>
      <c r="H803" s="45"/>
    </row>
    <row r="804" s="2" customFormat="1" ht="16.8" customHeight="1">
      <c r="A804" s="39"/>
      <c r="B804" s="45"/>
      <c r="C804" s="326" t="s">
        <v>1</v>
      </c>
      <c r="D804" s="326" t="s">
        <v>3614</v>
      </c>
      <c r="E804" s="18" t="s">
        <v>1</v>
      </c>
      <c r="F804" s="327">
        <v>4.5099999999999998</v>
      </c>
      <c r="G804" s="39"/>
      <c r="H804" s="45"/>
    </row>
    <row r="805" s="2" customFormat="1" ht="16.8" customHeight="1">
      <c r="A805" s="39"/>
      <c r="B805" s="45"/>
      <c r="C805" s="326" t="s">
        <v>1</v>
      </c>
      <c r="D805" s="326" t="s">
        <v>3615</v>
      </c>
      <c r="E805" s="18" t="s">
        <v>1</v>
      </c>
      <c r="F805" s="327">
        <v>1.111</v>
      </c>
      <c r="G805" s="39"/>
      <c r="H805" s="45"/>
    </row>
    <row r="806" s="2" customFormat="1" ht="16.8" customHeight="1">
      <c r="A806" s="39"/>
      <c r="B806" s="45"/>
      <c r="C806" s="326" t="s">
        <v>897</v>
      </c>
      <c r="D806" s="326" t="s">
        <v>1112</v>
      </c>
      <c r="E806" s="18" t="s">
        <v>1</v>
      </c>
      <c r="F806" s="327">
        <v>5.6210000000000004</v>
      </c>
      <c r="G806" s="39"/>
      <c r="H806" s="45"/>
    </row>
    <row r="807" s="2" customFormat="1" ht="16.8" customHeight="1">
      <c r="A807" s="39"/>
      <c r="B807" s="45"/>
      <c r="C807" s="328" t="s">
        <v>6764</v>
      </c>
      <c r="D807" s="39"/>
      <c r="E807" s="39"/>
      <c r="F807" s="39"/>
      <c r="G807" s="39"/>
      <c r="H807" s="45"/>
    </row>
    <row r="808" s="2" customFormat="1" ht="16.8" customHeight="1">
      <c r="A808" s="39"/>
      <c r="B808" s="45"/>
      <c r="C808" s="326" t="s">
        <v>3610</v>
      </c>
      <c r="D808" s="326" t="s">
        <v>3611</v>
      </c>
      <c r="E808" s="18" t="s">
        <v>206</v>
      </c>
      <c r="F808" s="327">
        <v>5.6210000000000004</v>
      </c>
      <c r="G808" s="39"/>
      <c r="H808" s="45"/>
    </row>
    <row r="809" s="2" customFormat="1" ht="16.8" customHeight="1">
      <c r="A809" s="39"/>
      <c r="B809" s="45"/>
      <c r="C809" s="326" t="s">
        <v>3606</v>
      </c>
      <c r="D809" s="326" t="s">
        <v>3607</v>
      </c>
      <c r="E809" s="18" t="s">
        <v>206</v>
      </c>
      <c r="F809" s="327">
        <v>5.6210000000000004</v>
      </c>
      <c r="G809" s="39"/>
      <c r="H809" s="45"/>
    </row>
    <row r="810" s="2" customFormat="1" ht="16.8" customHeight="1">
      <c r="A810" s="39"/>
      <c r="B810" s="45"/>
      <c r="C810" s="322" t="s">
        <v>899</v>
      </c>
      <c r="D810" s="323" t="s">
        <v>1</v>
      </c>
      <c r="E810" s="324" t="s">
        <v>1</v>
      </c>
      <c r="F810" s="325">
        <v>64.415999999999997</v>
      </c>
      <c r="G810" s="39"/>
      <c r="H810" s="45"/>
    </row>
    <row r="811" s="2" customFormat="1" ht="16.8" customHeight="1">
      <c r="A811" s="39"/>
      <c r="B811" s="45"/>
      <c r="C811" s="326" t="s">
        <v>1</v>
      </c>
      <c r="D811" s="326" t="s">
        <v>1006</v>
      </c>
      <c r="E811" s="18" t="s">
        <v>1</v>
      </c>
      <c r="F811" s="327">
        <v>0</v>
      </c>
      <c r="G811" s="39"/>
      <c r="H811" s="45"/>
    </row>
    <row r="812" s="2" customFormat="1" ht="16.8" customHeight="1">
      <c r="A812" s="39"/>
      <c r="B812" s="45"/>
      <c r="C812" s="326" t="s">
        <v>1</v>
      </c>
      <c r="D812" s="326" t="s">
        <v>1007</v>
      </c>
      <c r="E812" s="18" t="s">
        <v>1</v>
      </c>
      <c r="F812" s="327">
        <v>64.415999999999997</v>
      </c>
      <c r="G812" s="39"/>
      <c r="H812" s="45"/>
    </row>
    <row r="813" s="2" customFormat="1" ht="16.8" customHeight="1">
      <c r="A813" s="39"/>
      <c r="B813" s="45"/>
      <c r="C813" s="326" t="s">
        <v>899</v>
      </c>
      <c r="D813" s="326" t="s">
        <v>298</v>
      </c>
      <c r="E813" s="18" t="s">
        <v>1</v>
      </c>
      <c r="F813" s="327">
        <v>64.415999999999997</v>
      </c>
      <c r="G813" s="39"/>
      <c r="H813" s="45"/>
    </row>
    <row r="814" s="2" customFormat="1" ht="16.8" customHeight="1">
      <c r="A814" s="39"/>
      <c r="B814" s="45"/>
      <c r="C814" s="328" t="s">
        <v>6764</v>
      </c>
      <c r="D814" s="39"/>
      <c r="E814" s="39"/>
      <c r="F814" s="39"/>
      <c r="G814" s="39"/>
      <c r="H814" s="45"/>
    </row>
    <row r="815" s="2" customFormat="1">
      <c r="A815" s="39"/>
      <c r="B815" s="45"/>
      <c r="C815" s="326" t="s">
        <v>1003</v>
      </c>
      <c r="D815" s="326" t="s">
        <v>1004</v>
      </c>
      <c r="E815" s="18" t="s">
        <v>292</v>
      </c>
      <c r="F815" s="327">
        <v>51.533000000000001</v>
      </c>
      <c r="G815" s="39"/>
      <c r="H815" s="45"/>
    </row>
    <row r="816" s="2" customFormat="1">
      <c r="A816" s="39"/>
      <c r="B816" s="45"/>
      <c r="C816" s="326" t="s">
        <v>1017</v>
      </c>
      <c r="D816" s="326" t="s">
        <v>1018</v>
      </c>
      <c r="E816" s="18" t="s">
        <v>292</v>
      </c>
      <c r="F816" s="327">
        <v>12.882999999999999</v>
      </c>
      <c r="G816" s="39"/>
      <c r="H816" s="45"/>
    </row>
    <row r="817" s="2" customFormat="1">
      <c r="A817" s="39"/>
      <c r="B817" s="45"/>
      <c r="C817" s="326" t="s">
        <v>304</v>
      </c>
      <c r="D817" s="326" t="s">
        <v>305</v>
      </c>
      <c r="E817" s="18" t="s">
        <v>292</v>
      </c>
      <c r="F817" s="327">
        <v>120.515</v>
      </c>
      <c r="G817" s="39"/>
      <c r="H817" s="45"/>
    </row>
    <row r="818" s="2" customFormat="1">
      <c r="A818" s="39"/>
      <c r="B818" s="45"/>
      <c r="C818" s="326" t="s">
        <v>308</v>
      </c>
      <c r="D818" s="326" t="s">
        <v>309</v>
      </c>
      <c r="E818" s="18" t="s">
        <v>292</v>
      </c>
      <c r="F818" s="327">
        <v>30.128</v>
      </c>
      <c r="G818" s="39"/>
      <c r="H818" s="45"/>
    </row>
    <row r="819" s="2" customFormat="1" ht="16.8" customHeight="1">
      <c r="A819" s="39"/>
      <c r="B819" s="45"/>
      <c r="C819" s="322" t="s">
        <v>901</v>
      </c>
      <c r="D819" s="323" t="s">
        <v>1</v>
      </c>
      <c r="E819" s="324" t="s">
        <v>1</v>
      </c>
      <c r="F819" s="325">
        <v>4.8710000000000004</v>
      </c>
      <c r="G819" s="39"/>
      <c r="H819" s="45"/>
    </row>
    <row r="820" s="2" customFormat="1" ht="16.8" customHeight="1">
      <c r="A820" s="39"/>
      <c r="B820" s="45"/>
      <c r="C820" s="326" t="s">
        <v>1</v>
      </c>
      <c r="D820" s="326" t="s">
        <v>992</v>
      </c>
      <c r="E820" s="18" t="s">
        <v>1</v>
      </c>
      <c r="F820" s="327">
        <v>0</v>
      </c>
      <c r="G820" s="39"/>
      <c r="H820" s="45"/>
    </row>
    <row r="821" s="2" customFormat="1" ht="16.8" customHeight="1">
      <c r="A821" s="39"/>
      <c r="B821" s="45"/>
      <c r="C821" s="326" t="s">
        <v>1</v>
      </c>
      <c r="D821" s="326" t="s">
        <v>993</v>
      </c>
      <c r="E821" s="18" t="s">
        <v>1</v>
      </c>
      <c r="F821" s="327">
        <v>1.6499999999999999</v>
      </c>
      <c r="G821" s="39"/>
      <c r="H821" s="45"/>
    </row>
    <row r="822" s="2" customFormat="1" ht="16.8" customHeight="1">
      <c r="A822" s="39"/>
      <c r="B822" s="45"/>
      <c r="C822" s="326" t="s">
        <v>1</v>
      </c>
      <c r="D822" s="326" t="s">
        <v>994</v>
      </c>
      <c r="E822" s="18" t="s">
        <v>1</v>
      </c>
      <c r="F822" s="327">
        <v>0.54500000000000004</v>
      </c>
      <c r="G822" s="39"/>
      <c r="H822" s="45"/>
    </row>
    <row r="823" s="2" customFormat="1" ht="16.8" customHeight="1">
      <c r="A823" s="39"/>
      <c r="B823" s="45"/>
      <c r="C823" s="326" t="s">
        <v>1</v>
      </c>
      <c r="D823" s="326" t="s">
        <v>995</v>
      </c>
      <c r="E823" s="18" t="s">
        <v>1</v>
      </c>
      <c r="F823" s="327">
        <v>0.23000000000000001</v>
      </c>
      <c r="G823" s="39"/>
      <c r="H823" s="45"/>
    </row>
    <row r="824" s="2" customFormat="1" ht="16.8" customHeight="1">
      <c r="A824" s="39"/>
      <c r="B824" s="45"/>
      <c r="C824" s="326" t="s">
        <v>1</v>
      </c>
      <c r="D824" s="326" t="s">
        <v>996</v>
      </c>
      <c r="E824" s="18" t="s">
        <v>1</v>
      </c>
      <c r="F824" s="327">
        <v>0.32600000000000001</v>
      </c>
      <c r="G824" s="39"/>
      <c r="H824" s="45"/>
    </row>
    <row r="825" s="2" customFormat="1" ht="16.8" customHeight="1">
      <c r="A825" s="39"/>
      <c r="B825" s="45"/>
      <c r="C825" s="326" t="s">
        <v>1</v>
      </c>
      <c r="D825" s="326" t="s">
        <v>997</v>
      </c>
      <c r="E825" s="18" t="s">
        <v>1</v>
      </c>
      <c r="F825" s="327">
        <v>0.90000000000000002</v>
      </c>
      <c r="G825" s="39"/>
      <c r="H825" s="45"/>
    </row>
    <row r="826" s="2" customFormat="1" ht="16.8" customHeight="1">
      <c r="A826" s="39"/>
      <c r="B826" s="45"/>
      <c r="C826" s="326" t="s">
        <v>1</v>
      </c>
      <c r="D826" s="326" t="s">
        <v>998</v>
      </c>
      <c r="E826" s="18" t="s">
        <v>1</v>
      </c>
      <c r="F826" s="327">
        <v>0</v>
      </c>
      <c r="G826" s="39"/>
      <c r="H826" s="45"/>
    </row>
    <row r="827" s="2" customFormat="1" ht="16.8" customHeight="1">
      <c r="A827" s="39"/>
      <c r="B827" s="45"/>
      <c r="C827" s="326" t="s">
        <v>1</v>
      </c>
      <c r="D827" s="326" t="s">
        <v>999</v>
      </c>
      <c r="E827" s="18" t="s">
        <v>1</v>
      </c>
      <c r="F827" s="327">
        <v>0.59999999999999998</v>
      </c>
      <c r="G827" s="39"/>
      <c r="H827" s="45"/>
    </row>
    <row r="828" s="2" customFormat="1" ht="16.8" customHeight="1">
      <c r="A828" s="39"/>
      <c r="B828" s="45"/>
      <c r="C828" s="326" t="s">
        <v>1</v>
      </c>
      <c r="D828" s="326" t="s">
        <v>1000</v>
      </c>
      <c r="E828" s="18" t="s">
        <v>1</v>
      </c>
      <c r="F828" s="327">
        <v>0.46000000000000002</v>
      </c>
      <c r="G828" s="39"/>
      <c r="H828" s="45"/>
    </row>
    <row r="829" s="2" customFormat="1" ht="16.8" customHeight="1">
      <c r="A829" s="39"/>
      <c r="B829" s="45"/>
      <c r="C829" s="326" t="s">
        <v>1</v>
      </c>
      <c r="D829" s="326" t="s">
        <v>1001</v>
      </c>
      <c r="E829" s="18" t="s">
        <v>1</v>
      </c>
      <c r="F829" s="327">
        <v>0.16</v>
      </c>
      <c r="G829" s="39"/>
      <c r="H829" s="45"/>
    </row>
    <row r="830" s="2" customFormat="1" ht="16.8" customHeight="1">
      <c r="A830" s="39"/>
      <c r="B830" s="45"/>
      <c r="C830" s="326" t="s">
        <v>901</v>
      </c>
      <c r="D830" s="326" t="s">
        <v>298</v>
      </c>
      <c r="E830" s="18" t="s">
        <v>1</v>
      </c>
      <c r="F830" s="327">
        <v>4.8710000000000004</v>
      </c>
      <c r="G830" s="39"/>
      <c r="H830" s="45"/>
    </row>
    <row r="831" s="2" customFormat="1" ht="16.8" customHeight="1">
      <c r="A831" s="39"/>
      <c r="B831" s="45"/>
      <c r="C831" s="328" t="s">
        <v>6764</v>
      </c>
      <c r="D831" s="39"/>
      <c r="E831" s="39"/>
      <c r="F831" s="39"/>
      <c r="G831" s="39"/>
      <c r="H831" s="45"/>
    </row>
    <row r="832" s="2" customFormat="1">
      <c r="A832" s="39"/>
      <c r="B832" s="45"/>
      <c r="C832" s="326" t="s">
        <v>989</v>
      </c>
      <c r="D832" s="326" t="s">
        <v>990</v>
      </c>
      <c r="E832" s="18" t="s">
        <v>292</v>
      </c>
      <c r="F832" s="327">
        <v>3.8969999999999998</v>
      </c>
      <c r="G832" s="39"/>
      <c r="H832" s="45"/>
    </row>
    <row r="833" s="2" customFormat="1">
      <c r="A833" s="39"/>
      <c r="B833" s="45"/>
      <c r="C833" s="326" t="s">
        <v>1013</v>
      </c>
      <c r="D833" s="326" t="s">
        <v>1014</v>
      </c>
      <c r="E833" s="18" t="s">
        <v>292</v>
      </c>
      <c r="F833" s="327">
        <v>0.97399999999999998</v>
      </c>
      <c r="G833" s="39"/>
      <c r="H833" s="45"/>
    </row>
    <row r="834" s="2" customFormat="1">
      <c r="A834" s="39"/>
      <c r="B834" s="45"/>
      <c r="C834" s="326" t="s">
        <v>304</v>
      </c>
      <c r="D834" s="326" t="s">
        <v>305</v>
      </c>
      <c r="E834" s="18" t="s">
        <v>292</v>
      </c>
      <c r="F834" s="327">
        <v>120.515</v>
      </c>
      <c r="G834" s="39"/>
      <c r="H834" s="45"/>
    </row>
    <row r="835" s="2" customFormat="1">
      <c r="A835" s="39"/>
      <c r="B835" s="45"/>
      <c r="C835" s="326" t="s">
        <v>308</v>
      </c>
      <c r="D835" s="326" t="s">
        <v>309</v>
      </c>
      <c r="E835" s="18" t="s">
        <v>292</v>
      </c>
      <c r="F835" s="327">
        <v>30.128</v>
      </c>
      <c r="G835" s="39"/>
      <c r="H835" s="45"/>
    </row>
    <row r="836" s="2" customFormat="1" ht="16.8" customHeight="1">
      <c r="A836" s="39"/>
      <c r="B836" s="45"/>
      <c r="C836" s="322" t="s">
        <v>903</v>
      </c>
      <c r="D836" s="323" t="s">
        <v>1</v>
      </c>
      <c r="E836" s="324" t="s">
        <v>1</v>
      </c>
      <c r="F836" s="325">
        <v>0.214</v>
      </c>
      <c r="G836" s="39"/>
      <c r="H836" s="45"/>
    </row>
    <row r="837" s="2" customFormat="1" ht="16.8" customHeight="1">
      <c r="A837" s="39"/>
      <c r="B837" s="45"/>
      <c r="C837" s="326" t="s">
        <v>1</v>
      </c>
      <c r="D837" s="326" t="s">
        <v>2274</v>
      </c>
      <c r="E837" s="18" t="s">
        <v>1</v>
      </c>
      <c r="F837" s="327">
        <v>0.14399999999999999</v>
      </c>
      <c r="G837" s="39"/>
      <c r="H837" s="45"/>
    </row>
    <row r="838" s="2" customFormat="1" ht="16.8" customHeight="1">
      <c r="A838" s="39"/>
      <c r="B838" s="45"/>
      <c r="C838" s="326" t="s">
        <v>1</v>
      </c>
      <c r="D838" s="326" t="s">
        <v>2275</v>
      </c>
      <c r="E838" s="18" t="s">
        <v>1</v>
      </c>
      <c r="F838" s="327">
        <v>0.070000000000000007</v>
      </c>
      <c r="G838" s="39"/>
      <c r="H838" s="45"/>
    </row>
    <row r="839" s="2" customFormat="1" ht="16.8" customHeight="1">
      <c r="A839" s="39"/>
      <c r="B839" s="45"/>
      <c r="C839" s="326" t="s">
        <v>903</v>
      </c>
      <c r="D839" s="326" t="s">
        <v>298</v>
      </c>
      <c r="E839" s="18" t="s">
        <v>1</v>
      </c>
      <c r="F839" s="327">
        <v>0.214</v>
      </c>
      <c r="G839" s="39"/>
      <c r="H839" s="45"/>
    </row>
    <row r="840" s="2" customFormat="1" ht="16.8" customHeight="1">
      <c r="A840" s="39"/>
      <c r="B840" s="45"/>
      <c r="C840" s="328" t="s">
        <v>6764</v>
      </c>
      <c r="D840" s="39"/>
      <c r="E840" s="39"/>
      <c r="F840" s="39"/>
      <c r="G840" s="39"/>
      <c r="H840" s="45"/>
    </row>
    <row r="841" s="2" customFormat="1" ht="16.8" customHeight="1">
      <c r="A841" s="39"/>
      <c r="B841" s="45"/>
      <c r="C841" s="326" t="s">
        <v>2271</v>
      </c>
      <c r="D841" s="326" t="s">
        <v>2272</v>
      </c>
      <c r="E841" s="18" t="s">
        <v>292</v>
      </c>
      <c r="F841" s="327">
        <v>0.23499999999999999</v>
      </c>
      <c r="G841" s="39"/>
      <c r="H841" s="45"/>
    </row>
    <row r="842" s="2" customFormat="1" ht="16.8" customHeight="1">
      <c r="A842" s="39"/>
      <c r="B842" s="45"/>
      <c r="C842" s="326" t="s">
        <v>2314</v>
      </c>
      <c r="D842" s="326" t="s">
        <v>2315</v>
      </c>
      <c r="E842" s="18" t="s">
        <v>292</v>
      </c>
      <c r="F842" s="327">
        <v>1.065</v>
      </c>
      <c r="G842" s="39"/>
      <c r="H842" s="45"/>
    </row>
    <row r="843" s="2" customFormat="1" ht="16.8" customHeight="1">
      <c r="A843" s="39"/>
      <c r="B843" s="45"/>
      <c r="C843" s="322" t="s">
        <v>905</v>
      </c>
      <c r="D843" s="323" t="s">
        <v>1</v>
      </c>
      <c r="E843" s="324" t="s">
        <v>1</v>
      </c>
      <c r="F843" s="325">
        <v>5.5</v>
      </c>
      <c r="G843" s="39"/>
      <c r="H843" s="45"/>
    </row>
    <row r="844" s="2" customFormat="1" ht="16.8" customHeight="1">
      <c r="A844" s="39"/>
      <c r="B844" s="45"/>
      <c r="C844" s="326" t="s">
        <v>1</v>
      </c>
      <c r="D844" s="326" t="s">
        <v>2141</v>
      </c>
      <c r="E844" s="18" t="s">
        <v>1</v>
      </c>
      <c r="F844" s="327">
        <v>0</v>
      </c>
      <c r="G844" s="39"/>
      <c r="H844" s="45"/>
    </row>
    <row r="845" s="2" customFormat="1" ht="16.8" customHeight="1">
      <c r="A845" s="39"/>
      <c r="B845" s="45"/>
      <c r="C845" s="326" t="s">
        <v>1</v>
      </c>
      <c r="D845" s="326" t="s">
        <v>2142</v>
      </c>
      <c r="E845" s="18" t="s">
        <v>1</v>
      </c>
      <c r="F845" s="327">
        <v>5.5</v>
      </c>
      <c r="G845" s="39"/>
      <c r="H845" s="45"/>
    </row>
    <row r="846" s="2" customFormat="1" ht="16.8" customHeight="1">
      <c r="A846" s="39"/>
      <c r="B846" s="45"/>
      <c r="C846" s="326" t="s">
        <v>905</v>
      </c>
      <c r="D846" s="326" t="s">
        <v>1112</v>
      </c>
      <c r="E846" s="18" t="s">
        <v>1</v>
      </c>
      <c r="F846" s="327">
        <v>5.5</v>
      </c>
      <c r="G846" s="39"/>
      <c r="H846" s="45"/>
    </row>
    <row r="847" s="2" customFormat="1" ht="16.8" customHeight="1">
      <c r="A847" s="39"/>
      <c r="B847" s="45"/>
      <c r="C847" s="328" t="s">
        <v>6764</v>
      </c>
      <c r="D847" s="39"/>
      <c r="E847" s="39"/>
      <c r="F847" s="39"/>
      <c r="G847" s="39"/>
      <c r="H847" s="45"/>
    </row>
    <row r="848" s="2" customFormat="1" ht="16.8" customHeight="1">
      <c r="A848" s="39"/>
      <c r="B848" s="45"/>
      <c r="C848" s="326" t="s">
        <v>2137</v>
      </c>
      <c r="D848" s="326" t="s">
        <v>2138</v>
      </c>
      <c r="E848" s="18" t="s">
        <v>206</v>
      </c>
      <c r="F848" s="327">
        <v>23.600000000000001</v>
      </c>
      <c r="G848" s="39"/>
      <c r="H848" s="45"/>
    </row>
    <row r="849" s="2" customFormat="1" ht="16.8" customHeight="1">
      <c r="A849" s="39"/>
      <c r="B849" s="45"/>
      <c r="C849" s="326" t="s">
        <v>2116</v>
      </c>
      <c r="D849" s="326" t="s">
        <v>2117</v>
      </c>
      <c r="E849" s="18" t="s">
        <v>206</v>
      </c>
      <c r="F849" s="327">
        <v>23.600000000000001</v>
      </c>
      <c r="G849" s="39"/>
      <c r="H849" s="45"/>
    </row>
    <row r="850" s="2" customFormat="1" ht="16.8" customHeight="1">
      <c r="A850" s="39"/>
      <c r="B850" s="45"/>
      <c r="C850" s="326" t="s">
        <v>2125</v>
      </c>
      <c r="D850" s="326" t="s">
        <v>2126</v>
      </c>
      <c r="E850" s="18" t="s">
        <v>206</v>
      </c>
      <c r="F850" s="327">
        <v>16.600000000000001</v>
      </c>
      <c r="G850" s="39"/>
      <c r="H850" s="45"/>
    </row>
    <row r="851" s="2" customFormat="1" ht="16.8" customHeight="1">
      <c r="A851" s="39"/>
      <c r="B851" s="45"/>
      <c r="C851" s="326" t="s">
        <v>2232</v>
      </c>
      <c r="D851" s="326" t="s">
        <v>2233</v>
      </c>
      <c r="E851" s="18" t="s">
        <v>206</v>
      </c>
      <c r="F851" s="327">
        <v>5.5</v>
      </c>
      <c r="G851" s="39"/>
      <c r="H851" s="45"/>
    </row>
    <row r="852" s="2" customFormat="1">
      <c r="A852" s="39"/>
      <c r="B852" s="45"/>
      <c r="C852" s="326" t="s">
        <v>2294</v>
      </c>
      <c r="D852" s="326" t="s">
        <v>2295</v>
      </c>
      <c r="E852" s="18" t="s">
        <v>206</v>
      </c>
      <c r="F852" s="327">
        <v>38.700000000000003</v>
      </c>
      <c r="G852" s="39"/>
      <c r="H852" s="45"/>
    </row>
    <row r="853" s="2" customFormat="1" ht="16.8" customHeight="1">
      <c r="A853" s="39"/>
      <c r="B853" s="45"/>
      <c r="C853" s="326" t="s">
        <v>2040</v>
      </c>
      <c r="D853" s="326" t="s">
        <v>2041</v>
      </c>
      <c r="E853" s="18" t="s">
        <v>314</v>
      </c>
      <c r="F853" s="327">
        <v>0.0070000000000000001</v>
      </c>
      <c r="G853" s="39"/>
      <c r="H853" s="45"/>
    </row>
    <row r="854" s="2" customFormat="1" ht="16.8" customHeight="1">
      <c r="A854" s="39"/>
      <c r="B854" s="45"/>
      <c r="C854" s="326" t="s">
        <v>2236</v>
      </c>
      <c r="D854" s="326" t="s">
        <v>2237</v>
      </c>
      <c r="E854" s="18" t="s">
        <v>206</v>
      </c>
      <c r="F854" s="327">
        <v>5.6100000000000003</v>
      </c>
      <c r="G854" s="39"/>
      <c r="H854" s="45"/>
    </row>
    <row r="855" s="2" customFormat="1">
      <c r="A855" s="39"/>
      <c r="B855" s="45"/>
      <c r="C855" s="326" t="s">
        <v>2147</v>
      </c>
      <c r="D855" s="326" t="s">
        <v>2148</v>
      </c>
      <c r="E855" s="18" t="s">
        <v>206</v>
      </c>
      <c r="F855" s="327">
        <v>19.09</v>
      </c>
      <c r="G855" s="39"/>
      <c r="H855" s="45"/>
    </row>
    <row r="856" s="2" customFormat="1">
      <c r="A856" s="39"/>
      <c r="B856" s="45"/>
      <c r="C856" s="326" t="s">
        <v>2152</v>
      </c>
      <c r="D856" s="326" t="s">
        <v>2153</v>
      </c>
      <c r="E856" s="18" t="s">
        <v>206</v>
      </c>
      <c r="F856" s="327">
        <v>8.0500000000000007</v>
      </c>
      <c r="G856" s="39"/>
      <c r="H856" s="45"/>
    </row>
    <row r="857" s="2" customFormat="1">
      <c r="A857" s="39"/>
      <c r="B857" s="45"/>
      <c r="C857" s="326" t="s">
        <v>2130</v>
      </c>
      <c r="D857" s="326" t="s">
        <v>2131</v>
      </c>
      <c r="E857" s="18" t="s">
        <v>206</v>
      </c>
      <c r="F857" s="327">
        <v>19.09</v>
      </c>
      <c r="G857" s="39"/>
      <c r="H857" s="45"/>
    </row>
    <row r="858" s="2" customFormat="1" ht="16.8" customHeight="1">
      <c r="A858" s="39"/>
      <c r="B858" s="45"/>
      <c r="C858" s="322" t="s">
        <v>907</v>
      </c>
      <c r="D858" s="323" t="s">
        <v>1</v>
      </c>
      <c r="E858" s="324" t="s">
        <v>1</v>
      </c>
      <c r="F858" s="325">
        <v>1.5</v>
      </c>
      <c r="G858" s="39"/>
      <c r="H858" s="45"/>
    </row>
    <row r="859" s="2" customFormat="1" ht="16.8" customHeight="1">
      <c r="A859" s="39"/>
      <c r="B859" s="45"/>
      <c r="C859" s="326" t="s">
        <v>1</v>
      </c>
      <c r="D859" s="326" t="s">
        <v>2143</v>
      </c>
      <c r="E859" s="18" t="s">
        <v>1</v>
      </c>
      <c r="F859" s="327">
        <v>0</v>
      </c>
      <c r="G859" s="39"/>
      <c r="H859" s="45"/>
    </row>
    <row r="860" s="2" customFormat="1" ht="16.8" customHeight="1">
      <c r="A860" s="39"/>
      <c r="B860" s="45"/>
      <c r="C860" s="326" t="s">
        <v>1</v>
      </c>
      <c r="D860" s="326" t="s">
        <v>2144</v>
      </c>
      <c r="E860" s="18" t="s">
        <v>1</v>
      </c>
      <c r="F860" s="327">
        <v>1.5</v>
      </c>
      <c r="G860" s="39"/>
      <c r="H860" s="45"/>
    </row>
    <row r="861" s="2" customFormat="1" ht="16.8" customHeight="1">
      <c r="A861" s="39"/>
      <c r="B861" s="45"/>
      <c r="C861" s="326" t="s">
        <v>907</v>
      </c>
      <c r="D861" s="326" t="s">
        <v>1112</v>
      </c>
      <c r="E861" s="18" t="s">
        <v>1</v>
      </c>
      <c r="F861" s="327">
        <v>1.5</v>
      </c>
      <c r="G861" s="39"/>
      <c r="H861" s="45"/>
    </row>
    <row r="862" s="2" customFormat="1" ht="16.8" customHeight="1">
      <c r="A862" s="39"/>
      <c r="B862" s="45"/>
      <c r="C862" s="328" t="s">
        <v>6764</v>
      </c>
      <c r="D862" s="39"/>
      <c r="E862" s="39"/>
      <c r="F862" s="39"/>
      <c r="G862" s="39"/>
      <c r="H862" s="45"/>
    </row>
    <row r="863" s="2" customFormat="1" ht="16.8" customHeight="1">
      <c r="A863" s="39"/>
      <c r="B863" s="45"/>
      <c r="C863" s="326" t="s">
        <v>2137</v>
      </c>
      <c r="D863" s="326" t="s">
        <v>2138</v>
      </c>
      <c r="E863" s="18" t="s">
        <v>206</v>
      </c>
      <c r="F863" s="327">
        <v>23.600000000000001</v>
      </c>
      <c r="G863" s="39"/>
      <c r="H863" s="45"/>
    </row>
    <row r="864" s="2" customFormat="1" ht="16.8" customHeight="1">
      <c r="A864" s="39"/>
      <c r="B864" s="45"/>
      <c r="C864" s="326" t="s">
        <v>2116</v>
      </c>
      <c r="D864" s="326" t="s">
        <v>2117</v>
      </c>
      <c r="E864" s="18" t="s">
        <v>206</v>
      </c>
      <c r="F864" s="327">
        <v>23.600000000000001</v>
      </c>
      <c r="G864" s="39"/>
      <c r="H864" s="45"/>
    </row>
    <row r="865" s="2" customFormat="1" ht="16.8" customHeight="1">
      <c r="A865" s="39"/>
      <c r="B865" s="45"/>
      <c r="C865" s="326" t="s">
        <v>2125</v>
      </c>
      <c r="D865" s="326" t="s">
        <v>2126</v>
      </c>
      <c r="E865" s="18" t="s">
        <v>206</v>
      </c>
      <c r="F865" s="327">
        <v>16.600000000000001</v>
      </c>
      <c r="G865" s="39"/>
      <c r="H865" s="45"/>
    </row>
    <row r="866" s="2" customFormat="1" ht="16.8" customHeight="1">
      <c r="A866" s="39"/>
      <c r="B866" s="45"/>
      <c r="C866" s="326" t="s">
        <v>2040</v>
      </c>
      <c r="D866" s="326" t="s">
        <v>2041</v>
      </c>
      <c r="E866" s="18" t="s">
        <v>314</v>
      </c>
      <c r="F866" s="327">
        <v>0.0070000000000000001</v>
      </c>
      <c r="G866" s="39"/>
      <c r="H866" s="45"/>
    </row>
    <row r="867" s="2" customFormat="1">
      <c r="A867" s="39"/>
      <c r="B867" s="45"/>
      <c r="C867" s="326" t="s">
        <v>2147</v>
      </c>
      <c r="D867" s="326" t="s">
        <v>2148</v>
      </c>
      <c r="E867" s="18" t="s">
        <v>206</v>
      </c>
      <c r="F867" s="327">
        <v>19.09</v>
      </c>
      <c r="G867" s="39"/>
      <c r="H867" s="45"/>
    </row>
    <row r="868" s="2" customFormat="1">
      <c r="A868" s="39"/>
      <c r="B868" s="45"/>
      <c r="C868" s="326" t="s">
        <v>2152</v>
      </c>
      <c r="D868" s="326" t="s">
        <v>2153</v>
      </c>
      <c r="E868" s="18" t="s">
        <v>206</v>
      </c>
      <c r="F868" s="327">
        <v>8.0500000000000007</v>
      </c>
      <c r="G868" s="39"/>
      <c r="H868" s="45"/>
    </row>
    <row r="869" s="2" customFormat="1">
      <c r="A869" s="39"/>
      <c r="B869" s="45"/>
      <c r="C869" s="326" t="s">
        <v>2130</v>
      </c>
      <c r="D869" s="326" t="s">
        <v>2131</v>
      </c>
      <c r="E869" s="18" t="s">
        <v>206</v>
      </c>
      <c r="F869" s="327">
        <v>19.09</v>
      </c>
      <c r="G869" s="39"/>
      <c r="H869" s="45"/>
    </row>
    <row r="870" s="2" customFormat="1" ht="16.8" customHeight="1">
      <c r="A870" s="39"/>
      <c r="B870" s="45"/>
      <c r="C870" s="322" t="s">
        <v>908</v>
      </c>
      <c r="D870" s="323" t="s">
        <v>1</v>
      </c>
      <c r="E870" s="324" t="s">
        <v>1</v>
      </c>
      <c r="F870" s="325">
        <v>25.199999999999999</v>
      </c>
      <c r="G870" s="39"/>
      <c r="H870" s="45"/>
    </row>
    <row r="871" s="2" customFormat="1" ht="16.8" customHeight="1">
      <c r="A871" s="39"/>
      <c r="B871" s="45"/>
      <c r="C871" s="326" t="s">
        <v>1</v>
      </c>
      <c r="D871" s="326" t="s">
        <v>2114</v>
      </c>
      <c r="E871" s="18" t="s">
        <v>1</v>
      </c>
      <c r="F871" s="327">
        <v>25.199999999999999</v>
      </c>
      <c r="G871" s="39"/>
      <c r="H871" s="45"/>
    </row>
    <row r="872" s="2" customFormat="1" ht="16.8" customHeight="1">
      <c r="A872" s="39"/>
      <c r="B872" s="45"/>
      <c r="C872" s="326" t="s">
        <v>908</v>
      </c>
      <c r="D872" s="326" t="s">
        <v>1112</v>
      </c>
      <c r="E872" s="18" t="s">
        <v>1</v>
      </c>
      <c r="F872" s="327">
        <v>25.199999999999999</v>
      </c>
      <c r="G872" s="39"/>
      <c r="H872" s="45"/>
    </row>
    <row r="873" s="2" customFormat="1" ht="16.8" customHeight="1">
      <c r="A873" s="39"/>
      <c r="B873" s="45"/>
      <c r="C873" s="328" t="s">
        <v>6764</v>
      </c>
      <c r="D873" s="39"/>
      <c r="E873" s="39"/>
      <c r="F873" s="39"/>
      <c r="G873" s="39"/>
      <c r="H873" s="45"/>
    </row>
    <row r="874" s="2" customFormat="1" ht="16.8" customHeight="1">
      <c r="A874" s="39"/>
      <c r="B874" s="45"/>
      <c r="C874" s="326" t="s">
        <v>2110</v>
      </c>
      <c r="D874" s="326" t="s">
        <v>2111</v>
      </c>
      <c r="E874" s="18" t="s">
        <v>206</v>
      </c>
      <c r="F874" s="327">
        <v>25.199999999999999</v>
      </c>
      <c r="G874" s="39"/>
      <c r="H874" s="45"/>
    </row>
    <row r="875" s="2" customFormat="1" ht="16.8" customHeight="1">
      <c r="A875" s="39"/>
      <c r="B875" s="45"/>
      <c r="C875" s="326" t="s">
        <v>2156</v>
      </c>
      <c r="D875" s="326" t="s">
        <v>2157</v>
      </c>
      <c r="E875" s="18" t="s">
        <v>206</v>
      </c>
      <c r="F875" s="327">
        <v>25.199999999999999</v>
      </c>
      <c r="G875" s="39"/>
      <c r="H875" s="45"/>
    </row>
    <row r="876" s="2" customFormat="1" ht="16.8" customHeight="1">
      <c r="A876" s="39"/>
      <c r="B876" s="45"/>
      <c r="C876" s="326" t="s">
        <v>2160</v>
      </c>
      <c r="D876" s="326" t="s">
        <v>2161</v>
      </c>
      <c r="E876" s="18" t="s">
        <v>206</v>
      </c>
      <c r="F876" s="327">
        <v>28.98</v>
      </c>
      <c r="G876" s="39"/>
      <c r="H876" s="45"/>
    </row>
    <row r="877" s="2" customFormat="1" ht="16.8" customHeight="1">
      <c r="A877" s="39"/>
      <c r="B877" s="45"/>
      <c r="C877" s="322" t="s">
        <v>910</v>
      </c>
      <c r="D877" s="323" t="s">
        <v>1</v>
      </c>
      <c r="E877" s="324" t="s">
        <v>1</v>
      </c>
      <c r="F877" s="325">
        <v>9.5999999999999996</v>
      </c>
      <c r="G877" s="39"/>
      <c r="H877" s="45"/>
    </row>
    <row r="878" s="2" customFormat="1" ht="16.8" customHeight="1">
      <c r="A878" s="39"/>
      <c r="B878" s="45"/>
      <c r="C878" s="326" t="s">
        <v>1</v>
      </c>
      <c r="D878" s="326" t="s">
        <v>2140</v>
      </c>
      <c r="E878" s="18" t="s">
        <v>1</v>
      </c>
      <c r="F878" s="327">
        <v>9.5999999999999996</v>
      </c>
      <c r="G878" s="39"/>
      <c r="H878" s="45"/>
    </row>
    <row r="879" s="2" customFormat="1" ht="16.8" customHeight="1">
      <c r="A879" s="39"/>
      <c r="B879" s="45"/>
      <c r="C879" s="326" t="s">
        <v>910</v>
      </c>
      <c r="D879" s="326" t="s">
        <v>1112</v>
      </c>
      <c r="E879" s="18" t="s">
        <v>1</v>
      </c>
      <c r="F879" s="327">
        <v>9.5999999999999996</v>
      </c>
      <c r="G879" s="39"/>
      <c r="H879" s="45"/>
    </row>
    <row r="880" s="2" customFormat="1" ht="16.8" customHeight="1">
      <c r="A880" s="39"/>
      <c r="B880" s="45"/>
      <c r="C880" s="328" t="s">
        <v>6764</v>
      </c>
      <c r="D880" s="39"/>
      <c r="E880" s="39"/>
      <c r="F880" s="39"/>
      <c r="G880" s="39"/>
      <c r="H880" s="45"/>
    </row>
    <row r="881" s="2" customFormat="1" ht="16.8" customHeight="1">
      <c r="A881" s="39"/>
      <c r="B881" s="45"/>
      <c r="C881" s="326" t="s">
        <v>2137</v>
      </c>
      <c r="D881" s="326" t="s">
        <v>2138</v>
      </c>
      <c r="E881" s="18" t="s">
        <v>206</v>
      </c>
      <c r="F881" s="327">
        <v>23.600000000000001</v>
      </c>
      <c r="G881" s="39"/>
      <c r="H881" s="45"/>
    </row>
    <row r="882" s="2" customFormat="1" ht="16.8" customHeight="1">
      <c r="A882" s="39"/>
      <c r="B882" s="45"/>
      <c r="C882" s="326" t="s">
        <v>2116</v>
      </c>
      <c r="D882" s="326" t="s">
        <v>2117</v>
      </c>
      <c r="E882" s="18" t="s">
        <v>206</v>
      </c>
      <c r="F882" s="327">
        <v>23.600000000000001</v>
      </c>
      <c r="G882" s="39"/>
      <c r="H882" s="45"/>
    </row>
    <row r="883" s="2" customFormat="1" ht="16.8" customHeight="1">
      <c r="A883" s="39"/>
      <c r="B883" s="45"/>
      <c r="C883" s="326" t="s">
        <v>2125</v>
      </c>
      <c r="D883" s="326" t="s">
        <v>2126</v>
      </c>
      <c r="E883" s="18" t="s">
        <v>206</v>
      </c>
      <c r="F883" s="327">
        <v>16.600000000000001</v>
      </c>
      <c r="G883" s="39"/>
      <c r="H883" s="45"/>
    </row>
    <row r="884" s="2" customFormat="1" ht="16.8" customHeight="1">
      <c r="A884" s="39"/>
      <c r="B884" s="45"/>
      <c r="C884" s="326" t="s">
        <v>2040</v>
      </c>
      <c r="D884" s="326" t="s">
        <v>2041</v>
      </c>
      <c r="E884" s="18" t="s">
        <v>314</v>
      </c>
      <c r="F884" s="327">
        <v>0.0070000000000000001</v>
      </c>
      <c r="G884" s="39"/>
      <c r="H884" s="45"/>
    </row>
    <row r="885" s="2" customFormat="1">
      <c r="A885" s="39"/>
      <c r="B885" s="45"/>
      <c r="C885" s="326" t="s">
        <v>2147</v>
      </c>
      <c r="D885" s="326" t="s">
        <v>2148</v>
      </c>
      <c r="E885" s="18" t="s">
        <v>206</v>
      </c>
      <c r="F885" s="327">
        <v>19.09</v>
      </c>
      <c r="G885" s="39"/>
      <c r="H885" s="45"/>
    </row>
    <row r="886" s="2" customFormat="1">
      <c r="A886" s="39"/>
      <c r="B886" s="45"/>
      <c r="C886" s="326" t="s">
        <v>2130</v>
      </c>
      <c r="D886" s="326" t="s">
        <v>2131</v>
      </c>
      <c r="E886" s="18" t="s">
        <v>206</v>
      </c>
      <c r="F886" s="327">
        <v>19.09</v>
      </c>
      <c r="G886" s="39"/>
      <c r="H886" s="45"/>
    </row>
    <row r="887" s="2" customFormat="1" ht="16.8" customHeight="1">
      <c r="A887" s="39"/>
      <c r="B887" s="45"/>
      <c r="C887" s="322" t="s">
        <v>912</v>
      </c>
      <c r="D887" s="323" t="s">
        <v>1</v>
      </c>
      <c r="E887" s="324" t="s">
        <v>1</v>
      </c>
      <c r="F887" s="325">
        <v>23.210000000000001</v>
      </c>
      <c r="G887" s="39"/>
      <c r="H887" s="45"/>
    </row>
    <row r="888" s="2" customFormat="1" ht="16.8" customHeight="1">
      <c r="A888" s="39"/>
      <c r="B888" s="45"/>
      <c r="C888" s="326" t="s">
        <v>1</v>
      </c>
      <c r="D888" s="326" t="s">
        <v>1182</v>
      </c>
      <c r="E888" s="18" t="s">
        <v>1</v>
      </c>
      <c r="F888" s="327">
        <v>0</v>
      </c>
      <c r="G888" s="39"/>
      <c r="H888" s="45"/>
    </row>
    <row r="889" s="2" customFormat="1" ht="16.8" customHeight="1">
      <c r="A889" s="39"/>
      <c r="B889" s="45"/>
      <c r="C889" s="326" t="s">
        <v>1</v>
      </c>
      <c r="D889" s="326" t="s">
        <v>2382</v>
      </c>
      <c r="E889" s="18" t="s">
        <v>1</v>
      </c>
      <c r="F889" s="327">
        <v>0</v>
      </c>
      <c r="G889" s="39"/>
      <c r="H889" s="45"/>
    </row>
    <row r="890" s="2" customFormat="1" ht="16.8" customHeight="1">
      <c r="A890" s="39"/>
      <c r="B890" s="45"/>
      <c r="C890" s="326" t="s">
        <v>1</v>
      </c>
      <c r="D890" s="326" t="s">
        <v>2383</v>
      </c>
      <c r="E890" s="18" t="s">
        <v>1</v>
      </c>
      <c r="F890" s="327">
        <v>23.210000000000001</v>
      </c>
      <c r="G890" s="39"/>
      <c r="H890" s="45"/>
    </row>
    <row r="891" s="2" customFormat="1" ht="16.8" customHeight="1">
      <c r="A891" s="39"/>
      <c r="B891" s="45"/>
      <c r="C891" s="326" t="s">
        <v>912</v>
      </c>
      <c r="D891" s="326" t="s">
        <v>1112</v>
      </c>
      <c r="E891" s="18" t="s">
        <v>1</v>
      </c>
      <c r="F891" s="327">
        <v>23.210000000000001</v>
      </c>
      <c r="G891" s="39"/>
      <c r="H891" s="45"/>
    </row>
    <row r="892" s="2" customFormat="1" ht="16.8" customHeight="1">
      <c r="A892" s="39"/>
      <c r="B892" s="45"/>
      <c r="C892" s="328" t="s">
        <v>6764</v>
      </c>
      <c r="D892" s="39"/>
      <c r="E892" s="39"/>
      <c r="F892" s="39"/>
      <c r="G892" s="39"/>
      <c r="H892" s="45"/>
    </row>
    <row r="893" s="2" customFormat="1" ht="16.8" customHeight="1">
      <c r="A893" s="39"/>
      <c r="B893" s="45"/>
      <c r="C893" s="326" t="s">
        <v>2379</v>
      </c>
      <c r="D893" s="326" t="s">
        <v>2380</v>
      </c>
      <c r="E893" s="18" t="s">
        <v>206</v>
      </c>
      <c r="F893" s="327">
        <v>23.210000000000001</v>
      </c>
      <c r="G893" s="39"/>
      <c r="H893" s="45"/>
    </row>
    <row r="894" s="2" customFormat="1" ht="16.8" customHeight="1">
      <c r="A894" s="39"/>
      <c r="B894" s="45"/>
      <c r="C894" s="326" t="s">
        <v>2391</v>
      </c>
      <c r="D894" s="326" t="s">
        <v>2392</v>
      </c>
      <c r="E894" s="18" t="s">
        <v>206</v>
      </c>
      <c r="F894" s="327">
        <v>384.88999999999999</v>
      </c>
      <c r="G894" s="39"/>
      <c r="H894" s="45"/>
    </row>
    <row r="895" s="2" customFormat="1">
      <c r="A895" s="39"/>
      <c r="B895" s="45"/>
      <c r="C895" s="326" t="s">
        <v>3623</v>
      </c>
      <c r="D895" s="326" t="s">
        <v>3624</v>
      </c>
      <c r="E895" s="18" t="s">
        <v>206</v>
      </c>
      <c r="F895" s="327">
        <v>6587.1300000000001</v>
      </c>
      <c r="G895" s="39"/>
      <c r="H895" s="45"/>
    </row>
    <row r="896" s="2" customFormat="1" ht="16.8" customHeight="1">
      <c r="A896" s="39"/>
      <c r="B896" s="45"/>
      <c r="C896" s="322" t="s">
        <v>914</v>
      </c>
      <c r="D896" s="323" t="s">
        <v>1</v>
      </c>
      <c r="E896" s="324" t="s">
        <v>1</v>
      </c>
      <c r="F896" s="325">
        <v>143.55000000000001</v>
      </c>
      <c r="G896" s="39"/>
      <c r="H896" s="45"/>
    </row>
    <row r="897" s="2" customFormat="1" ht="16.8" customHeight="1">
      <c r="A897" s="39"/>
      <c r="B897" s="45"/>
      <c r="C897" s="326" t="s">
        <v>1</v>
      </c>
      <c r="D897" s="326" t="s">
        <v>2375</v>
      </c>
      <c r="E897" s="18" t="s">
        <v>1</v>
      </c>
      <c r="F897" s="327">
        <v>0</v>
      </c>
      <c r="G897" s="39"/>
      <c r="H897" s="45"/>
    </row>
    <row r="898" s="2" customFormat="1" ht="16.8" customHeight="1">
      <c r="A898" s="39"/>
      <c r="B898" s="45"/>
      <c r="C898" s="326" t="s">
        <v>1</v>
      </c>
      <c r="D898" s="326" t="s">
        <v>2376</v>
      </c>
      <c r="E898" s="18" t="s">
        <v>1</v>
      </c>
      <c r="F898" s="327">
        <v>0</v>
      </c>
      <c r="G898" s="39"/>
      <c r="H898" s="45"/>
    </row>
    <row r="899" s="2" customFormat="1" ht="16.8" customHeight="1">
      <c r="A899" s="39"/>
      <c r="B899" s="45"/>
      <c r="C899" s="326" t="s">
        <v>1</v>
      </c>
      <c r="D899" s="326" t="s">
        <v>2377</v>
      </c>
      <c r="E899" s="18" t="s">
        <v>1</v>
      </c>
      <c r="F899" s="327">
        <v>143.55000000000001</v>
      </c>
      <c r="G899" s="39"/>
      <c r="H899" s="45"/>
    </row>
    <row r="900" s="2" customFormat="1" ht="16.8" customHeight="1">
      <c r="A900" s="39"/>
      <c r="B900" s="45"/>
      <c r="C900" s="326" t="s">
        <v>914</v>
      </c>
      <c r="D900" s="326" t="s">
        <v>1112</v>
      </c>
      <c r="E900" s="18" t="s">
        <v>1</v>
      </c>
      <c r="F900" s="327">
        <v>143.55000000000001</v>
      </c>
      <c r="G900" s="39"/>
      <c r="H900" s="45"/>
    </row>
    <row r="901" s="2" customFormat="1" ht="16.8" customHeight="1">
      <c r="A901" s="39"/>
      <c r="B901" s="45"/>
      <c r="C901" s="328" t="s">
        <v>6764</v>
      </c>
      <c r="D901" s="39"/>
      <c r="E901" s="39"/>
      <c r="F901" s="39"/>
      <c r="G901" s="39"/>
      <c r="H901" s="45"/>
    </row>
    <row r="902" s="2" customFormat="1" ht="16.8" customHeight="1">
      <c r="A902" s="39"/>
      <c r="B902" s="45"/>
      <c r="C902" s="326" t="s">
        <v>2372</v>
      </c>
      <c r="D902" s="326" t="s">
        <v>2373</v>
      </c>
      <c r="E902" s="18" t="s">
        <v>206</v>
      </c>
      <c r="F902" s="327">
        <v>143.55000000000001</v>
      </c>
      <c r="G902" s="39"/>
      <c r="H902" s="45"/>
    </row>
    <row r="903" s="2" customFormat="1" ht="16.8" customHeight="1">
      <c r="A903" s="39"/>
      <c r="B903" s="45"/>
      <c r="C903" s="326" t="s">
        <v>2391</v>
      </c>
      <c r="D903" s="326" t="s">
        <v>2392</v>
      </c>
      <c r="E903" s="18" t="s">
        <v>206</v>
      </c>
      <c r="F903" s="327">
        <v>384.88999999999999</v>
      </c>
      <c r="G903" s="39"/>
      <c r="H903" s="45"/>
    </row>
    <row r="904" s="2" customFormat="1">
      <c r="A904" s="39"/>
      <c r="B904" s="45"/>
      <c r="C904" s="326" t="s">
        <v>3623</v>
      </c>
      <c r="D904" s="326" t="s">
        <v>3624</v>
      </c>
      <c r="E904" s="18" t="s">
        <v>206</v>
      </c>
      <c r="F904" s="327">
        <v>6587.1300000000001</v>
      </c>
      <c r="G904" s="39"/>
      <c r="H904" s="45"/>
    </row>
    <row r="905" s="2" customFormat="1" ht="16.8" customHeight="1">
      <c r="A905" s="39"/>
      <c r="B905" s="45"/>
      <c r="C905" s="322" t="s">
        <v>916</v>
      </c>
      <c r="D905" s="323" t="s">
        <v>1</v>
      </c>
      <c r="E905" s="324" t="s">
        <v>1</v>
      </c>
      <c r="F905" s="325">
        <v>56.869999999999997</v>
      </c>
      <c r="G905" s="39"/>
      <c r="H905" s="45"/>
    </row>
    <row r="906" s="2" customFormat="1" ht="16.8" customHeight="1">
      <c r="A906" s="39"/>
      <c r="B906" s="45"/>
      <c r="C906" s="326" t="s">
        <v>1</v>
      </c>
      <c r="D906" s="326" t="s">
        <v>1182</v>
      </c>
      <c r="E906" s="18" t="s">
        <v>1</v>
      </c>
      <c r="F906" s="327">
        <v>0</v>
      </c>
      <c r="G906" s="39"/>
      <c r="H906" s="45"/>
    </row>
    <row r="907" s="2" customFormat="1" ht="16.8" customHeight="1">
      <c r="A907" s="39"/>
      <c r="B907" s="45"/>
      <c r="C907" s="326" t="s">
        <v>1</v>
      </c>
      <c r="D907" s="326" t="s">
        <v>2388</v>
      </c>
      <c r="E907" s="18" t="s">
        <v>1</v>
      </c>
      <c r="F907" s="327">
        <v>0</v>
      </c>
      <c r="G907" s="39"/>
      <c r="H907" s="45"/>
    </row>
    <row r="908" s="2" customFormat="1" ht="16.8" customHeight="1">
      <c r="A908" s="39"/>
      <c r="B908" s="45"/>
      <c r="C908" s="326" t="s">
        <v>1</v>
      </c>
      <c r="D908" s="326" t="s">
        <v>2389</v>
      </c>
      <c r="E908" s="18" t="s">
        <v>1</v>
      </c>
      <c r="F908" s="327">
        <v>56.869999999999997</v>
      </c>
      <c r="G908" s="39"/>
      <c r="H908" s="45"/>
    </row>
    <row r="909" s="2" customFormat="1" ht="16.8" customHeight="1">
      <c r="A909" s="39"/>
      <c r="B909" s="45"/>
      <c r="C909" s="326" t="s">
        <v>916</v>
      </c>
      <c r="D909" s="326" t="s">
        <v>1112</v>
      </c>
      <c r="E909" s="18" t="s">
        <v>1</v>
      </c>
      <c r="F909" s="327">
        <v>56.869999999999997</v>
      </c>
      <c r="G909" s="39"/>
      <c r="H909" s="45"/>
    </row>
    <row r="910" s="2" customFormat="1" ht="16.8" customHeight="1">
      <c r="A910" s="39"/>
      <c r="B910" s="45"/>
      <c r="C910" s="328" t="s">
        <v>6764</v>
      </c>
      <c r="D910" s="39"/>
      <c r="E910" s="39"/>
      <c r="F910" s="39"/>
      <c r="G910" s="39"/>
      <c r="H910" s="45"/>
    </row>
    <row r="911" s="2" customFormat="1" ht="16.8" customHeight="1">
      <c r="A911" s="39"/>
      <c r="B911" s="45"/>
      <c r="C911" s="326" t="s">
        <v>2385</v>
      </c>
      <c r="D911" s="326" t="s">
        <v>2386</v>
      </c>
      <c r="E911" s="18" t="s">
        <v>206</v>
      </c>
      <c r="F911" s="327">
        <v>56.869999999999997</v>
      </c>
      <c r="G911" s="39"/>
      <c r="H911" s="45"/>
    </row>
    <row r="912" s="2" customFormat="1" ht="16.8" customHeight="1">
      <c r="A912" s="39"/>
      <c r="B912" s="45"/>
      <c r="C912" s="326" t="s">
        <v>2391</v>
      </c>
      <c r="D912" s="326" t="s">
        <v>2392</v>
      </c>
      <c r="E912" s="18" t="s">
        <v>206</v>
      </c>
      <c r="F912" s="327">
        <v>384.88999999999999</v>
      </c>
      <c r="G912" s="39"/>
      <c r="H912" s="45"/>
    </row>
    <row r="913" s="2" customFormat="1">
      <c r="A913" s="39"/>
      <c r="B913" s="45"/>
      <c r="C913" s="326" t="s">
        <v>3623</v>
      </c>
      <c r="D913" s="326" t="s">
        <v>3624</v>
      </c>
      <c r="E913" s="18" t="s">
        <v>206</v>
      </c>
      <c r="F913" s="327">
        <v>6587.1300000000001</v>
      </c>
      <c r="G913" s="39"/>
      <c r="H913" s="45"/>
    </row>
    <row r="914" s="2" customFormat="1" ht="16.8" customHeight="1">
      <c r="A914" s="39"/>
      <c r="B914" s="45"/>
      <c r="C914" s="322" t="s">
        <v>918</v>
      </c>
      <c r="D914" s="323" t="s">
        <v>1</v>
      </c>
      <c r="E914" s="324" t="s">
        <v>1</v>
      </c>
      <c r="F914" s="325">
        <v>161.25999999999999</v>
      </c>
      <c r="G914" s="39"/>
      <c r="H914" s="45"/>
    </row>
    <row r="915" s="2" customFormat="1" ht="16.8" customHeight="1">
      <c r="A915" s="39"/>
      <c r="B915" s="45"/>
      <c r="C915" s="326" t="s">
        <v>1</v>
      </c>
      <c r="D915" s="326" t="s">
        <v>1182</v>
      </c>
      <c r="E915" s="18" t="s">
        <v>1</v>
      </c>
      <c r="F915" s="327">
        <v>0</v>
      </c>
      <c r="G915" s="39"/>
      <c r="H915" s="45"/>
    </row>
    <row r="916" s="2" customFormat="1" ht="16.8" customHeight="1">
      <c r="A916" s="39"/>
      <c r="B916" s="45"/>
      <c r="C916" s="326" t="s">
        <v>1</v>
      </c>
      <c r="D916" s="326" t="s">
        <v>2417</v>
      </c>
      <c r="E916" s="18" t="s">
        <v>1</v>
      </c>
      <c r="F916" s="327">
        <v>0</v>
      </c>
      <c r="G916" s="39"/>
      <c r="H916" s="45"/>
    </row>
    <row r="917" s="2" customFormat="1" ht="16.8" customHeight="1">
      <c r="A917" s="39"/>
      <c r="B917" s="45"/>
      <c r="C917" s="326" t="s">
        <v>1</v>
      </c>
      <c r="D917" s="326" t="s">
        <v>2418</v>
      </c>
      <c r="E917" s="18" t="s">
        <v>1</v>
      </c>
      <c r="F917" s="327">
        <v>161.25999999999999</v>
      </c>
      <c r="G917" s="39"/>
      <c r="H917" s="45"/>
    </row>
    <row r="918" s="2" customFormat="1" ht="16.8" customHeight="1">
      <c r="A918" s="39"/>
      <c r="B918" s="45"/>
      <c r="C918" s="326" t="s">
        <v>918</v>
      </c>
      <c r="D918" s="326" t="s">
        <v>1112</v>
      </c>
      <c r="E918" s="18" t="s">
        <v>1</v>
      </c>
      <c r="F918" s="327">
        <v>161.25999999999999</v>
      </c>
      <c r="G918" s="39"/>
      <c r="H918" s="45"/>
    </row>
    <row r="919" s="2" customFormat="1" ht="16.8" customHeight="1">
      <c r="A919" s="39"/>
      <c r="B919" s="45"/>
      <c r="C919" s="328" t="s">
        <v>6764</v>
      </c>
      <c r="D919" s="39"/>
      <c r="E919" s="39"/>
      <c r="F919" s="39"/>
      <c r="G919" s="39"/>
      <c r="H919" s="45"/>
    </row>
    <row r="920" s="2" customFormat="1" ht="16.8" customHeight="1">
      <c r="A920" s="39"/>
      <c r="B920" s="45"/>
      <c r="C920" s="326" t="s">
        <v>2414</v>
      </c>
      <c r="D920" s="326" t="s">
        <v>2415</v>
      </c>
      <c r="E920" s="18" t="s">
        <v>206</v>
      </c>
      <c r="F920" s="327">
        <v>161.25999999999999</v>
      </c>
      <c r="G920" s="39"/>
      <c r="H920" s="45"/>
    </row>
    <row r="921" s="2" customFormat="1" ht="16.8" customHeight="1">
      <c r="A921" s="39"/>
      <c r="B921" s="45"/>
      <c r="C921" s="326" t="s">
        <v>2391</v>
      </c>
      <c r="D921" s="326" t="s">
        <v>2392</v>
      </c>
      <c r="E921" s="18" t="s">
        <v>206</v>
      </c>
      <c r="F921" s="327">
        <v>384.88999999999999</v>
      </c>
      <c r="G921" s="39"/>
      <c r="H921" s="45"/>
    </row>
    <row r="922" s="2" customFormat="1">
      <c r="A922" s="39"/>
      <c r="B922" s="45"/>
      <c r="C922" s="326" t="s">
        <v>3623</v>
      </c>
      <c r="D922" s="326" t="s">
        <v>3624</v>
      </c>
      <c r="E922" s="18" t="s">
        <v>206</v>
      </c>
      <c r="F922" s="327">
        <v>6587.1300000000001</v>
      </c>
      <c r="G922" s="39"/>
      <c r="H922" s="45"/>
    </row>
    <row r="923" s="2" customFormat="1" ht="16.8" customHeight="1">
      <c r="A923" s="39"/>
      <c r="B923" s="45"/>
      <c r="C923" s="322" t="s">
        <v>920</v>
      </c>
      <c r="D923" s="323" t="s">
        <v>1</v>
      </c>
      <c r="E923" s="324" t="s">
        <v>1</v>
      </c>
      <c r="F923" s="325">
        <v>272.483</v>
      </c>
      <c r="G923" s="39"/>
      <c r="H923" s="45"/>
    </row>
    <row r="924" s="2" customFormat="1" ht="16.8" customHeight="1">
      <c r="A924" s="39"/>
      <c r="B924" s="45"/>
      <c r="C924" s="326" t="s">
        <v>1</v>
      </c>
      <c r="D924" s="326" t="s">
        <v>3568</v>
      </c>
      <c r="E924" s="18" t="s">
        <v>1</v>
      </c>
      <c r="F924" s="327">
        <v>0</v>
      </c>
      <c r="G924" s="39"/>
      <c r="H924" s="45"/>
    </row>
    <row r="925" s="2" customFormat="1" ht="16.8" customHeight="1">
      <c r="A925" s="39"/>
      <c r="B925" s="45"/>
      <c r="C925" s="326" t="s">
        <v>1</v>
      </c>
      <c r="D925" s="326" t="s">
        <v>3569</v>
      </c>
      <c r="E925" s="18" t="s">
        <v>1</v>
      </c>
      <c r="F925" s="327">
        <v>0</v>
      </c>
      <c r="G925" s="39"/>
      <c r="H925" s="45"/>
    </row>
    <row r="926" s="2" customFormat="1" ht="16.8" customHeight="1">
      <c r="A926" s="39"/>
      <c r="B926" s="45"/>
      <c r="C926" s="326" t="s">
        <v>1</v>
      </c>
      <c r="D926" s="326" t="s">
        <v>3570</v>
      </c>
      <c r="E926" s="18" t="s">
        <v>1</v>
      </c>
      <c r="F926" s="327">
        <v>15.170999999999999</v>
      </c>
      <c r="G926" s="39"/>
      <c r="H926" s="45"/>
    </row>
    <row r="927" s="2" customFormat="1" ht="16.8" customHeight="1">
      <c r="A927" s="39"/>
      <c r="B927" s="45"/>
      <c r="C927" s="326" t="s">
        <v>1</v>
      </c>
      <c r="D927" s="326" t="s">
        <v>3571</v>
      </c>
      <c r="E927" s="18" t="s">
        <v>1</v>
      </c>
      <c r="F927" s="327">
        <v>6.6150000000000002</v>
      </c>
      <c r="G927" s="39"/>
      <c r="H927" s="45"/>
    </row>
    <row r="928" s="2" customFormat="1" ht="16.8" customHeight="1">
      <c r="A928" s="39"/>
      <c r="B928" s="45"/>
      <c r="C928" s="326" t="s">
        <v>1</v>
      </c>
      <c r="D928" s="326" t="s">
        <v>3572</v>
      </c>
      <c r="E928" s="18" t="s">
        <v>1</v>
      </c>
      <c r="F928" s="327">
        <v>0.78000000000000003</v>
      </c>
      <c r="G928" s="39"/>
      <c r="H928" s="45"/>
    </row>
    <row r="929" s="2" customFormat="1" ht="16.8" customHeight="1">
      <c r="A929" s="39"/>
      <c r="B929" s="45"/>
      <c r="C929" s="326" t="s">
        <v>1</v>
      </c>
      <c r="D929" s="326" t="s">
        <v>3496</v>
      </c>
      <c r="E929" s="18" t="s">
        <v>1</v>
      </c>
      <c r="F929" s="327">
        <v>0</v>
      </c>
      <c r="G929" s="39"/>
      <c r="H929" s="45"/>
    </row>
    <row r="930" s="2" customFormat="1" ht="16.8" customHeight="1">
      <c r="A930" s="39"/>
      <c r="B930" s="45"/>
      <c r="C930" s="326" t="s">
        <v>1</v>
      </c>
      <c r="D930" s="326" t="s">
        <v>3573</v>
      </c>
      <c r="E930" s="18" t="s">
        <v>1</v>
      </c>
      <c r="F930" s="327">
        <v>2.8079999999999998</v>
      </c>
      <c r="G930" s="39"/>
      <c r="H930" s="45"/>
    </row>
    <row r="931" s="2" customFormat="1" ht="16.8" customHeight="1">
      <c r="A931" s="39"/>
      <c r="B931" s="45"/>
      <c r="C931" s="326" t="s">
        <v>1</v>
      </c>
      <c r="D931" s="326" t="s">
        <v>3574</v>
      </c>
      <c r="E931" s="18" t="s">
        <v>1</v>
      </c>
      <c r="F931" s="327">
        <v>1.4490000000000001</v>
      </c>
      <c r="G931" s="39"/>
      <c r="H931" s="45"/>
    </row>
    <row r="932" s="2" customFormat="1" ht="16.8" customHeight="1">
      <c r="A932" s="39"/>
      <c r="B932" s="45"/>
      <c r="C932" s="326" t="s">
        <v>1</v>
      </c>
      <c r="D932" s="326" t="s">
        <v>3575</v>
      </c>
      <c r="E932" s="18" t="s">
        <v>1</v>
      </c>
      <c r="F932" s="327">
        <v>2.25</v>
      </c>
      <c r="G932" s="39"/>
      <c r="H932" s="45"/>
    </row>
    <row r="933" s="2" customFormat="1" ht="16.8" customHeight="1">
      <c r="A933" s="39"/>
      <c r="B933" s="45"/>
      <c r="C933" s="326" t="s">
        <v>1</v>
      </c>
      <c r="D933" s="326" t="s">
        <v>3576</v>
      </c>
      <c r="E933" s="18" t="s">
        <v>1</v>
      </c>
      <c r="F933" s="327">
        <v>4.5599999999999996</v>
      </c>
      <c r="G933" s="39"/>
      <c r="H933" s="45"/>
    </row>
    <row r="934" s="2" customFormat="1" ht="16.8" customHeight="1">
      <c r="A934" s="39"/>
      <c r="B934" s="45"/>
      <c r="C934" s="326" t="s">
        <v>1</v>
      </c>
      <c r="D934" s="326" t="s">
        <v>3577</v>
      </c>
      <c r="E934" s="18" t="s">
        <v>1</v>
      </c>
      <c r="F934" s="327">
        <v>1.95</v>
      </c>
      <c r="G934" s="39"/>
      <c r="H934" s="45"/>
    </row>
    <row r="935" s="2" customFormat="1" ht="16.8" customHeight="1">
      <c r="A935" s="39"/>
      <c r="B935" s="45"/>
      <c r="C935" s="326" t="s">
        <v>1</v>
      </c>
      <c r="D935" s="326" t="s">
        <v>3578</v>
      </c>
      <c r="E935" s="18" t="s">
        <v>1</v>
      </c>
      <c r="F935" s="327">
        <v>66.881</v>
      </c>
      <c r="G935" s="39"/>
      <c r="H935" s="45"/>
    </row>
    <row r="936" s="2" customFormat="1" ht="16.8" customHeight="1">
      <c r="A936" s="39"/>
      <c r="B936" s="45"/>
      <c r="C936" s="326" t="s">
        <v>1</v>
      </c>
      <c r="D936" s="326" t="s">
        <v>3579</v>
      </c>
      <c r="E936" s="18" t="s">
        <v>1</v>
      </c>
      <c r="F936" s="327">
        <v>17.131</v>
      </c>
      <c r="G936" s="39"/>
      <c r="H936" s="45"/>
    </row>
    <row r="937" s="2" customFormat="1" ht="16.8" customHeight="1">
      <c r="A937" s="39"/>
      <c r="B937" s="45"/>
      <c r="C937" s="326" t="s">
        <v>1</v>
      </c>
      <c r="D937" s="326" t="s">
        <v>3506</v>
      </c>
      <c r="E937" s="18" t="s">
        <v>1</v>
      </c>
      <c r="F937" s="327">
        <v>0</v>
      </c>
      <c r="G937" s="39"/>
      <c r="H937" s="45"/>
    </row>
    <row r="938" s="2" customFormat="1" ht="16.8" customHeight="1">
      <c r="A938" s="39"/>
      <c r="B938" s="45"/>
      <c r="C938" s="326" t="s">
        <v>1</v>
      </c>
      <c r="D938" s="326" t="s">
        <v>3580</v>
      </c>
      <c r="E938" s="18" t="s">
        <v>1</v>
      </c>
      <c r="F938" s="327">
        <v>2.8799999999999999</v>
      </c>
      <c r="G938" s="39"/>
      <c r="H938" s="45"/>
    </row>
    <row r="939" s="2" customFormat="1" ht="16.8" customHeight="1">
      <c r="A939" s="39"/>
      <c r="B939" s="45"/>
      <c r="C939" s="326" t="s">
        <v>1</v>
      </c>
      <c r="D939" s="326" t="s">
        <v>3581</v>
      </c>
      <c r="E939" s="18" t="s">
        <v>1</v>
      </c>
      <c r="F939" s="327">
        <v>1.23</v>
      </c>
      <c r="G939" s="39"/>
      <c r="H939" s="45"/>
    </row>
    <row r="940" s="2" customFormat="1" ht="16.8" customHeight="1">
      <c r="A940" s="39"/>
      <c r="B940" s="45"/>
      <c r="C940" s="326" t="s">
        <v>1</v>
      </c>
      <c r="D940" s="326" t="s">
        <v>3582</v>
      </c>
      <c r="E940" s="18" t="s">
        <v>1</v>
      </c>
      <c r="F940" s="327">
        <v>0</v>
      </c>
      <c r="G940" s="39"/>
      <c r="H940" s="45"/>
    </row>
    <row r="941" s="2" customFormat="1" ht="16.8" customHeight="1">
      <c r="A941" s="39"/>
      <c r="B941" s="45"/>
      <c r="C941" s="326" t="s">
        <v>1</v>
      </c>
      <c r="D941" s="326" t="s">
        <v>3512</v>
      </c>
      <c r="E941" s="18" t="s">
        <v>1</v>
      </c>
      <c r="F941" s="327">
        <v>16.399999999999999</v>
      </c>
      <c r="G941" s="39"/>
      <c r="H941" s="45"/>
    </row>
    <row r="942" s="2" customFormat="1" ht="16.8" customHeight="1">
      <c r="A942" s="39"/>
      <c r="B942" s="45"/>
      <c r="C942" s="326" t="s">
        <v>1</v>
      </c>
      <c r="D942" s="326" t="s">
        <v>3513</v>
      </c>
      <c r="E942" s="18" t="s">
        <v>1</v>
      </c>
      <c r="F942" s="327">
        <v>9.8399999999999999</v>
      </c>
      <c r="G942" s="39"/>
      <c r="H942" s="45"/>
    </row>
    <row r="943" s="2" customFormat="1" ht="16.8" customHeight="1">
      <c r="A943" s="39"/>
      <c r="B943" s="45"/>
      <c r="C943" s="326" t="s">
        <v>1</v>
      </c>
      <c r="D943" s="326" t="s">
        <v>3583</v>
      </c>
      <c r="E943" s="18" t="s">
        <v>1</v>
      </c>
      <c r="F943" s="327">
        <v>1.1100000000000001</v>
      </c>
      <c r="G943" s="39"/>
      <c r="H943" s="45"/>
    </row>
    <row r="944" s="2" customFormat="1" ht="16.8" customHeight="1">
      <c r="A944" s="39"/>
      <c r="B944" s="45"/>
      <c r="C944" s="326" t="s">
        <v>1</v>
      </c>
      <c r="D944" s="326" t="s">
        <v>3584</v>
      </c>
      <c r="E944" s="18" t="s">
        <v>1</v>
      </c>
      <c r="F944" s="327">
        <v>2.52</v>
      </c>
      <c r="G944" s="39"/>
      <c r="H944" s="45"/>
    </row>
    <row r="945" s="2" customFormat="1" ht="16.8" customHeight="1">
      <c r="A945" s="39"/>
      <c r="B945" s="45"/>
      <c r="C945" s="326" t="s">
        <v>1</v>
      </c>
      <c r="D945" s="326" t="s">
        <v>3518</v>
      </c>
      <c r="E945" s="18" t="s">
        <v>1</v>
      </c>
      <c r="F945" s="327">
        <v>0</v>
      </c>
      <c r="G945" s="39"/>
      <c r="H945" s="45"/>
    </row>
    <row r="946" s="2" customFormat="1" ht="16.8" customHeight="1">
      <c r="A946" s="39"/>
      <c r="B946" s="45"/>
      <c r="C946" s="326" t="s">
        <v>1</v>
      </c>
      <c r="D946" s="326" t="s">
        <v>3585</v>
      </c>
      <c r="E946" s="18" t="s">
        <v>1</v>
      </c>
      <c r="F946" s="327">
        <v>0.59999999999999998</v>
      </c>
      <c r="G946" s="39"/>
      <c r="H946" s="45"/>
    </row>
    <row r="947" s="2" customFormat="1" ht="16.8" customHeight="1">
      <c r="A947" s="39"/>
      <c r="B947" s="45"/>
      <c r="C947" s="326" t="s">
        <v>1</v>
      </c>
      <c r="D947" s="326" t="s">
        <v>3586</v>
      </c>
      <c r="E947" s="18" t="s">
        <v>1</v>
      </c>
      <c r="F947" s="327">
        <v>11.699999999999999</v>
      </c>
      <c r="G947" s="39"/>
      <c r="H947" s="45"/>
    </row>
    <row r="948" s="2" customFormat="1" ht="16.8" customHeight="1">
      <c r="A948" s="39"/>
      <c r="B948" s="45"/>
      <c r="C948" s="326" t="s">
        <v>1</v>
      </c>
      <c r="D948" s="326" t="s">
        <v>3587</v>
      </c>
      <c r="E948" s="18" t="s">
        <v>1</v>
      </c>
      <c r="F948" s="327">
        <v>0</v>
      </c>
      <c r="G948" s="39"/>
      <c r="H948" s="45"/>
    </row>
    <row r="949" s="2" customFormat="1" ht="16.8" customHeight="1">
      <c r="A949" s="39"/>
      <c r="B949" s="45"/>
      <c r="C949" s="326" t="s">
        <v>1</v>
      </c>
      <c r="D949" s="326" t="s">
        <v>3588</v>
      </c>
      <c r="E949" s="18" t="s">
        <v>1</v>
      </c>
      <c r="F949" s="327">
        <v>0</v>
      </c>
      <c r="G949" s="39"/>
      <c r="H949" s="45"/>
    </row>
    <row r="950" s="2" customFormat="1" ht="16.8" customHeight="1">
      <c r="A950" s="39"/>
      <c r="B950" s="45"/>
      <c r="C950" s="326" t="s">
        <v>1</v>
      </c>
      <c r="D950" s="326" t="s">
        <v>3589</v>
      </c>
      <c r="E950" s="18" t="s">
        <v>1</v>
      </c>
      <c r="F950" s="327">
        <v>1.2150000000000001</v>
      </c>
      <c r="G950" s="39"/>
      <c r="H950" s="45"/>
    </row>
    <row r="951" s="2" customFormat="1" ht="16.8" customHeight="1">
      <c r="A951" s="39"/>
      <c r="B951" s="45"/>
      <c r="C951" s="326" t="s">
        <v>1</v>
      </c>
      <c r="D951" s="326" t="s">
        <v>3590</v>
      </c>
      <c r="E951" s="18" t="s">
        <v>1</v>
      </c>
      <c r="F951" s="327">
        <v>1.79</v>
      </c>
      <c r="G951" s="39"/>
      <c r="H951" s="45"/>
    </row>
    <row r="952" s="2" customFormat="1" ht="16.8" customHeight="1">
      <c r="A952" s="39"/>
      <c r="B952" s="45"/>
      <c r="C952" s="326" t="s">
        <v>1</v>
      </c>
      <c r="D952" s="326" t="s">
        <v>3518</v>
      </c>
      <c r="E952" s="18" t="s">
        <v>1</v>
      </c>
      <c r="F952" s="327">
        <v>0</v>
      </c>
      <c r="G952" s="39"/>
      <c r="H952" s="45"/>
    </row>
    <row r="953" s="2" customFormat="1" ht="16.8" customHeight="1">
      <c r="A953" s="39"/>
      <c r="B953" s="45"/>
      <c r="C953" s="326" t="s">
        <v>1</v>
      </c>
      <c r="D953" s="326" t="s">
        <v>3591</v>
      </c>
      <c r="E953" s="18" t="s">
        <v>1</v>
      </c>
      <c r="F953" s="327">
        <v>3.7799999999999998</v>
      </c>
      <c r="G953" s="39"/>
      <c r="H953" s="45"/>
    </row>
    <row r="954" s="2" customFormat="1" ht="16.8" customHeight="1">
      <c r="A954" s="39"/>
      <c r="B954" s="45"/>
      <c r="C954" s="326" t="s">
        <v>1</v>
      </c>
      <c r="D954" s="326" t="s">
        <v>3592</v>
      </c>
      <c r="E954" s="18" t="s">
        <v>1</v>
      </c>
      <c r="F954" s="327">
        <v>2.1000000000000001</v>
      </c>
      <c r="G954" s="39"/>
      <c r="H954" s="45"/>
    </row>
    <row r="955" s="2" customFormat="1" ht="16.8" customHeight="1">
      <c r="A955" s="39"/>
      <c r="B955" s="45"/>
      <c r="C955" s="326" t="s">
        <v>1</v>
      </c>
      <c r="D955" s="326" t="s">
        <v>3593</v>
      </c>
      <c r="E955" s="18" t="s">
        <v>1</v>
      </c>
      <c r="F955" s="327">
        <v>2.7450000000000001</v>
      </c>
      <c r="G955" s="39"/>
      <c r="H955" s="45"/>
    </row>
    <row r="956" s="2" customFormat="1" ht="16.8" customHeight="1">
      <c r="A956" s="39"/>
      <c r="B956" s="45"/>
      <c r="C956" s="326" t="s">
        <v>1</v>
      </c>
      <c r="D956" s="326" t="s">
        <v>3594</v>
      </c>
      <c r="E956" s="18" t="s">
        <v>1</v>
      </c>
      <c r="F956" s="327">
        <v>1.98</v>
      </c>
      <c r="G956" s="39"/>
      <c r="H956" s="45"/>
    </row>
    <row r="957" s="2" customFormat="1" ht="16.8" customHeight="1">
      <c r="A957" s="39"/>
      <c r="B957" s="45"/>
      <c r="C957" s="326" t="s">
        <v>1</v>
      </c>
      <c r="D957" s="326" t="s">
        <v>3595</v>
      </c>
      <c r="E957" s="18" t="s">
        <v>1</v>
      </c>
      <c r="F957" s="327">
        <v>29.699999999999999</v>
      </c>
      <c r="G957" s="39"/>
      <c r="H957" s="45"/>
    </row>
    <row r="958" s="2" customFormat="1" ht="16.8" customHeight="1">
      <c r="A958" s="39"/>
      <c r="B958" s="45"/>
      <c r="C958" s="326" t="s">
        <v>1</v>
      </c>
      <c r="D958" s="326" t="s">
        <v>3596</v>
      </c>
      <c r="E958" s="18" t="s">
        <v>1</v>
      </c>
      <c r="F958" s="327">
        <v>11.4</v>
      </c>
      <c r="G958" s="39"/>
      <c r="H958" s="45"/>
    </row>
    <row r="959" s="2" customFormat="1" ht="16.8" customHeight="1">
      <c r="A959" s="39"/>
      <c r="B959" s="45"/>
      <c r="C959" s="326" t="s">
        <v>1</v>
      </c>
      <c r="D959" s="326" t="s">
        <v>3597</v>
      </c>
      <c r="E959" s="18" t="s">
        <v>1</v>
      </c>
      <c r="F959" s="327">
        <v>0</v>
      </c>
      <c r="G959" s="39"/>
      <c r="H959" s="45"/>
    </row>
    <row r="960" s="2" customFormat="1" ht="16.8" customHeight="1">
      <c r="A960" s="39"/>
      <c r="B960" s="45"/>
      <c r="C960" s="326" t="s">
        <v>1</v>
      </c>
      <c r="D960" s="326" t="s">
        <v>3598</v>
      </c>
      <c r="E960" s="18" t="s">
        <v>1</v>
      </c>
      <c r="F960" s="327">
        <v>3.1499999999999999</v>
      </c>
      <c r="G960" s="39"/>
      <c r="H960" s="45"/>
    </row>
    <row r="961" s="2" customFormat="1" ht="16.8" customHeight="1">
      <c r="A961" s="39"/>
      <c r="B961" s="45"/>
      <c r="C961" s="326" t="s">
        <v>1</v>
      </c>
      <c r="D961" s="326" t="s">
        <v>3599</v>
      </c>
      <c r="E961" s="18" t="s">
        <v>1</v>
      </c>
      <c r="F961" s="327">
        <v>1.8899999999999999</v>
      </c>
      <c r="G961" s="39"/>
      <c r="H961" s="45"/>
    </row>
    <row r="962" s="2" customFormat="1" ht="16.8" customHeight="1">
      <c r="A962" s="39"/>
      <c r="B962" s="45"/>
      <c r="C962" s="326" t="s">
        <v>1</v>
      </c>
      <c r="D962" s="326" t="s">
        <v>3600</v>
      </c>
      <c r="E962" s="18" t="s">
        <v>1</v>
      </c>
      <c r="F962" s="327">
        <v>1.6799999999999999</v>
      </c>
      <c r="G962" s="39"/>
      <c r="H962" s="45"/>
    </row>
    <row r="963" s="2" customFormat="1" ht="16.8" customHeight="1">
      <c r="A963" s="39"/>
      <c r="B963" s="45"/>
      <c r="C963" s="326" t="s">
        <v>1</v>
      </c>
      <c r="D963" s="326" t="s">
        <v>3601</v>
      </c>
      <c r="E963" s="18" t="s">
        <v>1</v>
      </c>
      <c r="F963" s="327">
        <v>2.25</v>
      </c>
      <c r="G963" s="39"/>
      <c r="H963" s="45"/>
    </row>
    <row r="964" s="2" customFormat="1" ht="16.8" customHeight="1">
      <c r="A964" s="39"/>
      <c r="B964" s="45"/>
      <c r="C964" s="326" t="s">
        <v>1</v>
      </c>
      <c r="D964" s="326" t="s">
        <v>3602</v>
      </c>
      <c r="E964" s="18" t="s">
        <v>1</v>
      </c>
      <c r="F964" s="327">
        <v>13.32</v>
      </c>
      <c r="G964" s="39"/>
      <c r="H964" s="45"/>
    </row>
    <row r="965" s="2" customFormat="1" ht="16.8" customHeight="1">
      <c r="A965" s="39"/>
      <c r="B965" s="45"/>
      <c r="C965" s="326" t="s">
        <v>1</v>
      </c>
      <c r="D965" s="326" t="s">
        <v>3603</v>
      </c>
      <c r="E965" s="18" t="s">
        <v>1</v>
      </c>
      <c r="F965" s="327">
        <v>0</v>
      </c>
      <c r="G965" s="39"/>
      <c r="H965" s="45"/>
    </row>
    <row r="966" s="2" customFormat="1" ht="16.8" customHeight="1">
      <c r="A966" s="39"/>
      <c r="B966" s="45"/>
      <c r="C966" s="326" t="s">
        <v>1</v>
      </c>
      <c r="D966" s="326" t="s">
        <v>3604</v>
      </c>
      <c r="E966" s="18" t="s">
        <v>1</v>
      </c>
      <c r="F966" s="327">
        <v>4.6079999999999997</v>
      </c>
      <c r="G966" s="39"/>
      <c r="H966" s="45"/>
    </row>
    <row r="967" s="2" customFormat="1" ht="16.8" customHeight="1">
      <c r="A967" s="39"/>
      <c r="B967" s="45"/>
      <c r="C967" s="326" t="s">
        <v>1</v>
      </c>
      <c r="D967" s="326" t="s">
        <v>505</v>
      </c>
      <c r="E967" s="18" t="s">
        <v>1</v>
      </c>
      <c r="F967" s="327">
        <v>25</v>
      </c>
      <c r="G967" s="39"/>
      <c r="H967" s="45"/>
    </row>
    <row r="968" s="2" customFormat="1" ht="16.8" customHeight="1">
      <c r="A968" s="39"/>
      <c r="B968" s="45"/>
      <c r="C968" s="326" t="s">
        <v>920</v>
      </c>
      <c r="D968" s="326" t="s">
        <v>298</v>
      </c>
      <c r="E968" s="18" t="s">
        <v>1</v>
      </c>
      <c r="F968" s="327">
        <v>272.483</v>
      </c>
      <c r="G968" s="39"/>
      <c r="H968" s="45"/>
    </row>
    <row r="969" s="2" customFormat="1" ht="16.8" customHeight="1">
      <c r="A969" s="39"/>
      <c r="B969" s="45"/>
      <c r="C969" s="328" t="s">
        <v>6764</v>
      </c>
      <c r="D969" s="39"/>
      <c r="E969" s="39"/>
      <c r="F969" s="39"/>
      <c r="G969" s="39"/>
      <c r="H969" s="45"/>
    </row>
    <row r="970" s="2" customFormat="1">
      <c r="A970" s="39"/>
      <c r="B970" s="45"/>
      <c r="C970" s="326" t="s">
        <v>3565</v>
      </c>
      <c r="D970" s="326" t="s">
        <v>3566</v>
      </c>
      <c r="E970" s="18" t="s">
        <v>206</v>
      </c>
      <c r="F970" s="327">
        <v>272.483</v>
      </c>
      <c r="G970" s="39"/>
      <c r="H970" s="45"/>
    </row>
    <row r="971" s="2" customFormat="1">
      <c r="A971" s="39"/>
      <c r="B971" s="45"/>
      <c r="C971" s="326" t="s">
        <v>3559</v>
      </c>
      <c r="D971" s="326" t="s">
        <v>3560</v>
      </c>
      <c r="E971" s="18" t="s">
        <v>206</v>
      </c>
      <c r="F971" s="327">
        <v>1269.685</v>
      </c>
      <c r="G971" s="39"/>
      <c r="H971" s="45"/>
    </row>
    <row r="972" s="2" customFormat="1" ht="16.8" customHeight="1">
      <c r="A972" s="39"/>
      <c r="B972" s="45"/>
      <c r="C972" s="322" t="s">
        <v>922</v>
      </c>
      <c r="D972" s="323" t="s">
        <v>1</v>
      </c>
      <c r="E972" s="324" t="s">
        <v>1</v>
      </c>
      <c r="F972" s="325">
        <v>56.664999999999999</v>
      </c>
      <c r="G972" s="39"/>
      <c r="H972" s="45"/>
    </row>
    <row r="973" s="2" customFormat="1" ht="16.8" customHeight="1">
      <c r="A973" s="39"/>
      <c r="B973" s="45"/>
      <c r="C973" s="326" t="s">
        <v>1</v>
      </c>
      <c r="D973" s="326" t="s">
        <v>964</v>
      </c>
      <c r="E973" s="18" t="s">
        <v>1</v>
      </c>
      <c r="F973" s="327">
        <v>1.4310000000000001</v>
      </c>
      <c r="G973" s="39"/>
      <c r="H973" s="45"/>
    </row>
    <row r="974" s="2" customFormat="1" ht="16.8" customHeight="1">
      <c r="A974" s="39"/>
      <c r="B974" s="45"/>
      <c r="C974" s="326" t="s">
        <v>1</v>
      </c>
      <c r="D974" s="326" t="s">
        <v>965</v>
      </c>
      <c r="E974" s="18" t="s">
        <v>1</v>
      </c>
      <c r="F974" s="327">
        <v>5.8769999999999998</v>
      </c>
      <c r="G974" s="39"/>
      <c r="H974" s="45"/>
    </row>
    <row r="975" s="2" customFormat="1" ht="16.8" customHeight="1">
      <c r="A975" s="39"/>
      <c r="B975" s="45"/>
      <c r="C975" s="326" t="s">
        <v>1</v>
      </c>
      <c r="D975" s="326" t="s">
        <v>966</v>
      </c>
      <c r="E975" s="18" t="s">
        <v>1</v>
      </c>
      <c r="F975" s="327">
        <v>2.351</v>
      </c>
      <c r="G975" s="39"/>
      <c r="H975" s="45"/>
    </row>
    <row r="976" s="2" customFormat="1" ht="16.8" customHeight="1">
      <c r="A976" s="39"/>
      <c r="B976" s="45"/>
      <c r="C976" s="326" t="s">
        <v>1</v>
      </c>
      <c r="D976" s="326" t="s">
        <v>967</v>
      </c>
      <c r="E976" s="18" t="s">
        <v>1</v>
      </c>
      <c r="F976" s="327">
        <v>1.9710000000000001</v>
      </c>
      <c r="G976" s="39"/>
      <c r="H976" s="45"/>
    </row>
    <row r="977" s="2" customFormat="1" ht="16.8" customHeight="1">
      <c r="A977" s="39"/>
      <c r="B977" s="45"/>
      <c r="C977" s="326" t="s">
        <v>1</v>
      </c>
      <c r="D977" s="326" t="s">
        <v>968</v>
      </c>
      <c r="E977" s="18" t="s">
        <v>1</v>
      </c>
      <c r="F977" s="327">
        <v>1.784</v>
      </c>
      <c r="G977" s="39"/>
      <c r="H977" s="45"/>
    </row>
    <row r="978" s="2" customFormat="1" ht="16.8" customHeight="1">
      <c r="A978" s="39"/>
      <c r="B978" s="45"/>
      <c r="C978" s="326" t="s">
        <v>1</v>
      </c>
      <c r="D978" s="326" t="s">
        <v>969</v>
      </c>
      <c r="E978" s="18" t="s">
        <v>1</v>
      </c>
      <c r="F978" s="327">
        <v>1.091</v>
      </c>
      <c r="G978" s="39"/>
      <c r="H978" s="45"/>
    </row>
    <row r="979" s="2" customFormat="1" ht="16.8" customHeight="1">
      <c r="A979" s="39"/>
      <c r="B979" s="45"/>
      <c r="C979" s="326" t="s">
        <v>1</v>
      </c>
      <c r="D979" s="326" t="s">
        <v>970</v>
      </c>
      <c r="E979" s="18" t="s">
        <v>1</v>
      </c>
      <c r="F979" s="327">
        <v>2.6909999999999998</v>
      </c>
      <c r="G979" s="39"/>
      <c r="H979" s="45"/>
    </row>
    <row r="980" s="2" customFormat="1" ht="16.8" customHeight="1">
      <c r="A980" s="39"/>
      <c r="B980" s="45"/>
      <c r="C980" s="326" t="s">
        <v>1</v>
      </c>
      <c r="D980" s="326" t="s">
        <v>971</v>
      </c>
      <c r="E980" s="18" t="s">
        <v>1</v>
      </c>
      <c r="F980" s="327">
        <v>5.4429999999999996</v>
      </c>
      <c r="G980" s="39"/>
      <c r="H980" s="45"/>
    </row>
    <row r="981" s="2" customFormat="1" ht="16.8" customHeight="1">
      <c r="A981" s="39"/>
      <c r="B981" s="45"/>
      <c r="C981" s="326" t="s">
        <v>1</v>
      </c>
      <c r="D981" s="326" t="s">
        <v>972</v>
      </c>
      <c r="E981" s="18" t="s">
        <v>1</v>
      </c>
      <c r="F981" s="327">
        <v>1.5409999999999999</v>
      </c>
      <c r="G981" s="39"/>
      <c r="H981" s="45"/>
    </row>
    <row r="982" s="2" customFormat="1" ht="16.8" customHeight="1">
      <c r="A982" s="39"/>
      <c r="B982" s="45"/>
      <c r="C982" s="326" t="s">
        <v>1</v>
      </c>
      <c r="D982" s="326" t="s">
        <v>973</v>
      </c>
      <c r="E982" s="18" t="s">
        <v>1</v>
      </c>
      <c r="F982" s="327">
        <v>2.9199999999999999</v>
      </c>
      <c r="G982" s="39"/>
      <c r="H982" s="45"/>
    </row>
    <row r="983" s="2" customFormat="1" ht="16.8" customHeight="1">
      <c r="A983" s="39"/>
      <c r="B983" s="45"/>
      <c r="C983" s="326" t="s">
        <v>1</v>
      </c>
      <c r="D983" s="326" t="s">
        <v>974</v>
      </c>
      <c r="E983" s="18" t="s">
        <v>1</v>
      </c>
      <c r="F983" s="327">
        <v>3.0619999999999998</v>
      </c>
      <c r="G983" s="39"/>
      <c r="H983" s="45"/>
    </row>
    <row r="984" s="2" customFormat="1" ht="16.8" customHeight="1">
      <c r="A984" s="39"/>
      <c r="B984" s="45"/>
      <c r="C984" s="326" t="s">
        <v>1</v>
      </c>
      <c r="D984" s="326" t="s">
        <v>975</v>
      </c>
      <c r="E984" s="18" t="s">
        <v>1</v>
      </c>
      <c r="F984" s="327">
        <v>0.96599999999999997</v>
      </c>
      <c r="G984" s="39"/>
      <c r="H984" s="45"/>
    </row>
    <row r="985" s="2" customFormat="1" ht="16.8" customHeight="1">
      <c r="A985" s="39"/>
      <c r="B985" s="45"/>
      <c r="C985" s="326" t="s">
        <v>1</v>
      </c>
      <c r="D985" s="326" t="s">
        <v>976</v>
      </c>
      <c r="E985" s="18" t="s">
        <v>1</v>
      </c>
      <c r="F985" s="327">
        <v>3.6499999999999999</v>
      </c>
      <c r="G985" s="39"/>
      <c r="H985" s="45"/>
    </row>
    <row r="986" s="2" customFormat="1" ht="16.8" customHeight="1">
      <c r="A986" s="39"/>
      <c r="B986" s="45"/>
      <c r="C986" s="326" t="s">
        <v>1</v>
      </c>
      <c r="D986" s="326" t="s">
        <v>977</v>
      </c>
      <c r="E986" s="18" t="s">
        <v>1</v>
      </c>
      <c r="F986" s="327">
        <v>1.46</v>
      </c>
      <c r="G986" s="39"/>
      <c r="H986" s="45"/>
    </row>
    <row r="987" s="2" customFormat="1" ht="16.8" customHeight="1">
      <c r="A987" s="39"/>
      <c r="B987" s="45"/>
      <c r="C987" s="326" t="s">
        <v>1</v>
      </c>
      <c r="D987" s="326" t="s">
        <v>978</v>
      </c>
      <c r="E987" s="18" t="s">
        <v>1</v>
      </c>
      <c r="F987" s="327">
        <v>1.4890000000000001</v>
      </c>
      <c r="G987" s="39"/>
      <c r="H987" s="45"/>
    </row>
    <row r="988" s="2" customFormat="1" ht="16.8" customHeight="1">
      <c r="A988" s="39"/>
      <c r="B988" s="45"/>
      <c r="C988" s="326" t="s">
        <v>1</v>
      </c>
      <c r="D988" s="326" t="s">
        <v>979</v>
      </c>
      <c r="E988" s="18" t="s">
        <v>1</v>
      </c>
      <c r="F988" s="327">
        <v>1.351</v>
      </c>
      <c r="G988" s="39"/>
      <c r="H988" s="45"/>
    </row>
    <row r="989" s="2" customFormat="1" ht="16.8" customHeight="1">
      <c r="A989" s="39"/>
      <c r="B989" s="45"/>
      <c r="C989" s="326" t="s">
        <v>1</v>
      </c>
      <c r="D989" s="326" t="s">
        <v>980</v>
      </c>
      <c r="E989" s="18" t="s">
        <v>1</v>
      </c>
      <c r="F989" s="327">
        <v>2.774</v>
      </c>
      <c r="G989" s="39"/>
      <c r="H989" s="45"/>
    </row>
    <row r="990" s="2" customFormat="1" ht="16.8" customHeight="1">
      <c r="A990" s="39"/>
      <c r="B990" s="45"/>
      <c r="C990" s="326" t="s">
        <v>1</v>
      </c>
      <c r="D990" s="326" t="s">
        <v>981</v>
      </c>
      <c r="E990" s="18" t="s">
        <v>1</v>
      </c>
      <c r="F990" s="327">
        <v>1.101</v>
      </c>
      <c r="G990" s="39"/>
      <c r="H990" s="45"/>
    </row>
    <row r="991" s="2" customFormat="1" ht="16.8" customHeight="1">
      <c r="A991" s="39"/>
      <c r="B991" s="45"/>
      <c r="C991" s="326" t="s">
        <v>1</v>
      </c>
      <c r="D991" s="326" t="s">
        <v>982</v>
      </c>
      <c r="E991" s="18" t="s">
        <v>1</v>
      </c>
      <c r="F991" s="327">
        <v>0.65700000000000003</v>
      </c>
      <c r="G991" s="39"/>
      <c r="H991" s="45"/>
    </row>
    <row r="992" s="2" customFormat="1" ht="16.8" customHeight="1">
      <c r="A992" s="39"/>
      <c r="B992" s="45"/>
      <c r="C992" s="326" t="s">
        <v>1</v>
      </c>
      <c r="D992" s="326" t="s">
        <v>983</v>
      </c>
      <c r="E992" s="18" t="s">
        <v>1</v>
      </c>
      <c r="F992" s="327">
        <v>1.1830000000000001</v>
      </c>
      <c r="G992" s="39"/>
      <c r="H992" s="45"/>
    </row>
    <row r="993" s="2" customFormat="1" ht="16.8" customHeight="1">
      <c r="A993" s="39"/>
      <c r="B993" s="45"/>
      <c r="C993" s="326" t="s">
        <v>1</v>
      </c>
      <c r="D993" s="326" t="s">
        <v>984</v>
      </c>
      <c r="E993" s="18" t="s">
        <v>1</v>
      </c>
      <c r="F993" s="327">
        <v>2.73</v>
      </c>
      <c r="G993" s="39"/>
      <c r="H993" s="45"/>
    </row>
    <row r="994" s="2" customFormat="1" ht="16.8" customHeight="1">
      <c r="A994" s="39"/>
      <c r="B994" s="45"/>
      <c r="C994" s="326" t="s">
        <v>1</v>
      </c>
      <c r="D994" s="326" t="s">
        <v>985</v>
      </c>
      <c r="E994" s="18" t="s">
        <v>1</v>
      </c>
      <c r="F994" s="327">
        <v>3.1389999999999998</v>
      </c>
      <c r="G994" s="39"/>
      <c r="H994" s="45"/>
    </row>
    <row r="995" s="2" customFormat="1" ht="16.8" customHeight="1">
      <c r="A995" s="39"/>
      <c r="B995" s="45"/>
      <c r="C995" s="326" t="s">
        <v>1</v>
      </c>
      <c r="D995" s="326" t="s">
        <v>986</v>
      </c>
      <c r="E995" s="18" t="s">
        <v>1</v>
      </c>
      <c r="F995" s="327">
        <v>0.80300000000000005</v>
      </c>
      <c r="G995" s="39"/>
      <c r="H995" s="45"/>
    </row>
    <row r="996" s="2" customFormat="1" ht="16.8" customHeight="1">
      <c r="A996" s="39"/>
      <c r="B996" s="45"/>
      <c r="C996" s="326" t="s">
        <v>1</v>
      </c>
      <c r="D996" s="326" t="s">
        <v>987</v>
      </c>
      <c r="E996" s="18" t="s">
        <v>1</v>
      </c>
      <c r="F996" s="327">
        <v>5.2000000000000002</v>
      </c>
      <c r="G996" s="39"/>
      <c r="H996" s="45"/>
    </row>
    <row r="997" s="2" customFormat="1" ht="16.8" customHeight="1">
      <c r="A997" s="39"/>
      <c r="B997" s="45"/>
      <c r="C997" s="326" t="s">
        <v>922</v>
      </c>
      <c r="D997" s="326" t="s">
        <v>298</v>
      </c>
      <c r="E997" s="18" t="s">
        <v>1</v>
      </c>
      <c r="F997" s="327">
        <v>56.664999999999999</v>
      </c>
      <c r="G997" s="39"/>
      <c r="H997" s="45"/>
    </row>
    <row r="998" s="2" customFormat="1" ht="16.8" customHeight="1">
      <c r="A998" s="39"/>
      <c r="B998" s="45"/>
      <c r="C998" s="328" t="s">
        <v>6764</v>
      </c>
      <c r="D998" s="39"/>
      <c r="E998" s="39"/>
      <c r="F998" s="39"/>
      <c r="G998" s="39"/>
      <c r="H998" s="45"/>
    </row>
    <row r="999" s="2" customFormat="1" ht="16.8" customHeight="1">
      <c r="A999" s="39"/>
      <c r="B999" s="45"/>
      <c r="C999" s="326" t="s">
        <v>961</v>
      </c>
      <c r="D999" s="326" t="s">
        <v>962</v>
      </c>
      <c r="E999" s="18" t="s">
        <v>292</v>
      </c>
      <c r="F999" s="327">
        <v>45.332000000000001</v>
      </c>
      <c r="G999" s="39"/>
      <c r="H999" s="45"/>
    </row>
    <row r="1000" s="2" customFormat="1" ht="16.8" customHeight="1">
      <c r="A1000" s="39"/>
      <c r="B1000" s="45"/>
      <c r="C1000" s="326" t="s">
        <v>1009</v>
      </c>
      <c r="D1000" s="326" t="s">
        <v>1010</v>
      </c>
      <c r="E1000" s="18" t="s">
        <v>292</v>
      </c>
      <c r="F1000" s="327">
        <v>11.333</v>
      </c>
      <c r="G1000" s="39"/>
      <c r="H1000" s="45"/>
    </row>
    <row r="1001" s="2" customFormat="1">
      <c r="A1001" s="39"/>
      <c r="B1001" s="45"/>
      <c r="C1001" s="326" t="s">
        <v>304</v>
      </c>
      <c r="D1001" s="326" t="s">
        <v>305</v>
      </c>
      <c r="E1001" s="18" t="s">
        <v>292</v>
      </c>
      <c r="F1001" s="327">
        <v>120.515</v>
      </c>
      <c r="G1001" s="39"/>
      <c r="H1001" s="45"/>
    </row>
    <row r="1002" s="2" customFormat="1">
      <c r="A1002" s="39"/>
      <c r="B1002" s="45"/>
      <c r="C1002" s="326" t="s">
        <v>308</v>
      </c>
      <c r="D1002" s="326" t="s">
        <v>309</v>
      </c>
      <c r="E1002" s="18" t="s">
        <v>292</v>
      </c>
      <c r="F1002" s="327">
        <v>30.128</v>
      </c>
      <c r="G1002" s="39"/>
      <c r="H1002" s="45"/>
    </row>
    <row r="1003" s="2" customFormat="1" ht="16.8" customHeight="1">
      <c r="A1003" s="39"/>
      <c r="B1003" s="45"/>
      <c r="C1003" s="322" t="s">
        <v>924</v>
      </c>
      <c r="D1003" s="323" t="s">
        <v>1</v>
      </c>
      <c r="E1003" s="324" t="s">
        <v>1</v>
      </c>
      <c r="F1003" s="325">
        <v>473.11000000000001</v>
      </c>
      <c r="G1003" s="39"/>
      <c r="H1003" s="45"/>
    </row>
    <row r="1004" s="2" customFormat="1" ht="16.8" customHeight="1">
      <c r="A1004" s="39"/>
      <c r="B1004" s="45"/>
      <c r="C1004" s="326" t="s">
        <v>1</v>
      </c>
      <c r="D1004" s="326" t="s">
        <v>1182</v>
      </c>
      <c r="E1004" s="18" t="s">
        <v>1</v>
      </c>
      <c r="F1004" s="327">
        <v>0</v>
      </c>
      <c r="G1004" s="39"/>
      <c r="H1004" s="45"/>
    </row>
    <row r="1005" s="2" customFormat="1" ht="16.8" customHeight="1">
      <c r="A1005" s="39"/>
      <c r="B1005" s="45"/>
      <c r="C1005" s="326" t="s">
        <v>1</v>
      </c>
      <c r="D1005" s="326" t="s">
        <v>1608</v>
      </c>
      <c r="E1005" s="18" t="s">
        <v>1</v>
      </c>
      <c r="F1005" s="327">
        <v>473.11000000000001</v>
      </c>
      <c r="G1005" s="39"/>
      <c r="H1005" s="45"/>
    </row>
    <row r="1006" s="2" customFormat="1" ht="16.8" customHeight="1">
      <c r="A1006" s="39"/>
      <c r="B1006" s="45"/>
      <c r="C1006" s="326" t="s">
        <v>924</v>
      </c>
      <c r="D1006" s="326" t="s">
        <v>1112</v>
      </c>
      <c r="E1006" s="18" t="s">
        <v>1</v>
      </c>
      <c r="F1006" s="327">
        <v>473.11000000000001</v>
      </c>
      <c r="G1006" s="39"/>
      <c r="H1006" s="45"/>
    </row>
    <row r="1007" s="2" customFormat="1" ht="16.8" customHeight="1">
      <c r="A1007" s="39"/>
      <c r="B1007" s="45"/>
      <c r="C1007" s="328" t="s">
        <v>6764</v>
      </c>
      <c r="D1007" s="39"/>
      <c r="E1007" s="39"/>
      <c r="F1007" s="39"/>
      <c r="G1007" s="39"/>
      <c r="H1007" s="45"/>
    </row>
    <row r="1008" s="2" customFormat="1" ht="16.8" customHeight="1">
      <c r="A1008" s="39"/>
      <c r="B1008" s="45"/>
      <c r="C1008" s="326" t="s">
        <v>1604</v>
      </c>
      <c r="D1008" s="326" t="s">
        <v>1605</v>
      </c>
      <c r="E1008" s="18" t="s">
        <v>206</v>
      </c>
      <c r="F1008" s="327">
        <v>473.11000000000001</v>
      </c>
      <c r="G1008" s="39"/>
      <c r="H1008" s="45"/>
    </row>
    <row r="1009" s="2" customFormat="1" ht="16.8" customHeight="1">
      <c r="A1009" s="39"/>
      <c r="B1009" s="45"/>
      <c r="C1009" s="326" t="s">
        <v>1581</v>
      </c>
      <c r="D1009" s="326" t="s">
        <v>1582</v>
      </c>
      <c r="E1009" s="18" t="s">
        <v>206</v>
      </c>
      <c r="F1009" s="327">
        <v>613.47000000000003</v>
      </c>
      <c r="G1009" s="39"/>
      <c r="H1009" s="45"/>
    </row>
    <row r="1010" s="2" customFormat="1" ht="16.8" customHeight="1">
      <c r="A1010" s="39"/>
      <c r="B1010" s="45"/>
      <c r="C1010" s="322" t="s">
        <v>926</v>
      </c>
      <c r="D1010" s="323" t="s">
        <v>1</v>
      </c>
      <c r="E1010" s="324" t="s">
        <v>1</v>
      </c>
      <c r="F1010" s="325">
        <v>140.36000000000001</v>
      </c>
      <c r="G1010" s="39"/>
      <c r="H1010" s="45"/>
    </row>
    <row r="1011" s="2" customFormat="1" ht="16.8" customHeight="1">
      <c r="A1011" s="39"/>
      <c r="B1011" s="45"/>
      <c r="C1011" s="326" t="s">
        <v>1</v>
      </c>
      <c r="D1011" s="326" t="s">
        <v>1182</v>
      </c>
      <c r="E1011" s="18" t="s">
        <v>1</v>
      </c>
      <c r="F1011" s="327">
        <v>0</v>
      </c>
      <c r="G1011" s="39"/>
      <c r="H1011" s="45"/>
    </row>
    <row r="1012" s="2" customFormat="1" ht="16.8" customHeight="1">
      <c r="A1012" s="39"/>
      <c r="B1012" s="45"/>
      <c r="C1012" s="326" t="s">
        <v>1</v>
      </c>
      <c r="D1012" s="326" t="s">
        <v>1602</v>
      </c>
      <c r="E1012" s="18" t="s">
        <v>1</v>
      </c>
      <c r="F1012" s="327">
        <v>140.36000000000001</v>
      </c>
      <c r="G1012" s="39"/>
      <c r="H1012" s="45"/>
    </row>
    <row r="1013" s="2" customFormat="1" ht="16.8" customHeight="1">
      <c r="A1013" s="39"/>
      <c r="B1013" s="45"/>
      <c r="C1013" s="326" t="s">
        <v>926</v>
      </c>
      <c r="D1013" s="326" t="s">
        <v>1112</v>
      </c>
      <c r="E1013" s="18" t="s">
        <v>1</v>
      </c>
      <c r="F1013" s="327">
        <v>140.36000000000001</v>
      </c>
      <c r="G1013" s="39"/>
      <c r="H1013" s="45"/>
    </row>
    <row r="1014" s="2" customFormat="1" ht="16.8" customHeight="1">
      <c r="A1014" s="39"/>
      <c r="B1014" s="45"/>
      <c r="C1014" s="328" t="s">
        <v>6764</v>
      </c>
      <c r="D1014" s="39"/>
      <c r="E1014" s="39"/>
      <c r="F1014" s="39"/>
      <c r="G1014" s="39"/>
      <c r="H1014" s="45"/>
    </row>
    <row r="1015" s="2" customFormat="1" ht="16.8" customHeight="1">
      <c r="A1015" s="39"/>
      <c r="B1015" s="45"/>
      <c r="C1015" s="326" t="s">
        <v>1598</v>
      </c>
      <c r="D1015" s="326" t="s">
        <v>1599</v>
      </c>
      <c r="E1015" s="18" t="s">
        <v>206</v>
      </c>
      <c r="F1015" s="327">
        <v>140.36000000000001</v>
      </c>
      <c r="G1015" s="39"/>
      <c r="H1015" s="45"/>
    </row>
    <row r="1016" s="2" customFormat="1" ht="16.8" customHeight="1">
      <c r="A1016" s="39"/>
      <c r="B1016" s="45"/>
      <c r="C1016" s="326" t="s">
        <v>1581</v>
      </c>
      <c r="D1016" s="326" t="s">
        <v>1582</v>
      </c>
      <c r="E1016" s="18" t="s">
        <v>206</v>
      </c>
      <c r="F1016" s="327">
        <v>613.47000000000003</v>
      </c>
      <c r="G1016" s="39"/>
      <c r="H1016" s="45"/>
    </row>
    <row r="1017" s="2" customFormat="1" ht="16.8" customHeight="1">
      <c r="A1017" s="39"/>
      <c r="B1017" s="45"/>
      <c r="C1017" s="322" t="s">
        <v>928</v>
      </c>
      <c r="D1017" s="323" t="s">
        <v>1</v>
      </c>
      <c r="E1017" s="324" t="s">
        <v>1</v>
      </c>
      <c r="F1017" s="325">
        <v>1872.53</v>
      </c>
      <c r="G1017" s="39"/>
      <c r="H1017" s="45"/>
    </row>
    <row r="1018" s="2" customFormat="1" ht="16.8" customHeight="1">
      <c r="A1018" s="39"/>
      <c r="B1018" s="45"/>
      <c r="C1018" s="326" t="s">
        <v>1</v>
      </c>
      <c r="D1018" s="326" t="s">
        <v>1182</v>
      </c>
      <c r="E1018" s="18" t="s">
        <v>1</v>
      </c>
      <c r="F1018" s="327">
        <v>0</v>
      </c>
      <c r="G1018" s="39"/>
      <c r="H1018" s="45"/>
    </row>
    <row r="1019" s="2" customFormat="1" ht="16.8" customHeight="1">
      <c r="A1019" s="39"/>
      <c r="B1019" s="45"/>
      <c r="C1019" s="326" t="s">
        <v>1</v>
      </c>
      <c r="D1019" s="326" t="s">
        <v>1637</v>
      </c>
      <c r="E1019" s="18" t="s">
        <v>1</v>
      </c>
      <c r="F1019" s="327">
        <v>1872.53</v>
      </c>
      <c r="G1019" s="39"/>
      <c r="H1019" s="45"/>
    </row>
    <row r="1020" s="2" customFormat="1" ht="16.8" customHeight="1">
      <c r="A1020" s="39"/>
      <c r="B1020" s="45"/>
      <c r="C1020" s="326" t="s">
        <v>928</v>
      </c>
      <c r="D1020" s="326" t="s">
        <v>1112</v>
      </c>
      <c r="E1020" s="18" t="s">
        <v>1</v>
      </c>
      <c r="F1020" s="327">
        <v>1872.53</v>
      </c>
      <c r="G1020" s="39"/>
      <c r="H1020" s="45"/>
    </row>
    <row r="1021" s="2" customFormat="1" ht="16.8" customHeight="1">
      <c r="A1021" s="39"/>
      <c r="B1021" s="45"/>
      <c r="C1021" s="328" t="s">
        <v>6764</v>
      </c>
      <c r="D1021" s="39"/>
      <c r="E1021" s="39"/>
      <c r="F1021" s="39"/>
      <c r="G1021" s="39"/>
      <c r="H1021" s="45"/>
    </row>
    <row r="1022" s="2" customFormat="1" ht="16.8" customHeight="1">
      <c r="A1022" s="39"/>
      <c r="B1022" s="45"/>
      <c r="C1022" s="326" t="s">
        <v>1634</v>
      </c>
      <c r="D1022" s="326" t="s">
        <v>1635</v>
      </c>
      <c r="E1022" s="18" t="s">
        <v>206</v>
      </c>
      <c r="F1022" s="327">
        <v>1872.53</v>
      </c>
      <c r="G1022" s="39"/>
      <c r="H1022" s="45"/>
    </row>
    <row r="1023" s="2" customFormat="1" ht="16.8" customHeight="1">
      <c r="A1023" s="39"/>
      <c r="B1023" s="45"/>
      <c r="C1023" s="326" t="s">
        <v>1639</v>
      </c>
      <c r="D1023" s="326" t="s">
        <v>1640</v>
      </c>
      <c r="E1023" s="18" t="s">
        <v>206</v>
      </c>
      <c r="F1023" s="327">
        <v>7490.1199999999999</v>
      </c>
      <c r="G1023" s="39"/>
      <c r="H1023" s="45"/>
    </row>
    <row r="1024" s="2" customFormat="1" ht="16.8" customHeight="1">
      <c r="A1024" s="39"/>
      <c r="B1024" s="45"/>
      <c r="C1024" s="322" t="s">
        <v>930</v>
      </c>
      <c r="D1024" s="323" t="s">
        <v>1</v>
      </c>
      <c r="E1024" s="324" t="s">
        <v>1</v>
      </c>
      <c r="F1024" s="325">
        <v>75.200000000000003</v>
      </c>
      <c r="G1024" s="39"/>
      <c r="H1024" s="45"/>
    </row>
    <row r="1025" s="2" customFormat="1" ht="16.8" customHeight="1">
      <c r="A1025" s="39"/>
      <c r="B1025" s="45"/>
      <c r="C1025" s="326" t="s">
        <v>1</v>
      </c>
      <c r="D1025" s="326" t="s">
        <v>3439</v>
      </c>
      <c r="E1025" s="18" t="s">
        <v>1</v>
      </c>
      <c r="F1025" s="327">
        <v>0</v>
      </c>
      <c r="G1025" s="39"/>
      <c r="H1025" s="45"/>
    </row>
    <row r="1026" s="2" customFormat="1" ht="16.8" customHeight="1">
      <c r="A1026" s="39"/>
      <c r="B1026" s="45"/>
      <c r="C1026" s="326" t="s">
        <v>1</v>
      </c>
      <c r="D1026" s="326" t="s">
        <v>3440</v>
      </c>
      <c r="E1026" s="18" t="s">
        <v>1</v>
      </c>
      <c r="F1026" s="327">
        <v>8</v>
      </c>
      <c r="G1026" s="39"/>
      <c r="H1026" s="45"/>
    </row>
    <row r="1027" s="2" customFormat="1" ht="16.8" customHeight="1">
      <c r="A1027" s="39"/>
      <c r="B1027" s="45"/>
      <c r="C1027" s="326" t="s">
        <v>1</v>
      </c>
      <c r="D1027" s="326" t="s">
        <v>3441</v>
      </c>
      <c r="E1027" s="18" t="s">
        <v>1</v>
      </c>
      <c r="F1027" s="327">
        <v>42</v>
      </c>
      <c r="G1027" s="39"/>
      <c r="H1027" s="45"/>
    </row>
    <row r="1028" s="2" customFormat="1" ht="16.8" customHeight="1">
      <c r="A1028" s="39"/>
      <c r="B1028" s="45"/>
      <c r="C1028" s="326" t="s">
        <v>1</v>
      </c>
      <c r="D1028" s="326" t="s">
        <v>3442</v>
      </c>
      <c r="E1028" s="18" t="s">
        <v>1</v>
      </c>
      <c r="F1028" s="327">
        <v>7.4000000000000004</v>
      </c>
      <c r="G1028" s="39"/>
      <c r="H1028" s="45"/>
    </row>
    <row r="1029" s="2" customFormat="1" ht="16.8" customHeight="1">
      <c r="A1029" s="39"/>
      <c r="B1029" s="45"/>
      <c r="C1029" s="326" t="s">
        <v>1</v>
      </c>
      <c r="D1029" s="326" t="s">
        <v>3443</v>
      </c>
      <c r="E1029" s="18" t="s">
        <v>1</v>
      </c>
      <c r="F1029" s="327">
        <v>11</v>
      </c>
      <c r="G1029" s="39"/>
      <c r="H1029" s="45"/>
    </row>
    <row r="1030" s="2" customFormat="1" ht="16.8" customHeight="1">
      <c r="A1030" s="39"/>
      <c r="B1030" s="45"/>
      <c r="C1030" s="326" t="s">
        <v>1</v>
      </c>
      <c r="D1030" s="326" t="s">
        <v>3444</v>
      </c>
      <c r="E1030" s="18" t="s">
        <v>1</v>
      </c>
      <c r="F1030" s="327">
        <v>6.7999999999999998</v>
      </c>
      <c r="G1030" s="39"/>
      <c r="H1030" s="45"/>
    </row>
    <row r="1031" s="2" customFormat="1" ht="16.8" customHeight="1">
      <c r="A1031" s="39"/>
      <c r="B1031" s="45"/>
      <c r="C1031" s="326" t="s">
        <v>930</v>
      </c>
      <c r="D1031" s="326" t="s">
        <v>1112</v>
      </c>
      <c r="E1031" s="18" t="s">
        <v>1</v>
      </c>
      <c r="F1031" s="327">
        <v>75.200000000000003</v>
      </c>
      <c r="G1031" s="39"/>
      <c r="H1031" s="45"/>
    </row>
    <row r="1032" s="2" customFormat="1" ht="16.8" customHeight="1">
      <c r="A1032" s="39"/>
      <c r="B1032" s="45"/>
      <c r="C1032" s="328" t="s">
        <v>6764</v>
      </c>
      <c r="D1032" s="39"/>
      <c r="E1032" s="39"/>
      <c r="F1032" s="39"/>
      <c r="G1032" s="39"/>
      <c r="H1032" s="45"/>
    </row>
    <row r="1033" s="2" customFormat="1" ht="16.8" customHeight="1">
      <c r="A1033" s="39"/>
      <c r="B1033" s="45"/>
      <c r="C1033" s="326" t="s">
        <v>3436</v>
      </c>
      <c r="D1033" s="326" t="s">
        <v>3437</v>
      </c>
      <c r="E1033" s="18" t="s">
        <v>206</v>
      </c>
      <c r="F1033" s="327">
        <v>75.200000000000003</v>
      </c>
      <c r="G1033" s="39"/>
      <c r="H1033" s="45"/>
    </row>
    <row r="1034" s="2" customFormat="1" ht="16.8" customHeight="1">
      <c r="A1034" s="39"/>
      <c r="B1034" s="45"/>
      <c r="C1034" s="326" t="s">
        <v>3424</v>
      </c>
      <c r="D1034" s="326" t="s">
        <v>3425</v>
      </c>
      <c r="E1034" s="18" t="s">
        <v>206</v>
      </c>
      <c r="F1034" s="327">
        <v>75.200000000000003</v>
      </c>
      <c r="G1034" s="39"/>
      <c r="H1034" s="45"/>
    </row>
    <row r="1035" s="2" customFormat="1" ht="16.8" customHeight="1">
      <c r="A1035" s="39"/>
      <c r="B1035" s="45"/>
      <c r="C1035" s="326" t="s">
        <v>3428</v>
      </c>
      <c r="D1035" s="326" t="s">
        <v>3429</v>
      </c>
      <c r="E1035" s="18" t="s">
        <v>206</v>
      </c>
      <c r="F1035" s="327">
        <v>75.200000000000003</v>
      </c>
      <c r="G1035" s="39"/>
      <c r="H1035" s="45"/>
    </row>
    <row r="1036" s="2" customFormat="1" ht="16.8" customHeight="1">
      <c r="A1036" s="39"/>
      <c r="B1036" s="45"/>
      <c r="C1036" s="326" t="s">
        <v>3432</v>
      </c>
      <c r="D1036" s="326" t="s">
        <v>3433</v>
      </c>
      <c r="E1036" s="18" t="s">
        <v>206</v>
      </c>
      <c r="F1036" s="327">
        <v>75.200000000000003</v>
      </c>
      <c r="G1036" s="39"/>
      <c r="H1036" s="45"/>
    </row>
    <row r="1037" s="2" customFormat="1" ht="16.8" customHeight="1">
      <c r="A1037" s="39"/>
      <c r="B1037" s="45"/>
      <c r="C1037" s="322" t="s">
        <v>932</v>
      </c>
      <c r="D1037" s="323" t="s">
        <v>1</v>
      </c>
      <c r="E1037" s="324" t="s">
        <v>1</v>
      </c>
      <c r="F1037" s="325">
        <v>79.596000000000004</v>
      </c>
      <c r="G1037" s="39"/>
      <c r="H1037" s="45"/>
    </row>
    <row r="1038" s="2" customFormat="1" ht="16.8" customHeight="1">
      <c r="A1038" s="39"/>
      <c r="B1038" s="45"/>
      <c r="C1038" s="326" t="s">
        <v>1</v>
      </c>
      <c r="D1038" s="326" t="s">
        <v>1038</v>
      </c>
      <c r="E1038" s="18" t="s">
        <v>1</v>
      </c>
      <c r="F1038" s="327">
        <v>0</v>
      </c>
      <c r="G1038" s="39"/>
      <c r="H1038" s="45"/>
    </row>
    <row r="1039" s="2" customFormat="1" ht="16.8" customHeight="1">
      <c r="A1039" s="39"/>
      <c r="B1039" s="45"/>
      <c r="C1039" s="326" t="s">
        <v>1</v>
      </c>
      <c r="D1039" s="326" t="s">
        <v>1007</v>
      </c>
      <c r="E1039" s="18" t="s">
        <v>1</v>
      </c>
      <c r="F1039" s="327">
        <v>64.415999999999997</v>
      </c>
      <c r="G1039" s="39"/>
      <c r="H1039" s="45"/>
    </row>
    <row r="1040" s="2" customFormat="1" ht="16.8" customHeight="1">
      <c r="A1040" s="39"/>
      <c r="B1040" s="45"/>
      <c r="C1040" s="326" t="s">
        <v>1</v>
      </c>
      <c r="D1040" s="326" t="s">
        <v>1039</v>
      </c>
      <c r="E1040" s="18" t="s">
        <v>1</v>
      </c>
      <c r="F1040" s="327">
        <v>0</v>
      </c>
      <c r="G1040" s="39"/>
      <c r="H1040" s="45"/>
    </row>
    <row r="1041" s="2" customFormat="1" ht="16.8" customHeight="1">
      <c r="A1041" s="39"/>
      <c r="B1041" s="45"/>
      <c r="C1041" s="326" t="s">
        <v>1</v>
      </c>
      <c r="D1041" s="326" t="s">
        <v>952</v>
      </c>
      <c r="E1041" s="18" t="s">
        <v>1</v>
      </c>
      <c r="F1041" s="327">
        <v>15.18</v>
      </c>
      <c r="G1041" s="39"/>
      <c r="H1041" s="45"/>
    </row>
    <row r="1042" s="2" customFormat="1" ht="16.8" customHeight="1">
      <c r="A1042" s="39"/>
      <c r="B1042" s="45"/>
      <c r="C1042" s="326" t="s">
        <v>932</v>
      </c>
      <c r="D1042" s="326" t="s">
        <v>298</v>
      </c>
      <c r="E1042" s="18" t="s">
        <v>1</v>
      </c>
      <c r="F1042" s="327">
        <v>79.596000000000004</v>
      </c>
      <c r="G1042" s="39"/>
      <c r="H1042" s="45"/>
    </row>
    <row r="1043" s="2" customFormat="1" ht="16.8" customHeight="1">
      <c r="A1043" s="39"/>
      <c r="B1043" s="45"/>
      <c r="C1043" s="328" t="s">
        <v>6764</v>
      </c>
      <c r="D1043" s="39"/>
      <c r="E1043" s="39"/>
      <c r="F1043" s="39"/>
      <c r="G1043" s="39"/>
      <c r="H1043" s="45"/>
    </row>
    <row r="1044" s="2" customFormat="1" ht="16.8" customHeight="1">
      <c r="A1044" s="39"/>
      <c r="B1044" s="45"/>
      <c r="C1044" s="326" t="s">
        <v>1035</v>
      </c>
      <c r="D1044" s="326" t="s">
        <v>1036</v>
      </c>
      <c r="E1044" s="18" t="s">
        <v>292</v>
      </c>
      <c r="F1044" s="327">
        <v>79.596000000000004</v>
      </c>
      <c r="G1044" s="39"/>
      <c r="H1044" s="45"/>
    </row>
    <row r="1045" s="2" customFormat="1">
      <c r="A1045" s="39"/>
      <c r="B1045" s="45"/>
      <c r="C1045" s="326" t="s">
        <v>304</v>
      </c>
      <c r="D1045" s="326" t="s">
        <v>305</v>
      </c>
      <c r="E1045" s="18" t="s">
        <v>292</v>
      </c>
      <c r="F1045" s="327">
        <v>120.515</v>
      </c>
      <c r="G1045" s="39"/>
      <c r="H1045" s="45"/>
    </row>
    <row r="1046" s="2" customFormat="1">
      <c r="A1046" s="39"/>
      <c r="B1046" s="45"/>
      <c r="C1046" s="326" t="s">
        <v>308</v>
      </c>
      <c r="D1046" s="326" t="s">
        <v>309</v>
      </c>
      <c r="E1046" s="18" t="s">
        <v>292</v>
      </c>
      <c r="F1046" s="327">
        <v>30.128</v>
      </c>
      <c r="G1046" s="39"/>
      <c r="H1046" s="45"/>
    </row>
    <row r="1047" s="2" customFormat="1" ht="26.4" customHeight="1">
      <c r="A1047" s="39"/>
      <c r="B1047" s="45"/>
      <c r="C1047" s="321" t="s">
        <v>6889</v>
      </c>
      <c r="D1047" s="321" t="s">
        <v>130</v>
      </c>
      <c r="E1047" s="39"/>
      <c r="F1047" s="39"/>
      <c r="G1047" s="39"/>
      <c r="H1047" s="45"/>
    </row>
    <row r="1048" s="2" customFormat="1" ht="16.8" customHeight="1">
      <c r="A1048" s="39"/>
      <c r="B1048" s="45"/>
      <c r="C1048" s="322" t="s">
        <v>5678</v>
      </c>
      <c r="D1048" s="323" t="s">
        <v>5679</v>
      </c>
      <c r="E1048" s="324" t="s">
        <v>206</v>
      </c>
      <c r="F1048" s="325">
        <v>716.64999999999998</v>
      </c>
      <c r="G1048" s="39"/>
      <c r="H1048" s="45"/>
    </row>
    <row r="1049" s="2" customFormat="1" ht="16.8" customHeight="1">
      <c r="A1049" s="39"/>
      <c r="B1049" s="45"/>
      <c r="C1049" s="326" t="s">
        <v>1</v>
      </c>
      <c r="D1049" s="326" t="s">
        <v>1182</v>
      </c>
      <c r="E1049" s="18" t="s">
        <v>1</v>
      </c>
      <c r="F1049" s="327">
        <v>0</v>
      </c>
      <c r="G1049" s="39"/>
      <c r="H1049" s="45"/>
    </row>
    <row r="1050" s="2" customFormat="1" ht="16.8" customHeight="1">
      <c r="A1050" s="39"/>
      <c r="B1050" s="45"/>
      <c r="C1050" s="326" t="s">
        <v>1</v>
      </c>
      <c r="D1050" s="326" t="s">
        <v>6890</v>
      </c>
      <c r="E1050" s="18" t="s">
        <v>1</v>
      </c>
      <c r="F1050" s="327">
        <v>716.64999999999998</v>
      </c>
      <c r="G1050" s="39"/>
      <c r="H1050" s="45"/>
    </row>
    <row r="1051" s="2" customFormat="1" ht="16.8" customHeight="1">
      <c r="A1051" s="39"/>
      <c r="B1051" s="45"/>
      <c r="C1051" s="328" t="s">
        <v>6764</v>
      </c>
      <c r="D1051" s="39"/>
      <c r="E1051" s="39"/>
      <c r="F1051" s="39"/>
      <c r="G1051" s="39"/>
      <c r="H1051" s="45"/>
    </row>
    <row r="1052" s="2" customFormat="1" ht="16.8" customHeight="1">
      <c r="A1052" s="39"/>
      <c r="B1052" s="45"/>
      <c r="C1052" s="326" t="s">
        <v>1040</v>
      </c>
      <c r="D1052" s="326" t="s">
        <v>1041</v>
      </c>
      <c r="E1052" s="18" t="s">
        <v>206</v>
      </c>
      <c r="F1052" s="327">
        <v>1099.3399999999999</v>
      </c>
      <c r="G1052" s="39"/>
      <c r="H1052" s="45"/>
    </row>
    <row r="1053" s="2" customFormat="1" ht="16.8" customHeight="1">
      <c r="A1053" s="39"/>
      <c r="B1053" s="45"/>
      <c r="C1053" s="326" t="s">
        <v>5888</v>
      </c>
      <c r="D1053" s="326" t="s">
        <v>5889</v>
      </c>
      <c r="E1053" s="18" t="s">
        <v>206</v>
      </c>
      <c r="F1053" s="327">
        <v>1084.1600000000001</v>
      </c>
      <c r="G1053" s="39"/>
      <c r="H1053" s="45"/>
    </row>
    <row r="1054" s="2" customFormat="1" ht="16.8" customHeight="1">
      <c r="A1054" s="39"/>
      <c r="B1054" s="45"/>
      <c r="C1054" s="326" t="s">
        <v>5895</v>
      </c>
      <c r="D1054" s="326" t="s">
        <v>5896</v>
      </c>
      <c r="E1054" s="18" t="s">
        <v>206</v>
      </c>
      <c r="F1054" s="327">
        <v>716.64999999999998</v>
      </c>
      <c r="G1054" s="39"/>
      <c r="H1054" s="45"/>
    </row>
    <row r="1055" s="2" customFormat="1" ht="16.8" customHeight="1">
      <c r="A1055" s="39"/>
      <c r="B1055" s="45"/>
      <c r="C1055" s="326" t="s">
        <v>5898</v>
      </c>
      <c r="D1055" s="326" t="s">
        <v>5899</v>
      </c>
      <c r="E1055" s="18" t="s">
        <v>206</v>
      </c>
      <c r="F1055" s="327">
        <v>716.64999999999998</v>
      </c>
      <c r="G1055" s="39"/>
      <c r="H1055" s="45"/>
    </row>
    <row r="1056" s="2" customFormat="1" ht="16.8" customHeight="1">
      <c r="A1056" s="39"/>
      <c r="B1056" s="45"/>
      <c r="C1056" s="326" t="s">
        <v>5904</v>
      </c>
      <c r="D1056" s="326" t="s">
        <v>5905</v>
      </c>
      <c r="E1056" s="18" t="s">
        <v>206</v>
      </c>
      <c r="F1056" s="327">
        <v>716.64999999999998</v>
      </c>
      <c r="G1056" s="39"/>
      <c r="H1056" s="45"/>
    </row>
    <row r="1057" s="2" customFormat="1" ht="16.8" customHeight="1">
      <c r="A1057" s="39"/>
      <c r="B1057" s="45"/>
      <c r="C1057" s="326" t="s">
        <v>5907</v>
      </c>
      <c r="D1057" s="326" t="s">
        <v>5908</v>
      </c>
      <c r="E1057" s="18" t="s">
        <v>206</v>
      </c>
      <c r="F1057" s="327">
        <v>1433.3</v>
      </c>
      <c r="G1057" s="39"/>
      <c r="H1057" s="45"/>
    </row>
    <row r="1058" s="2" customFormat="1">
      <c r="A1058" s="39"/>
      <c r="B1058" s="45"/>
      <c r="C1058" s="326" t="s">
        <v>5911</v>
      </c>
      <c r="D1058" s="326" t="s">
        <v>5912</v>
      </c>
      <c r="E1058" s="18" t="s">
        <v>206</v>
      </c>
      <c r="F1058" s="327">
        <v>716.64999999999998</v>
      </c>
      <c r="G1058" s="39"/>
      <c r="H1058" s="45"/>
    </row>
    <row r="1059" s="2" customFormat="1" ht="16.8" customHeight="1">
      <c r="A1059" s="39"/>
      <c r="B1059" s="45"/>
      <c r="C1059" s="322" t="s">
        <v>5681</v>
      </c>
      <c r="D1059" s="323" t="s">
        <v>5679</v>
      </c>
      <c r="E1059" s="324" t="s">
        <v>206</v>
      </c>
      <c r="F1059" s="325">
        <v>223.74000000000001</v>
      </c>
      <c r="G1059" s="39"/>
      <c r="H1059" s="45"/>
    </row>
    <row r="1060" s="2" customFormat="1" ht="16.8" customHeight="1">
      <c r="A1060" s="39"/>
      <c r="B1060" s="45"/>
      <c r="C1060" s="326" t="s">
        <v>1</v>
      </c>
      <c r="D1060" s="326" t="s">
        <v>6891</v>
      </c>
      <c r="E1060" s="18" t="s">
        <v>1</v>
      </c>
      <c r="F1060" s="327">
        <v>0</v>
      </c>
      <c r="G1060" s="39"/>
      <c r="H1060" s="45"/>
    </row>
    <row r="1061" s="2" customFormat="1" ht="16.8" customHeight="1">
      <c r="A1061" s="39"/>
      <c r="B1061" s="45"/>
      <c r="C1061" s="326" t="s">
        <v>1</v>
      </c>
      <c r="D1061" s="326" t="s">
        <v>6892</v>
      </c>
      <c r="E1061" s="18" t="s">
        <v>1</v>
      </c>
      <c r="F1061" s="327">
        <v>0</v>
      </c>
      <c r="G1061" s="39"/>
      <c r="H1061" s="45"/>
    </row>
    <row r="1062" s="2" customFormat="1" ht="16.8" customHeight="1">
      <c r="A1062" s="39"/>
      <c r="B1062" s="45"/>
      <c r="C1062" s="326" t="s">
        <v>1</v>
      </c>
      <c r="D1062" s="326" t="s">
        <v>6893</v>
      </c>
      <c r="E1062" s="18" t="s">
        <v>1</v>
      </c>
      <c r="F1062" s="327">
        <v>223.74000000000001</v>
      </c>
      <c r="G1062" s="39"/>
      <c r="H1062" s="45"/>
    </row>
    <row r="1063" s="2" customFormat="1" ht="16.8" customHeight="1">
      <c r="A1063" s="39"/>
      <c r="B1063" s="45"/>
      <c r="C1063" s="328" t="s">
        <v>6764</v>
      </c>
      <c r="D1063" s="39"/>
      <c r="E1063" s="39"/>
      <c r="F1063" s="39"/>
      <c r="G1063" s="39"/>
      <c r="H1063" s="45"/>
    </row>
    <row r="1064" s="2" customFormat="1" ht="16.8" customHeight="1">
      <c r="A1064" s="39"/>
      <c r="B1064" s="45"/>
      <c r="C1064" s="326" t="s">
        <v>1040</v>
      </c>
      <c r="D1064" s="326" t="s">
        <v>1041</v>
      </c>
      <c r="E1064" s="18" t="s">
        <v>206</v>
      </c>
      <c r="F1064" s="327">
        <v>1099.3399999999999</v>
      </c>
      <c r="G1064" s="39"/>
      <c r="H1064" s="45"/>
    </row>
    <row r="1065" s="2" customFormat="1" ht="16.8" customHeight="1">
      <c r="A1065" s="39"/>
      <c r="B1065" s="45"/>
      <c r="C1065" s="326" t="s">
        <v>5884</v>
      </c>
      <c r="D1065" s="326" t="s">
        <v>5885</v>
      </c>
      <c r="E1065" s="18" t="s">
        <v>206</v>
      </c>
      <c r="F1065" s="327">
        <v>246.94999999999999</v>
      </c>
      <c r="G1065" s="39"/>
      <c r="H1065" s="45"/>
    </row>
    <row r="1066" s="2" customFormat="1" ht="16.8" customHeight="1">
      <c r="A1066" s="39"/>
      <c r="B1066" s="45"/>
      <c r="C1066" s="326" t="s">
        <v>5888</v>
      </c>
      <c r="D1066" s="326" t="s">
        <v>5889</v>
      </c>
      <c r="E1066" s="18" t="s">
        <v>206</v>
      </c>
      <c r="F1066" s="327">
        <v>1084.1600000000001</v>
      </c>
      <c r="G1066" s="39"/>
      <c r="H1066" s="45"/>
    </row>
    <row r="1067" s="2" customFormat="1" ht="16.8" customHeight="1">
      <c r="A1067" s="39"/>
      <c r="B1067" s="45"/>
      <c r="C1067" s="326" t="s">
        <v>5892</v>
      </c>
      <c r="D1067" s="326" t="s">
        <v>5893</v>
      </c>
      <c r="E1067" s="18" t="s">
        <v>206</v>
      </c>
      <c r="F1067" s="327">
        <v>246.94999999999999</v>
      </c>
      <c r="G1067" s="39"/>
      <c r="H1067" s="45"/>
    </row>
    <row r="1068" s="2" customFormat="1">
      <c r="A1068" s="39"/>
      <c r="B1068" s="45"/>
      <c r="C1068" s="326" t="s">
        <v>5918</v>
      </c>
      <c r="D1068" s="326" t="s">
        <v>5919</v>
      </c>
      <c r="E1068" s="18" t="s">
        <v>206</v>
      </c>
      <c r="F1068" s="327">
        <v>263.00999999999999</v>
      </c>
      <c r="G1068" s="39"/>
      <c r="H1068" s="45"/>
    </row>
    <row r="1069" s="2" customFormat="1" ht="16.8" customHeight="1">
      <c r="A1069" s="39"/>
      <c r="B1069" s="45"/>
      <c r="C1069" s="326" t="s">
        <v>5921</v>
      </c>
      <c r="D1069" s="326" t="s">
        <v>5922</v>
      </c>
      <c r="E1069" s="18" t="s">
        <v>206</v>
      </c>
      <c r="F1069" s="327">
        <v>234.92699999999999</v>
      </c>
      <c r="G1069" s="39"/>
      <c r="H1069" s="45"/>
    </row>
    <row r="1070" s="2" customFormat="1" ht="16.8" customHeight="1">
      <c r="A1070" s="39"/>
      <c r="B1070" s="45"/>
      <c r="C1070" s="322" t="s">
        <v>5683</v>
      </c>
      <c r="D1070" s="323" t="s">
        <v>5679</v>
      </c>
      <c r="E1070" s="324" t="s">
        <v>206</v>
      </c>
      <c r="F1070" s="325">
        <v>23.210000000000001</v>
      </c>
      <c r="G1070" s="39"/>
      <c r="H1070" s="45"/>
    </row>
    <row r="1071" s="2" customFormat="1" ht="16.8" customHeight="1">
      <c r="A1071" s="39"/>
      <c r="B1071" s="45"/>
      <c r="C1071" s="326" t="s">
        <v>1</v>
      </c>
      <c r="D1071" s="326" t="s">
        <v>1182</v>
      </c>
      <c r="E1071" s="18" t="s">
        <v>1</v>
      </c>
      <c r="F1071" s="327">
        <v>0</v>
      </c>
      <c r="G1071" s="39"/>
      <c r="H1071" s="45"/>
    </row>
    <row r="1072" s="2" customFormat="1" ht="16.8" customHeight="1">
      <c r="A1072" s="39"/>
      <c r="B1072" s="45"/>
      <c r="C1072" s="326" t="s">
        <v>1</v>
      </c>
      <c r="D1072" s="326" t="s">
        <v>6894</v>
      </c>
      <c r="E1072" s="18" t="s">
        <v>1</v>
      </c>
      <c r="F1072" s="327">
        <v>0</v>
      </c>
      <c r="G1072" s="39"/>
      <c r="H1072" s="45"/>
    </row>
    <row r="1073" s="2" customFormat="1" ht="16.8" customHeight="1">
      <c r="A1073" s="39"/>
      <c r="B1073" s="45"/>
      <c r="C1073" s="326" t="s">
        <v>1</v>
      </c>
      <c r="D1073" s="326" t="s">
        <v>2383</v>
      </c>
      <c r="E1073" s="18" t="s">
        <v>1</v>
      </c>
      <c r="F1073" s="327">
        <v>23.210000000000001</v>
      </c>
      <c r="G1073" s="39"/>
      <c r="H1073" s="45"/>
    </row>
    <row r="1074" s="2" customFormat="1" ht="16.8" customHeight="1">
      <c r="A1074" s="39"/>
      <c r="B1074" s="45"/>
      <c r="C1074" s="328" t="s">
        <v>6764</v>
      </c>
      <c r="D1074" s="39"/>
      <c r="E1074" s="39"/>
      <c r="F1074" s="39"/>
      <c r="G1074" s="39"/>
      <c r="H1074" s="45"/>
    </row>
    <row r="1075" s="2" customFormat="1" ht="16.8" customHeight="1">
      <c r="A1075" s="39"/>
      <c r="B1075" s="45"/>
      <c r="C1075" s="326" t="s">
        <v>1040</v>
      </c>
      <c r="D1075" s="326" t="s">
        <v>1041</v>
      </c>
      <c r="E1075" s="18" t="s">
        <v>206</v>
      </c>
      <c r="F1075" s="327">
        <v>1099.3399999999999</v>
      </c>
      <c r="G1075" s="39"/>
      <c r="H1075" s="45"/>
    </row>
    <row r="1076" s="2" customFormat="1" ht="16.8" customHeight="1">
      <c r="A1076" s="39"/>
      <c r="B1076" s="45"/>
      <c r="C1076" s="326" t="s">
        <v>5884</v>
      </c>
      <c r="D1076" s="326" t="s">
        <v>5885</v>
      </c>
      <c r="E1076" s="18" t="s">
        <v>206</v>
      </c>
      <c r="F1076" s="327">
        <v>246.94999999999999</v>
      </c>
      <c r="G1076" s="39"/>
      <c r="H1076" s="45"/>
    </row>
    <row r="1077" s="2" customFormat="1" ht="16.8" customHeight="1">
      <c r="A1077" s="39"/>
      <c r="B1077" s="45"/>
      <c r="C1077" s="326" t="s">
        <v>5888</v>
      </c>
      <c r="D1077" s="326" t="s">
        <v>5889</v>
      </c>
      <c r="E1077" s="18" t="s">
        <v>206</v>
      </c>
      <c r="F1077" s="327">
        <v>1084.1600000000001</v>
      </c>
      <c r="G1077" s="39"/>
      <c r="H1077" s="45"/>
    </row>
    <row r="1078" s="2" customFormat="1" ht="16.8" customHeight="1">
      <c r="A1078" s="39"/>
      <c r="B1078" s="45"/>
      <c r="C1078" s="326" t="s">
        <v>5892</v>
      </c>
      <c r="D1078" s="326" t="s">
        <v>5893</v>
      </c>
      <c r="E1078" s="18" t="s">
        <v>206</v>
      </c>
      <c r="F1078" s="327">
        <v>246.94999999999999</v>
      </c>
      <c r="G1078" s="39"/>
      <c r="H1078" s="45"/>
    </row>
    <row r="1079" s="2" customFormat="1">
      <c r="A1079" s="39"/>
      <c r="B1079" s="45"/>
      <c r="C1079" s="326" t="s">
        <v>5918</v>
      </c>
      <c r="D1079" s="326" t="s">
        <v>5919</v>
      </c>
      <c r="E1079" s="18" t="s">
        <v>206</v>
      </c>
      <c r="F1079" s="327">
        <v>263.00999999999999</v>
      </c>
      <c r="G1079" s="39"/>
      <c r="H1079" s="45"/>
    </row>
    <row r="1080" s="2" customFormat="1" ht="16.8" customHeight="1">
      <c r="A1080" s="39"/>
      <c r="B1080" s="45"/>
      <c r="C1080" s="326" t="s">
        <v>5925</v>
      </c>
      <c r="D1080" s="326" t="s">
        <v>5926</v>
      </c>
      <c r="E1080" s="18" t="s">
        <v>206</v>
      </c>
      <c r="F1080" s="327">
        <v>24.370999999999999</v>
      </c>
      <c r="G1080" s="39"/>
      <c r="H1080" s="45"/>
    </row>
    <row r="1081" s="2" customFormat="1" ht="16.8" customHeight="1">
      <c r="A1081" s="39"/>
      <c r="B1081" s="45"/>
      <c r="C1081" s="322" t="s">
        <v>5684</v>
      </c>
      <c r="D1081" s="323" t="s">
        <v>5679</v>
      </c>
      <c r="E1081" s="324" t="s">
        <v>206</v>
      </c>
      <c r="F1081" s="325">
        <v>15.18</v>
      </c>
      <c r="G1081" s="39"/>
      <c r="H1081" s="45"/>
    </row>
    <row r="1082" s="2" customFormat="1" ht="16.8" customHeight="1">
      <c r="A1082" s="39"/>
      <c r="B1082" s="45"/>
      <c r="C1082" s="326" t="s">
        <v>1</v>
      </c>
      <c r="D1082" s="326" t="s">
        <v>1182</v>
      </c>
      <c r="E1082" s="18" t="s">
        <v>1</v>
      </c>
      <c r="F1082" s="327">
        <v>0</v>
      </c>
      <c r="G1082" s="39"/>
      <c r="H1082" s="45"/>
    </row>
    <row r="1083" s="2" customFormat="1" ht="16.8" customHeight="1">
      <c r="A1083" s="39"/>
      <c r="B1083" s="45"/>
      <c r="C1083" s="326" t="s">
        <v>1</v>
      </c>
      <c r="D1083" s="326" t="s">
        <v>6895</v>
      </c>
      <c r="E1083" s="18" t="s">
        <v>1</v>
      </c>
      <c r="F1083" s="327">
        <v>15.18</v>
      </c>
      <c r="G1083" s="39"/>
      <c r="H1083" s="45"/>
    </row>
    <row r="1084" s="2" customFormat="1" ht="16.8" customHeight="1">
      <c r="A1084" s="39"/>
      <c r="B1084" s="45"/>
      <c r="C1084" s="328" t="s">
        <v>6764</v>
      </c>
      <c r="D1084" s="39"/>
      <c r="E1084" s="39"/>
      <c r="F1084" s="39"/>
      <c r="G1084" s="39"/>
      <c r="H1084" s="45"/>
    </row>
    <row r="1085" s="2" customFormat="1" ht="16.8" customHeight="1">
      <c r="A1085" s="39"/>
      <c r="B1085" s="45"/>
      <c r="C1085" s="326" t="s">
        <v>1040</v>
      </c>
      <c r="D1085" s="326" t="s">
        <v>1041</v>
      </c>
      <c r="E1085" s="18" t="s">
        <v>206</v>
      </c>
      <c r="F1085" s="327">
        <v>1099.3399999999999</v>
      </c>
      <c r="G1085" s="39"/>
      <c r="H1085" s="45"/>
    </row>
    <row r="1086" s="2" customFormat="1">
      <c r="A1086" s="39"/>
      <c r="B1086" s="45"/>
      <c r="C1086" s="326" t="s">
        <v>5999</v>
      </c>
      <c r="D1086" s="326" t="s">
        <v>6000</v>
      </c>
      <c r="E1086" s="18" t="s">
        <v>419</v>
      </c>
      <c r="F1086" s="327">
        <v>60.719999999999999</v>
      </c>
      <c r="G1086" s="39"/>
      <c r="H1086" s="45"/>
    </row>
    <row r="1087" s="2" customFormat="1" ht="16.8" customHeight="1">
      <c r="A1087" s="39"/>
      <c r="B1087" s="45"/>
      <c r="C1087" s="326" t="s">
        <v>5929</v>
      </c>
      <c r="D1087" s="326" t="s">
        <v>5930</v>
      </c>
      <c r="E1087" s="18" t="s">
        <v>1936</v>
      </c>
      <c r="F1087" s="327">
        <v>263</v>
      </c>
      <c r="G1087" s="39"/>
      <c r="H1087" s="45"/>
    </row>
    <row r="1088" s="2" customFormat="1" ht="16.8" customHeight="1">
      <c r="A1088" s="39"/>
      <c r="B1088" s="45"/>
      <c r="C1088" s="322" t="s">
        <v>5686</v>
      </c>
      <c r="D1088" s="323" t="s">
        <v>5679</v>
      </c>
      <c r="E1088" s="324" t="s">
        <v>206</v>
      </c>
      <c r="F1088" s="325">
        <v>16.059999999999999</v>
      </c>
      <c r="G1088" s="39"/>
      <c r="H1088" s="45"/>
    </row>
    <row r="1089" s="2" customFormat="1" ht="16.8" customHeight="1">
      <c r="A1089" s="39"/>
      <c r="B1089" s="45"/>
      <c r="C1089" s="326" t="s">
        <v>1</v>
      </c>
      <c r="D1089" s="326" t="s">
        <v>1182</v>
      </c>
      <c r="E1089" s="18" t="s">
        <v>1</v>
      </c>
      <c r="F1089" s="327">
        <v>0</v>
      </c>
      <c r="G1089" s="39"/>
      <c r="H1089" s="45"/>
    </row>
    <row r="1090" s="2" customFormat="1" ht="16.8" customHeight="1">
      <c r="A1090" s="39"/>
      <c r="B1090" s="45"/>
      <c r="C1090" s="326" t="s">
        <v>1</v>
      </c>
      <c r="D1090" s="326" t="s">
        <v>6896</v>
      </c>
      <c r="E1090" s="18" t="s">
        <v>1</v>
      </c>
      <c r="F1090" s="327">
        <v>16.059999999999999</v>
      </c>
      <c r="G1090" s="39"/>
      <c r="H1090" s="45"/>
    </row>
    <row r="1091" s="2" customFormat="1" ht="16.8" customHeight="1">
      <c r="A1091" s="39"/>
      <c r="B1091" s="45"/>
      <c r="C1091" s="328" t="s">
        <v>6764</v>
      </c>
      <c r="D1091" s="39"/>
      <c r="E1091" s="39"/>
      <c r="F1091" s="39"/>
      <c r="G1091" s="39"/>
      <c r="H1091" s="45"/>
    </row>
    <row r="1092" s="2" customFormat="1" ht="16.8" customHeight="1">
      <c r="A1092" s="39"/>
      <c r="B1092" s="45"/>
      <c r="C1092" s="326" t="s">
        <v>1040</v>
      </c>
      <c r="D1092" s="326" t="s">
        <v>1041</v>
      </c>
      <c r="E1092" s="18" t="s">
        <v>206</v>
      </c>
      <c r="F1092" s="327">
        <v>1099.3399999999999</v>
      </c>
      <c r="G1092" s="39"/>
      <c r="H1092" s="45"/>
    </row>
    <row r="1093" s="2" customFormat="1" ht="16.8" customHeight="1">
      <c r="A1093" s="39"/>
      <c r="B1093" s="45"/>
      <c r="C1093" s="326" t="s">
        <v>5888</v>
      </c>
      <c r="D1093" s="326" t="s">
        <v>5889</v>
      </c>
      <c r="E1093" s="18" t="s">
        <v>206</v>
      </c>
      <c r="F1093" s="327">
        <v>1084.1600000000001</v>
      </c>
      <c r="G1093" s="39"/>
      <c r="H1093" s="45"/>
    </row>
    <row r="1094" s="2" customFormat="1">
      <c r="A1094" s="39"/>
      <c r="B1094" s="45"/>
      <c r="C1094" s="326" t="s">
        <v>5918</v>
      </c>
      <c r="D1094" s="326" t="s">
        <v>5919</v>
      </c>
      <c r="E1094" s="18" t="s">
        <v>206</v>
      </c>
      <c r="F1094" s="327">
        <v>263.00999999999999</v>
      </c>
      <c r="G1094" s="39"/>
      <c r="H1094" s="45"/>
    </row>
    <row r="1095" s="2" customFormat="1" ht="16.8" customHeight="1">
      <c r="A1095" s="39"/>
      <c r="B1095" s="45"/>
      <c r="C1095" s="326" t="s">
        <v>5929</v>
      </c>
      <c r="D1095" s="326" t="s">
        <v>5930</v>
      </c>
      <c r="E1095" s="18" t="s">
        <v>1936</v>
      </c>
      <c r="F1095" s="327">
        <v>263</v>
      </c>
      <c r="G1095" s="39"/>
      <c r="H1095" s="45"/>
    </row>
    <row r="1096" s="2" customFormat="1" ht="16.8" customHeight="1">
      <c r="A1096" s="39"/>
      <c r="B1096" s="45"/>
      <c r="C1096" s="322" t="s">
        <v>3660</v>
      </c>
      <c r="D1096" s="323" t="s">
        <v>5679</v>
      </c>
      <c r="E1096" s="324" t="s">
        <v>206</v>
      </c>
      <c r="F1096" s="325">
        <v>104.5</v>
      </c>
      <c r="G1096" s="39"/>
      <c r="H1096" s="45"/>
    </row>
    <row r="1097" s="2" customFormat="1" ht="16.8" customHeight="1">
      <c r="A1097" s="39"/>
      <c r="B1097" s="45"/>
      <c r="C1097" s="326" t="s">
        <v>1</v>
      </c>
      <c r="D1097" s="326" t="s">
        <v>1182</v>
      </c>
      <c r="E1097" s="18" t="s">
        <v>1</v>
      </c>
      <c r="F1097" s="327">
        <v>0</v>
      </c>
      <c r="G1097" s="39"/>
      <c r="H1097" s="45"/>
    </row>
    <row r="1098" s="2" customFormat="1" ht="16.8" customHeight="1">
      <c r="A1098" s="39"/>
      <c r="B1098" s="45"/>
      <c r="C1098" s="326" t="s">
        <v>1</v>
      </c>
      <c r="D1098" s="326" t="s">
        <v>6897</v>
      </c>
      <c r="E1098" s="18" t="s">
        <v>1</v>
      </c>
      <c r="F1098" s="327">
        <v>104.5</v>
      </c>
      <c r="G1098" s="39"/>
      <c r="H1098" s="45"/>
    </row>
    <row r="1099" s="2" customFormat="1" ht="16.8" customHeight="1">
      <c r="A1099" s="39"/>
      <c r="B1099" s="45"/>
      <c r="C1099" s="328" t="s">
        <v>6764</v>
      </c>
      <c r="D1099" s="39"/>
      <c r="E1099" s="39"/>
      <c r="F1099" s="39"/>
      <c r="G1099" s="39"/>
      <c r="H1099" s="45"/>
    </row>
    <row r="1100" s="2" customFormat="1" ht="16.8" customHeight="1">
      <c r="A1100" s="39"/>
      <c r="B1100" s="45"/>
      <c r="C1100" s="326" t="s">
        <v>1040</v>
      </c>
      <c r="D1100" s="326" t="s">
        <v>1041</v>
      </c>
      <c r="E1100" s="18" t="s">
        <v>206</v>
      </c>
      <c r="F1100" s="327">
        <v>1099.3399999999999</v>
      </c>
      <c r="G1100" s="39"/>
      <c r="H1100" s="45"/>
    </row>
    <row r="1101" s="2" customFormat="1" ht="16.8" customHeight="1">
      <c r="A1101" s="39"/>
      <c r="B1101" s="45"/>
      <c r="C1101" s="326" t="s">
        <v>5888</v>
      </c>
      <c r="D1101" s="326" t="s">
        <v>5889</v>
      </c>
      <c r="E1101" s="18" t="s">
        <v>206</v>
      </c>
      <c r="F1101" s="327">
        <v>1084.1600000000001</v>
      </c>
      <c r="G1101" s="39"/>
      <c r="H1101" s="45"/>
    </row>
    <row r="1102" s="2" customFormat="1">
      <c r="A1102" s="39"/>
      <c r="B1102" s="45"/>
      <c r="C1102" s="326" t="s">
        <v>5934</v>
      </c>
      <c r="D1102" s="326" t="s">
        <v>5935</v>
      </c>
      <c r="E1102" s="18" t="s">
        <v>206</v>
      </c>
      <c r="F1102" s="327">
        <v>104.5</v>
      </c>
      <c r="G1102" s="39"/>
      <c r="H1102" s="45"/>
    </row>
    <row r="1103" s="2" customFormat="1" ht="16.8" customHeight="1">
      <c r="A1103" s="39"/>
      <c r="B1103" s="45"/>
      <c r="C1103" s="326" t="s">
        <v>5937</v>
      </c>
      <c r="D1103" s="326" t="s">
        <v>5938</v>
      </c>
      <c r="E1103" s="18" t="s">
        <v>206</v>
      </c>
      <c r="F1103" s="327">
        <v>109.72499999999999</v>
      </c>
      <c r="G1103" s="39"/>
      <c r="H1103" s="45"/>
    </row>
    <row r="1104" s="2" customFormat="1" ht="16.8" customHeight="1">
      <c r="A1104" s="39"/>
      <c r="B1104" s="45"/>
      <c r="C1104" s="322" t="s">
        <v>5689</v>
      </c>
      <c r="D1104" s="323" t="s">
        <v>1</v>
      </c>
      <c r="E1104" s="324" t="s">
        <v>1</v>
      </c>
      <c r="F1104" s="325">
        <v>3.52</v>
      </c>
      <c r="G1104" s="39"/>
      <c r="H1104" s="45"/>
    </row>
    <row r="1105" s="2" customFormat="1" ht="16.8" customHeight="1">
      <c r="A1105" s="39"/>
      <c r="B1105" s="45"/>
      <c r="C1105" s="326" t="s">
        <v>1</v>
      </c>
      <c r="D1105" s="326" t="s">
        <v>5709</v>
      </c>
      <c r="E1105" s="18" t="s">
        <v>1</v>
      </c>
      <c r="F1105" s="327">
        <v>0</v>
      </c>
      <c r="G1105" s="39"/>
      <c r="H1105" s="45"/>
    </row>
    <row r="1106" s="2" customFormat="1" ht="16.8" customHeight="1">
      <c r="A1106" s="39"/>
      <c r="B1106" s="45"/>
      <c r="C1106" s="326" t="s">
        <v>1</v>
      </c>
      <c r="D1106" s="326" t="s">
        <v>5710</v>
      </c>
      <c r="E1106" s="18" t="s">
        <v>1</v>
      </c>
      <c r="F1106" s="327">
        <v>3.52</v>
      </c>
      <c r="G1106" s="39"/>
      <c r="H1106" s="45"/>
    </row>
    <row r="1107" s="2" customFormat="1" ht="16.8" customHeight="1">
      <c r="A1107" s="39"/>
      <c r="B1107" s="45"/>
      <c r="C1107" s="326" t="s">
        <v>5689</v>
      </c>
      <c r="D1107" s="326" t="s">
        <v>298</v>
      </c>
      <c r="E1107" s="18" t="s">
        <v>1</v>
      </c>
      <c r="F1107" s="327">
        <v>3.52</v>
      </c>
      <c r="G1107" s="39"/>
      <c r="H1107" s="45"/>
    </row>
    <row r="1108" s="2" customFormat="1" ht="16.8" customHeight="1">
      <c r="A1108" s="39"/>
      <c r="B1108" s="45"/>
      <c r="C1108" s="328" t="s">
        <v>6764</v>
      </c>
      <c r="D1108" s="39"/>
      <c r="E1108" s="39"/>
      <c r="F1108" s="39"/>
      <c r="G1108" s="39"/>
      <c r="H1108" s="45"/>
    </row>
    <row r="1109" s="2" customFormat="1" ht="16.8" customHeight="1">
      <c r="A1109" s="39"/>
      <c r="B1109" s="45"/>
      <c r="C1109" s="326" t="s">
        <v>5706</v>
      </c>
      <c r="D1109" s="326" t="s">
        <v>5707</v>
      </c>
      <c r="E1109" s="18" t="s">
        <v>206</v>
      </c>
      <c r="F1109" s="327">
        <v>3.52</v>
      </c>
      <c r="G1109" s="39"/>
      <c r="H1109" s="45"/>
    </row>
    <row r="1110" s="2" customFormat="1" ht="16.8" customHeight="1">
      <c r="A1110" s="39"/>
      <c r="B1110" s="45"/>
      <c r="C1110" s="326" t="s">
        <v>5901</v>
      </c>
      <c r="D1110" s="326" t="s">
        <v>5902</v>
      </c>
      <c r="E1110" s="18" t="s">
        <v>206</v>
      </c>
      <c r="F1110" s="327">
        <v>3.52</v>
      </c>
      <c r="G1110" s="39"/>
      <c r="H1110" s="45"/>
    </row>
    <row r="1111" s="2" customFormat="1" ht="16.8" customHeight="1">
      <c r="A1111" s="39"/>
      <c r="B1111" s="45"/>
      <c r="C1111" s="326" t="s">
        <v>5914</v>
      </c>
      <c r="D1111" s="326" t="s">
        <v>5915</v>
      </c>
      <c r="E1111" s="18" t="s">
        <v>206</v>
      </c>
      <c r="F1111" s="327">
        <v>3.52</v>
      </c>
      <c r="G1111" s="39"/>
      <c r="H1111" s="45"/>
    </row>
    <row r="1112" s="2" customFormat="1">
      <c r="A1112" s="39"/>
      <c r="B1112" s="45"/>
      <c r="C1112" s="326" t="s">
        <v>6048</v>
      </c>
      <c r="D1112" s="326" t="s">
        <v>6049</v>
      </c>
      <c r="E1112" s="18" t="s">
        <v>206</v>
      </c>
      <c r="F1112" s="327">
        <v>3.52</v>
      </c>
      <c r="G1112" s="39"/>
      <c r="H1112" s="45"/>
    </row>
    <row r="1113" s="2" customFormat="1" ht="16.8" customHeight="1">
      <c r="A1113" s="39"/>
      <c r="B1113" s="45"/>
      <c r="C1113" s="322" t="s">
        <v>5691</v>
      </c>
      <c r="D1113" s="323" t="s">
        <v>1</v>
      </c>
      <c r="E1113" s="324" t="s">
        <v>1</v>
      </c>
      <c r="F1113" s="325">
        <v>12.006</v>
      </c>
      <c r="G1113" s="39"/>
      <c r="H1113" s="45"/>
    </row>
    <row r="1114" s="2" customFormat="1" ht="16.8" customHeight="1">
      <c r="A1114" s="39"/>
      <c r="B1114" s="45"/>
      <c r="C1114" s="326" t="s">
        <v>1</v>
      </c>
      <c r="D1114" s="326" t="s">
        <v>5876</v>
      </c>
      <c r="E1114" s="18" t="s">
        <v>1</v>
      </c>
      <c r="F1114" s="327">
        <v>0</v>
      </c>
      <c r="G1114" s="39"/>
      <c r="H1114" s="45"/>
    </row>
    <row r="1115" s="2" customFormat="1" ht="16.8" customHeight="1">
      <c r="A1115" s="39"/>
      <c r="B1115" s="45"/>
      <c r="C1115" s="326" t="s">
        <v>1</v>
      </c>
      <c r="D1115" s="326" t="s">
        <v>5877</v>
      </c>
      <c r="E1115" s="18" t="s">
        <v>1</v>
      </c>
      <c r="F1115" s="327">
        <v>12.006</v>
      </c>
      <c r="G1115" s="39"/>
      <c r="H1115" s="45"/>
    </row>
    <row r="1116" s="2" customFormat="1" ht="16.8" customHeight="1">
      <c r="A1116" s="39"/>
      <c r="B1116" s="45"/>
      <c r="C1116" s="326" t="s">
        <v>5691</v>
      </c>
      <c r="D1116" s="326" t="s">
        <v>298</v>
      </c>
      <c r="E1116" s="18" t="s">
        <v>1</v>
      </c>
      <c r="F1116" s="327">
        <v>12.006</v>
      </c>
      <c r="G1116" s="39"/>
      <c r="H1116" s="45"/>
    </row>
    <row r="1117" s="2" customFormat="1" ht="16.8" customHeight="1">
      <c r="A1117" s="39"/>
      <c r="B1117" s="45"/>
      <c r="C1117" s="328" t="s">
        <v>6764</v>
      </c>
      <c r="D1117" s="39"/>
      <c r="E1117" s="39"/>
      <c r="F1117" s="39"/>
      <c r="G1117" s="39"/>
      <c r="H1117" s="45"/>
    </row>
    <row r="1118" s="2" customFormat="1" ht="16.8" customHeight="1">
      <c r="A1118" s="39"/>
      <c r="B1118" s="45"/>
      <c r="C1118" s="326" t="s">
        <v>4556</v>
      </c>
      <c r="D1118" s="326" t="s">
        <v>5874</v>
      </c>
      <c r="E1118" s="18" t="s">
        <v>292</v>
      </c>
      <c r="F1118" s="327">
        <v>12.006</v>
      </c>
      <c r="G1118" s="39"/>
      <c r="H1118" s="45"/>
    </row>
    <row r="1119" s="2" customFormat="1" ht="16.8" customHeight="1">
      <c r="A1119" s="39"/>
      <c r="B1119" s="45"/>
      <c r="C1119" s="326" t="s">
        <v>1035</v>
      </c>
      <c r="D1119" s="326" t="s">
        <v>1036</v>
      </c>
      <c r="E1119" s="18" t="s">
        <v>292</v>
      </c>
      <c r="F1119" s="327">
        <v>94.611999999999995</v>
      </c>
      <c r="G1119" s="39"/>
      <c r="H1119" s="45"/>
    </row>
    <row r="1120" s="2" customFormat="1" ht="16.8" customHeight="1">
      <c r="A1120" s="39"/>
      <c r="B1120" s="45"/>
      <c r="C1120" s="322" t="s">
        <v>6898</v>
      </c>
      <c r="D1120" s="323" t="s">
        <v>1</v>
      </c>
      <c r="E1120" s="324" t="s">
        <v>1</v>
      </c>
      <c r="F1120" s="325">
        <v>-45.994</v>
      </c>
      <c r="G1120" s="39"/>
      <c r="H1120" s="45"/>
    </row>
    <row r="1121" s="2" customFormat="1" ht="16.8" customHeight="1">
      <c r="A1121" s="39"/>
      <c r="B1121" s="45"/>
      <c r="C1121" s="326" t="s">
        <v>1</v>
      </c>
      <c r="D1121" s="326" t="s">
        <v>6899</v>
      </c>
      <c r="E1121" s="18" t="s">
        <v>1</v>
      </c>
      <c r="F1121" s="327">
        <v>-45.994</v>
      </c>
      <c r="G1121" s="39"/>
      <c r="H1121" s="45"/>
    </row>
    <row r="1122" s="2" customFormat="1" ht="16.8" customHeight="1">
      <c r="A1122" s="39"/>
      <c r="B1122" s="45"/>
      <c r="C1122" s="326" t="s">
        <v>6898</v>
      </c>
      <c r="D1122" s="326" t="s">
        <v>298</v>
      </c>
      <c r="E1122" s="18" t="s">
        <v>1</v>
      </c>
      <c r="F1122" s="327">
        <v>-45.994</v>
      </c>
      <c r="G1122" s="39"/>
      <c r="H1122" s="45"/>
    </row>
    <row r="1123" s="2" customFormat="1" ht="16.8" customHeight="1">
      <c r="A1123" s="39"/>
      <c r="B1123" s="45"/>
      <c r="C1123" s="322" t="s">
        <v>5693</v>
      </c>
      <c r="D1123" s="323" t="s">
        <v>1</v>
      </c>
      <c r="E1123" s="324" t="s">
        <v>1</v>
      </c>
      <c r="F1123" s="325">
        <v>43.317999999999998</v>
      </c>
      <c r="G1123" s="39"/>
      <c r="H1123" s="45"/>
    </row>
    <row r="1124" s="2" customFormat="1" ht="16.8" customHeight="1">
      <c r="A1124" s="39"/>
      <c r="B1124" s="45"/>
      <c r="C1124" s="326" t="s">
        <v>1</v>
      </c>
      <c r="D1124" s="326" t="s">
        <v>5743</v>
      </c>
      <c r="E1124" s="18" t="s">
        <v>1</v>
      </c>
      <c r="F1124" s="327">
        <v>0</v>
      </c>
      <c r="G1124" s="39"/>
      <c r="H1124" s="45"/>
    </row>
    <row r="1125" s="2" customFormat="1" ht="16.8" customHeight="1">
      <c r="A1125" s="39"/>
      <c r="B1125" s="45"/>
      <c r="C1125" s="326" t="s">
        <v>1</v>
      </c>
      <c r="D1125" s="326" t="s">
        <v>5744</v>
      </c>
      <c r="E1125" s="18" t="s">
        <v>1</v>
      </c>
      <c r="F1125" s="327">
        <v>37.817999999999998</v>
      </c>
      <c r="G1125" s="39"/>
      <c r="H1125" s="45"/>
    </row>
    <row r="1126" s="2" customFormat="1" ht="16.8" customHeight="1">
      <c r="A1126" s="39"/>
      <c r="B1126" s="45"/>
      <c r="C1126" s="326" t="s">
        <v>1</v>
      </c>
      <c r="D1126" s="326" t="s">
        <v>5745</v>
      </c>
      <c r="E1126" s="18" t="s">
        <v>1</v>
      </c>
      <c r="F1126" s="327">
        <v>0</v>
      </c>
      <c r="G1126" s="39"/>
      <c r="H1126" s="45"/>
    </row>
    <row r="1127" s="2" customFormat="1" ht="16.8" customHeight="1">
      <c r="A1127" s="39"/>
      <c r="B1127" s="45"/>
      <c r="C1127" s="326" t="s">
        <v>1</v>
      </c>
      <c r="D1127" s="326" t="s">
        <v>5746</v>
      </c>
      <c r="E1127" s="18" t="s">
        <v>1</v>
      </c>
      <c r="F1127" s="327">
        <v>5.5</v>
      </c>
      <c r="G1127" s="39"/>
      <c r="H1127" s="45"/>
    </row>
    <row r="1128" s="2" customFormat="1" ht="16.8" customHeight="1">
      <c r="A1128" s="39"/>
      <c r="B1128" s="45"/>
      <c r="C1128" s="326" t="s">
        <v>5693</v>
      </c>
      <c r="D1128" s="326" t="s">
        <v>298</v>
      </c>
      <c r="E1128" s="18" t="s">
        <v>1</v>
      </c>
      <c r="F1128" s="327">
        <v>43.317999999999998</v>
      </c>
      <c r="G1128" s="39"/>
      <c r="H1128" s="45"/>
    </row>
    <row r="1129" s="2" customFormat="1" ht="16.8" customHeight="1">
      <c r="A1129" s="39"/>
      <c r="B1129" s="45"/>
      <c r="C1129" s="328" t="s">
        <v>6764</v>
      </c>
      <c r="D1129" s="39"/>
      <c r="E1129" s="39"/>
      <c r="F1129" s="39"/>
      <c r="G1129" s="39"/>
      <c r="H1129" s="45"/>
    </row>
    <row r="1130" s="2" customFormat="1">
      <c r="A1130" s="39"/>
      <c r="B1130" s="45"/>
      <c r="C1130" s="326" t="s">
        <v>5740</v>
      </c>
      <c r="D1130" s="326" t="s">
        <v>5741</v>
      </c>
      <c r="E1130" s="18" t="s">
        <v>292</v>
      </c>
      <c r="F1130" s="327">
        <v>43.317999999999998</v>
      </c>
      <c r="G1130" s="39"/>
      <c r="H1130" s="45"/>
    </row>
    <row r="1131" s="2" customFormat="1" ht="16.8" customHeight="1">
      <c r="A1131" s="39"/>
      <c r="B1131" s="45"/>
      <c r="C1131" s="326" t="s">
        <v>1035</v>
      </c>
      <c r="D1131" s="326" t="s">
        <v>1036</v>
      </c>
      <c r="E1131" s="18" t="s">
        <v>292</v>
      </c>
      <c r="F1131" s="327">
        <v>94.611999999999995</v>
      </c>
      <c r="G1131" s="39"/>
      <c r="H1131" s="45"/>
    </row>
    <row r="1132" s="2" customFormat="1" ht="16.8" customHeight="1">
      <c r="A1132" s="39"/>
      <c r="B1132" s="45"/>
      <c r="C1132" s="322" t="s">
        <v>5696</v>
      </c>
      <c r="D1132" s="323" t="s">
        <v>1</v>
      </c>
      <c r="E1132" s="324" t="s">
        <v>1</v>
      </c>
      <c r="F1132" s="325">
        <v>19.91</v>
      </c>
      <c r="G1132" s="39"/>
      <c r="H1132" s="45"/>
    </row>
    <row r="1133" s="2" customFormat="1" ht="16.8" customHeight="1">
      <c r="A1133" s="39"/>
      <c r="B1133" s="45"/>
      <c r="C1133" s="326" t="s">
        <v>1</v>
      </c>
      <c r="D1133" s="326" t="s">
        <v>5805</v>
      </c>
      <c r="E1133" s="18" t="s">
        <v>1</v>
      </c>
      <c r="F1133" s="327">
        <v>0</v>
      </c>
      <c r="G1133" s="39"/>
      <c r="H1133" s="45"/>
    </row>
    <row r="1134" s="2" customFormat="1" ht="16.8" customHeight="1">
      <c r="A1134" s="39"/>
      <c r="B1134" s="45"/>
      <c r="C1134" s="326" t="s">
        <v>1</v>
      </c>
      <c r="D1134" s="326" t="s">
        <v>6106</v>
      </c>
      <c r="E1134" s="18" t="s">
        <v>1</v>
      </c>
      <c r="F1134" s="327">
        <v>0</v>
      </c>
      <c r="G1134" s="39"/>
      <c r="H1134" s="45"/>
    </row>
    <row r="1135" s="2" customFormat="1" ht="16.8" customHeight="1">
      <c r="A1135" s="39"/>
      <c r="B1135" s="45"/>
      <c r="C1135" s="326" t="s">
        <v>1</v>
      </c>
      <c r="D1135" s="326" t="s">
        <v>6107</v>
      </c>
      <c r="E1135" s="18" t="s">
        <v>1</v>
      </c>
      <c r="F1135" s="327">
        <v>19.91</v>
      </c>
      <c r="G1135" s="39"/>
      <c r="H1135" s="45"/>
    </row>
    <row r="1136" s="2" customFormat="1" ht="16.8" customHeight="1">
      <c r="A1136" s="39"/>
      <c r="B1136" s="45"/>
      <c r="C1136" s="326" t="s">
        <v>5696</v>
      </c>
      <c r="D1136" s="326" t="s">
        <v>1112</v>
      </c>
      <c r="E1136" s="18" t="s">
        <v>1</v>
      </c>
      <c r="F1136" s="327">
        <v>19.91</v>
      </c>
      <c r="G1136" s="39"/>
      <c r="H1136" s="45"/>
    </row>
    <row r="1137" s="2" customFormat="1" ht="16.8" customHeight="1">
      <c r="A1137" s="39"/>
      <c r="B1137" s="45"/>
      <c r="C1137" s="328" t="s">
        <v>6764</v>
      </c>
      <c r="D1137" s="39"/>
      <c r="E1137" s="39"/>
      <c r="F1137" s="39"/>
      <c r="G1137" s="39"/>
      <c r="H1137" s="45"/>
    </row>
    <row r="1138" s="2" customFormat="1">
      <c r="A1138" s="39"/>
      <c r="B1138" s="45"/>
      <c r="C1138" s="326" t="s">
        <v>6102</v>
      </c>
      <c r="D1138" s="326" t="s">
        <v>6103</v>
      </c>
      <c r="E1138" s="18" t="s">
        <v>206</v>
      </c>
      <c r="F1138" s="327">
        <v>19.91</v>
      </c>
      <c r="G1138" s="39"/>
      <c r="H1138" s="45"/>
    </row>
    <row r="1139" s="2" customFormat="1" ht="16.8" customHeight="1">
      <c r="A1139" s="39"/>
      <c r="B1139" s="45"/>
      <c r="C1139" s="326" t="s">
        <v>6095</v>
      </c>
      <c r="D1139" s="326" t="s">
        <v>6096</v>
      </c>
      <c r="E1139" s="18" t="s">
        <v>206</v>
      </c>
      <c r="F1139" s="327">
        <v>23.905999999999999</v>
      </c>
      <c r="G1139" s="39"/>
      <c r="H1139" s="45"/>
    </row>
    <row r="1140" s="2" customFormat="1" ht="16.8" customHeight="1">
      <c r="A1140" s="39"/>
      <c r="B1140" s="45"/>
      <c r="C1140" s="326" t="s">
        <v>6129</v>
      </c>
      <c r="D1140" s="326" t="s">
        <v>6130</v>
      </c>
      <c r="E1140" s="18" t="s">
        <v>206</v>
      </c>
      <c r="F1140" s="327">
        <v>19.91</v>
      </c>
      <c r="G1140" s="39"/>
      <c r="H1140" s="45"/>
    </row>
    <row r="1141" s="2" customFormat="1" ht="16.8" customHeight="1">
      <c r="A1141" s="39"/>
      <c r="B1141" s="45"/>
      <c r="C1141" s="326" t="s">
        <v>6160</v>
      </c>
      <c r="D1141" s="326" t="s">
        <v>6161</v>
      </c>
      <c r="E1141" s="18" t="s">
        <v>206</v>
      </c>
      <c r="F1141" s="327">
        <v>19.91</v>
      </c>
      <c r="G1141" s="39"/>
      <c r="H1141" s="45"/>
    </row>
    <row r="1142" s="2" customFormat="1" ht="16.8" customHeight="1">
      <c r="A1142" s="39"/>
      <c r="B1142" s="45"/>
      <c r="C1142" s="326" t="s">
        <v>6163</v>
      </c>
      <c r="D1142" s="326" t="s">
        <v>6164</v>
      </c>
      <c r="E1142" s="18" t="s">
        <v>206</v>
      </c>
      <c r="F1142" s="327">
        <v>21.901</v>
      </c>
      <c r="G1142" s="39"/>
      <c r="H1142" s="45"/>
    </row>
    <row r="1143" s="2" customFormat="1" ht="16.8" customHeight="1">
      <c r="A1143" s="39"/>
      <c r="B1143" s="45"/>
      <c r="C1143" s="326" t="s">
        <v>6132</v>
      </c>
      <c r="D1143" s="326" t="s">
        <v>6133</v>
      </c>
      <c r="E1143" s="18" t="s">
        <v>206</v>
      </c>
      <c r="F1143" s="327">
        <v>21.901</v>
      </c>
      <c r="G1143" s="39"/>
      <c r="H1143" s="45"/>
    </row>
    <row r="1144" s="2" customFormat="1" ht="16.8" customHeight="1">
      <c r="A1144" s="39"/>
      <c r="B1144" s="45"/>
      <c r="C1144" s="322" t="s">
        <v>5698</v>
      </c>
      <c r="D1144" s="323" t="s">
        <v>1</v>
      </c>
      <c r="E1144" s="324" t="s">
        <v>1</v>
      </c>
      <c r="F1144" s="325">
        <v>89.430000000000007</v>
      </c>
      <c r="G1144" s="39"/>
      <c r="H1144" s="45"/>
    </row>
    <row r="1145" s="2" customFormat="1" ht="16.8" customHeight="1">
      <c r="A1145" s="39"/>
      <c r="B1145" s="45"/>
      <c r="C1145" s="326" t="s">
        <v>1</v>
      </c>
      <c r="D1145" s="326" t="s">
        <v>5762</v>
      </c>
      <c r="E1145" s="18" t="s">
        <v>1</v>
      </c>
      <c r="F1145" s="327">
        <v>89.430000000000007</v>
      </c>
      <c r="G1145" s="39"/>
      <c r="H1145" s="45"/>
    </row>
    <row r="1146" s="2" customFormat="1" ht="16.8" customHeight="1">
      <c r="A1146" s="39"/>
      <c r="B1146" s="45"/>
      <c r="C1146" s="326" t="s">
        <v>5698</v>
      </c>
      <c r="D1146" s="326" t="s">
        <v>298</v>
      </c>
      <c r="E1146" s="18" t="s">
        <v>1</v>
      </c>
      <c r="F1146" s="327">
        <v>89.430000000000007</v>
      </c>
      <c r="G1146" s="39"/>
      <c r="H1146" s="45"/>
    </row>
    <row r="1147" s="2" customFormat="1" ht="16.8" customHeight="1">
      <c r="A1147" s="39"/>
      <c r="B1147" s="45"/>
      <c r="C1147" s="328" t="s">
        <v>6764</v>
      </c>
      <c r="D1147" s="39"/>
      <c r="E1147" s="39"/>
      <c r="F1147" s="39"/>
      <c r="G1147" s="39"/>
      <c r="H1147" s="45"/>
    </row>
    <row r="1148" s="2" customFormat="1" ht="16.8" customHeight="1">
      <c r="A1148" s="39"/>
      <c r="B1148" s="45"/>
      <c r="C1148" s="326" t="s">
        <v>5759</v>
      </c>
      <c r="D1148" s="326" t="s">
        <v>5760</v>
      </c>
      <c r="E1148" s="18" t="s">
        <v>206</v>
      </c>
      <c r="F1148" s="327">
        <v>89.430000000000007</v>
      </c>
      <c r="G1148" s="39"/>
      <c r="H1148" s="45"/>
    </row>
    <row r="1149" s="2" customFormat="1">
      <c r="A1149" s="39"/>
      <c r="B1149" s="45"/>
      <c r="C1149" s="326" t="s">
        <v>5756</v>
      </c>
      <c r="D1149" s="326" t="s">
        <v>5757</v>
      </c>
      <c r="E1149" s="18" t="s">
        <v>206</v>
      </c>
      <c r="F1149" s="327">
        <v>89.430000000000007</v>
      </c>
      <c r="G1149" s="39"/>
      <c r="H1149" s="45"/>
    </row>
    <row r="1150" s="2" customFormat="1" ht="16.8" customHeight="1">
      <c r="A1150" s="39"/>
      <c r="B1150" s="45"/>
      <c r="C1150" s="326" t="s">
        <v>5763</v>
      </c>
      <c r="D1150" s="326" t="s">
        <v>5764</v>
      </c>
      <c r="E1150" s="18" t="s">
        <v>206</v>
      </c>
      <c r="F1150" s="327">
        <v>89.430000000000007</v>
      </c>
      <c r="G1150" s="39"/>
      <c r="H1150" s="45"/>
    </row>
    <row r="1151" s="2" customFormat="1" ht="16.8" customHeight="1">
      <c r="A1151" s="39"/>
      <c r="B1151" s="45"/>
      <c r="C1151" s="326" t="s">
        <v>5766</v>
      </c>
      <c r="D1151" s="326" t="s">
        <v>5767</v>
      </c>
      <c r="E1151" s="18" t="s">
        <v>1564</v>
      </c>
      <c r="F1151" s="327">
        <v>3.1299999999999999</v>
      </c>
      <c r="G1151" s="39"/>
      <c r="H1151" s="45"/>
    </row>
    <row r="1152" s="2" customFormat="1" ht="16.8" customHeight="1">
      <c r="A1152" s="39"/>
      <c r="B1152" s="45"/>
      <c r="C1152" s="322" t="s">
        <v>932</v>
      </c>
      <c r="D1152" s="323" t="s">
        <v>1</v>
      </c>
      <c r="E1152" s="324" t="s">
        <v>1</v>
      </c>
      <c r="F1152" s="325">
        <v>94.611999999999995</v>
      </c>
      <c r="G1152" s="39"/>
      <c r="H1152" s="45"/>
    </row>
    <row r="1153" s="2" customFormat="1" ht="16.8" customHeight="1">
      <c r="A1153" s="39"/>
      <c r="B1153" s="45"/>
      <c r="C1153" s="326" t="s">
        <v>1</v>
      </c>
      <c r="D1153" s="326" t="s">
        <v>5753</v>
      </c>
      <c r="E1153" s="18" t="s">
        <v>1</v>
      </c>
      <c r="F1153" s="327">
        <v>31.312000000000001</v>
      </c>
      <c r="G1153" s="39"/>
      <c r="H1153" s="45"/>
    </row>
    <row r="1154" s="2" customFormat="1" ht="16.8" customHeight="1">
      <c r="A1154" s="39"/>
      <c r="B1154" s="45"/>
      <c r="C1154" s="326" t="s">
        <v>1</v>
      </c>
      <c r="D1154" s="326" t="s">
        <v>5754</v>
      </c>
      <c r="E1154" s="18" t="s">
        <v>1</v>
      </c>
      <c r="F1154" s="327">
        <v>58</v>
      </c>
      <c r="G1154" s="39"/>
      <c r="H1154" s="45"/>
    </row>
    <row r="1155" s="2" customFormat="1" ht="16.8" customHeight="1">
      <c r="A1155" s="39"/>
      <c r="B1155" s="45"/>
      <c r="C1155" s="326" t="s">
        <v>1</v>
      </c>
      <c r="D1155" s="326" t="s">
        <v>5755</v>
      </c>
      <c r="E1155" s="18" t="s">
        <v>1</v>
      </c>
      <c r="F1155" s="327">
        <v>5.2999999999999998</v>
      </c>
      <c r="G1155" s="39"/>
      <c r="H1155" s="45"/>
    </row>
    <row r="1156" s="2" customFormat="1" ht="16.8" customHeight="1">
      <c r="A1156" s="39"/>
      <c r="B1156" s="45"/>
      <c r="C1156" s="326" t="s">
        <v>932</v>
      </c>
      <c r="D1156" s="326" t="s">
        <v>298</v>
      </c>
      <c r="E1156" s="18" t="s">
        <v>1</v>
      </c>
      <c r="F1156" s="327">
        <v>94.611999999999995</v>
      </c>
      <c r="G1156" s="39"/>
      <c r="H1156" s="45"/>
    </row>
    <row r="1157" s="2" customFormat="1" ht="7.44" customHeight="1">
      <c r="A1157" s="39"/>
      <c r="B1157" s="181"/>
      <c r="C1157" s="182"/>
      <c r="D1157" s="182"/>
      <c r="E1157" s="182"/>
      <c r="F1157" s="182"/>
      <c r="G1157" s="182"/>
      <c r="H1157" s="45"/>
    </row>
    <row r="1158" s="2" customFormat="1">
      <c r="A1158" s="39"/>
      <c r="B1158" s="39"/>
      <c r="C1158" s="39"/>
      <c r="D1158" s="39"/>
      <c r="E1158" s="39"/>
      <c r="F1158" s="39"/>
      <c r="G1158" s="39"/>
      <c r="H1158" s="39"/>
    </row>
  </sheetData>
  <sheetProtection sheet="1" formatColumns="0" formatRows="0" objects="1" scenarios="1" spinCount="100000" saltValue="40D0hyw2csVpCfbqJcNAwOt+2EN1hmWv6JQXA/r/6mhoWA9SrUmmrX3Rb8IqqPqV5dUmSi9HtK9wEQEe8/n3/w==" hashValue="I7HLLc7xp9oJyWkDQDQbr8UYO0FogJH1bWiMqLRErZOPkIcmsat1rQ3zi80wGj7xKvkcN7vDRSweeHTCdSPYW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2022-10-31T11:24:56Z</dcterms:created>
  <dcterms:modified xsi:type="dcterms:W3CDTF">2022-10-31T11:25:56Z</dcterms:modified>
</cp:coreProperties>
</file>