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45" windowWidth="15180" windowHeight="8580"/>
  </bookViews>
  <sheets>
    <sheet name="F2 ROZP - stavební část" sheetId="1" r:id="rId1"/>
    <sheet name="F2 ROZP -  VPP" sheetId="6" r:id="rId2"/>
    <sheet name="F2 ROZP -  rekapitulace" sheetId="7" r:id="rId3"/>
    <sheet name="List2" sheetId="3" state="hidden" r:id="rId4"/>
    <sheet name="List3" sheetId="4" state="hidden" r:id="rId5"/>
    <sheet name="List4" sheetId="5" state="hidden" r:id="rId6"/>
  </sheets>
  <definedNames>
    <definedName name="_xlnm.Print_Area" localSheetId="2">'F2 ROZP -  rekapitulace'!$A$1:$F$22</definedName>
    <definedName name="_xlnm.Print_Area" localSheetId="1">'F2 ROZP -  VPP'!$A$1:$G$32</definedName>
    <definedName name="_xlnm.Print_Area" localSheetId="0">'F2 ROZP - stavební část'!$A$1:$G$84</definedName>
  </definedNames>
  <calcPr calcId="125725"/>
</workbook>
</file>

<file path=xl/calcChain.xml><?xml version="1.0" encoding="utf-8"?>
<calcChain xmlns="http://schemas.openxmlformats.org/spreadsheetml/2006/main">
  <c r="F78" i="1"/>
  <c r="F15" i="6"/>
  <c r="F16"/>
  <c r="F14"/>
  <c r="F71" i="1"/>
  <c r="F10" i="6"/>
  <c r="F12"/>
  <c r="F17"/>
  <c r="F23" i="1"/>
  <c r="F69"/>
  <c r="F55"/>
  <c r="F68"/>
  <c r="F67"/>
  <c r="F66"/>
  <c r="F65"/>
  <c r="F64"/>
  <c r="F63"/>
  <c r="F61"/>
  <c r="F60"/>
  <c r="F59"/>
  <c r="F58"/>
  <c r="F57"/>
  <c r="F56"/>
  <c r="F54"/>
  <c r="F53"/>
  <c r="F52"/>
  <c r="F51"/>
  <c r="F50"/>
  <c r="F47"/>
  <c r="F46"/>
  <c r="F45"/>
  <c r="F44"/>
  <c r="F43"/>
  <c r="F42"/>
  <c r="F41"/>
  <c r="F39"/>
  <c r="F38"/>
  <c r="F37"/>
  <c r="F35"/>
  <c r="F34"/>
  <c r="F33"/>
  <c r="F32"/>
  <c r="F31"/>
  <c r="F30"/>
  <c r="F29"/>
  <c r="F10"/>
  <c r="F12"/>
  <c r="F14"/>
  <c r="F15"/>
  <c r="F16"/>
  <c r="F17"/>
  <c r="F18"/>
  <c r="F19"/>
  <c r="F21"/>
  <c r="F22"/>
  <c r="F24"/>
  <c r="F25"/>
  <c r="F26"/>
  <c r="F27"/>
  <c r="F19" i="6"/>
  <c r="F20"/>
  <c r="C10" i="7"/>
  <c r="D10" s="1"/>
  <c r="F70" i="1"/>
  <c r="F72"/>
  <c r="F74"/>
  <c r="F77"/>
  <c r="F79"/>
  <c r="C9" i="7"/>
  <c r="F21" i="6"/>
  <c r="E10" i="7" l="1"/>
  <c r="C11"/>
  <c r="D9"/>
  <c r="D11" s="1"/>
  <c r="E9" l="1"/>
  <c r="E11" s="1"/>
</calcChain>
</file>

<file path=xl/sharedStrings.xml><?xml version="1.0" encoding="utf-8"?>
<sst xmlns="http://schemas.openxmlformats.org/spreadsheetml/2006/main" count="246" uniqueCount="168">
  <si>
    <t>Číslo položky</t>
  </si>
  <si>
    <t>Jednotka</t>
  </si>
  <si>
    <t>Počet jednotek</t>
  </si>
  <si>
    <t>ks</t>
  </si>
  <si>
    <t>m3</t>
  </si>
  <si>
    <t>m2</t>
  </si>
  <si>
    <t xml:space="preserve">soubor </t>
  </si>
  <si>
    <t>Jednotková cena (Kč/jedn.)</t>
  </si>
  <si>
    <t>Cena (Kč bez DPH)</t>
  </si>
  <si>
    <t>t</t>
  </si>
  <si>
    <t>km</t>
  </si>
  <si>
    <t>Kácení stromů o průměru kmene do 300mm, ve ztížených podmínkách strmého svahu, včetně přiblížení na blízkou mezideponii</t>
  </si>
  <si>
    <t>hod</t>
  </si>
  <si>
    <t>Nakládka dřevní hmoty pro transport na určené místo</t>
  </si>
  <si>
    <t>100m</t>
  </si>
  <si>
    <t>Odstranění náletových dřevin a křovin ve svahu, včetně likvidace dřevní hmoty štěpkováním</t>
  </si>
  <si>
    <t>Název položky</t>
  </si>
  <si>
    <t>Likvidace dřevního odpadu štěpkováním</t>
  </si>
  <si>
    <t>AKCE : II/309 KOUNOV - LIKVIDACE SESUVU A STABILIZACE SKALNÍHO SVAHU</t>
  </si>
  <si>
    <t>Likvidace dřevní hmoty z pokácených stromů - odvětvení, pořez</t>
  </si>
  <si>
    <t>Složení horninové rubaniny a sypaniny na skládce, vč. poplatku za skládkovné</t>
  </si>
  <si>
    <t>FÁZE č.2 - DEFINITIVNÍ STATICKÁ STABILIZACE SKALNÍHO SVAHU</t>
  </si>
  <si>
    <t>SO-01 Dopravní značení dle DIO</t>
  </si>
  <si>
    <t>SO-04 Kácení a likvidace dřevin</t>
  </si>
  <si>
    <t>SO-05 Terénní úpravy ve vrcholové části svahu</t>
  </si>
  <si>
    <t>Nakládka odbourané horninové rubaniny (kámen), t = 2,4*m3</t>
  </si>
  <si>
    <t>Nakládka odbourané horninové sypaniny (hlin-kam suť),  t = 2,3 *m3</t>
  </si>
  <si>
    <t>Všeobecné položky</t>
  </si>
  <si>
    <t>SO-06 Záchytné kotvené sítě a georohože</t>
  </si>
  <si>
    <t>Vrty prům.56 mm do horninového masivu, horolezeckým způsobem, v obtížně přístup.terénu</t>
  </si>
  <si>
    <t>m</t>
  </si>
  <si>
    <t>MATERIÁL - kotevní tyč celozávitová CKT22, včetně matic a podložek</t>
  </si>
  <si>
    <t>MATERIÁL - injekční kotevní tyč - trubka R32, včetně korunek, spojníků a matic</t>
  </si>
  <si>
    <t>MONTÁŽ - nízkotlaká injektáž innj.kotevních tyčí R32, tlakem do 0,6 MPa (včetně injektážní směsi)</t>
  </si>
  <si>
    <t>MATERIÁL - ocelová síť a georohož typu MACMAT HZn 6x8, včetně ocelového napínacího lana a svorek</t>
  </si>
  <si>
    <t>MONTÁŽ - ocelová síť a georohož typu MACMAT HZn 6x8, včetně ocelového napínacího lana a svorek</t>
  </si>
  <si>
    <t>MONTÁŽ - lepení kotevních tyčí CKT22 do 2složkového lepidla Lokset (včetně materiálu lepidla)</t>
  </si>
  <si>
    <t>SO-07 Zárubní zeď z gabionů</t>
  </si>
  <si>
    <t>SO-08 Odvodnění</t>
  </si>
  <si>
    <t>SO-09 Terénní úpravy v patě svahu</t>
  </si>
  <si>
    <t>Mezisoučet stavební práce - fáze č.2</t>
  </si>
  <si>
    <t>Sítě tahové pro drátěné koše nad rámec zdi, vč.montáže</t>
  </si>
  <si>
    <t>Základový blok pro koncovou zídku z lomového kamene prokládaného betonem B15</t>
  </si>
  <si>
    <t>Koncová zídka odvodnění a drenáže vč. bet.tvarovky drenáže, zdivo obklad. z lom. kam. na MC 10 režné</t>
  </si>
  <si>
    <r>
      <t xml:space="preserve">Drenáž PVC </t>
    </r>
    <r>
      <rPr>
        <sz val="11"/>
        <color indexed="8"/>
        <rFont val="Symbol"/>
        <family val="1"/>
        <charset val="2"/>
      </rPr>
      <t>Æ</t>
    </r>
    <r>
      <rPr>
        <sz val="11"/>
        <color indexed="8"/>
        <rFont val="Calibri"/>
        <family val="2"/>
        <charset val="238"/>
      </rPr>
      <t>150 včetně uložení bez obsypu</t>
    </r>
  </si>
  <si>
    <r>
      <t xml:space="preserve">Drenáž PVC </t>
    </r>
    <r>
      <rPr>
        <sz val="11"/>
        <color indexed="8"/>
        <rFont val="Symbol"/>
        <family val="1"/>
        <charset val="2"/>
      </rPr>
      <t>Æ</t>
    </r>
    <r>
      <rPr>
        <sz val="11"/>
        <color indexed="8"/>
        <rFont val="Calibri"/>
        <family val="2"/>
        <charset val="238"/>
      </rPr>
      <t>150 včetně uložení s obsypem</t>
    </r>
  </si>
  <si>
    <t>Sejmutí drnu v tl.100mm v patě svahu a zpětné uložení</t>
  </si>
  <si>
    <t>Přemístění výkopku, přehození, nakládání</t>
  </si>
  <si>
    <t>Přemístění výkopku, přehození, nakládání, přetřídění</t>
  </si>
  <si>
    <t>Vytrhání obrub krajníků obrubníků stojatých -žulové obrubníky-(100% se zpětně využije)</t>
  </si>
  <si>
    <t>Vybourání betonového lože obrubníků pro nové uložení</t>
  </si>
  <si>
    <t>Rozebrání stávajícího odvodňovacího žlábku z prefa tvarovek, uložení pro další využití (50%)</t>
  </si>
  <si>
    <t>Osazení obrubníku kamenného do lože z bet.prostého včetně očištění stávajících prvků</t>
  </si>
  <si>
    <t xml:space="preserve">Lože pro obrubník z betonu prostého </t>
  </si>
  <si>
    <t>Oprava okraje žulového odvodňovacího žlábku komunikace</t>
  </si>
  <si>
    <t>Meliorační tvarovka  např. TBM 54-30(ŽPSV) vč.dopravy - 50%nové</t>
  </si>
  <si>
    <t xml:space="preserve">Výkop pro gabionovou zeď mimo pozici v silně zvětralé hornině v patě svahu, tř.2-3(nově I.)těžitelnosti - celkem 65% celkového objemu výkopů  </t>
  </si>
  <si>
    <t>Odkopávky v silně zvětralé hornině a v suti v patě svahu, tř.3 (nově I.) těžitelnosti - celkem 35% celkového objemu výkopů</t>
  </si>
  <si>
    <t>Montáž dopravní značky IS12b (konec obce Kounov) do gabionové zdi v profilu km 0,060 stavby</t>
  </si>
  <si>
    <t>SO-10 Oprava obrubníku a odvodňovacího žlábku, montáž DZ IS12b</t>
  </si>
  <si>
    <t>SO-02 Ohraničení stavby na vozovce</t>
  </si>
  <si>
    <t>Zpracoval: Ing.J.Petera, Ing.V.Marx, 09.06.2010</t>
  </si>
  <si>
    <t>Pozn.1: Ve výkazu výměr jsou některé položky spojené (agregované).</t>
  </si>
  <si>
    <t>Pozn.2: Ve výkazu výměr se neuvažuje s opravou živičného krytu vozovky.</t>
  </si>
  <si>
    <t>Přesun odbouraných horninových hmot (sypaniny a rubaniny) včetně příplatku za přesun v obtížně přístupném terénu</t>
  </si>
  <si>
    <t>Odkopávky v silně zvětralé hornině a v nadložní suti, v obtížně přístupném svahu, horolezeckou technikou,  v tř.3 (nově I.) těžitelnosti - celkem 50% celkového objemu</t>
  </si>
  <si>
    <t>Odbourání horninových bloků hrozících sesutím, horolezeckou technikou, práce v  tř. 4 a 5 (nově II.) těžitelnosti, včetně svahování - celkem 50% celkového objemu</t>
  </si>
  <si>
    <t>komplet</t>
  </si>
  <si>
    <t>Zásyp za rubem gabionů (posice = spodní zásypový klín) z kvalitního drceného kameniva fr.8/16, hutněný (materiál + doprava 50 km + uložení po hutněných vrstvách)</t>
  </si>
  <si>
    <t>Zásyp za rubem gabionů (posice = vrchní vrstva zásypu) z vytěženého a tříděného materiálu, hutněný (mechanické třídění výkopku + uložení po hutněných vrstvách )</t>
  </si>
  <si>
    <t>Zásyp za rubem gabionů (posice = doplňující vrchní vrstva) z dovezeného materiálu fr.0/63N, hutněný (materiál + doprava 30km + uložení po hutněných vrstvách)</t>
  </si>
  <si>
    <r>
      <t xml:space="preserve">Zdivo z lomového kamene na sucho do drátěných košů, sítě svařované 100/50 a 100/100mm, drát 4mm </t>
    </r>
    <r>
      <rPr>
        <sz val="10"/>
        <rFont val="Arial CE"/>
        <charset val="238"/>
      </rPr>
      <t>(včetně kamene)</t>
    </r>
  </si>
  <si>
    <t>Lože z drceného kameniva fr.8/16 pro odvodňovací žlábek (materiál + doprava 50km + montáž)</t>
  </si>
  <si>
    <t>Dlažba z lomového kamene do štěrkového lože fr.8/16 tl.100mm, spáry MC10, zpevnění zásypů sklonu 1:1, včetně materiálů a dopravy</t>
  </si>
  <si>
    <t>Pokládka tvarovky odvodňovacího žlábku včetně materiálu spár</t>
  </si>
  <si>
    <t>Štěrkové lože pro gabion (posice = úprava základové spáry) mimo skalního podloží, tl.200mm hutněné, fr.0/32, uložení vč.materiálu</t>
  </si>
  <si>
    <t>1.1</t>
  </si>
  <si>
    <t>2.1</t>
  </si>
  <si>
    <t>4.1</t>
  </si>
  <si>
    <t>4.2</t>
  </si>
  <si>
    <t>4.3</t>
  </si>
  <si>
    <t>4.4</t>
  </si>
  <si>
    <t>4.5</t>
  </si>
  <si>
    <t>4.6</t>
  </si>
  <si>
    <t>5.1</t>
  </si>
  <si>
    <t>5.2</t>
  </si>
  <si>
    <t>5.3</t>
  </si>
  <si>
    <t>5.4</t>
  </si>
  <si>
    <t>5.5</t>
  </si>
  <si>
    <t>5.6</t>
  </si>
  <si>
    <t>5.7</t>
  </si>
  <si>
    <t>6.1</t>
  </si>
  <si>
    <t>6.2</t>
  </si>
  <si>
    <t>6.3</t>
  </si>
  <si>
    <t>6.4</t>
  </si>
  <si>
    <t>6.5</t>
  </si>
  <si>
    <t>6.6</t>
  </si>
  <si>
    <t>6.7</t>
  </si>
  <si>
    <t>7.1</t>
  </si>
  <si>
    <t>7.2</t>
  </si>
  <si>
    <t>7.3</t>
  </si>
  <si>
    <t>8.1</t>
  </si>
  <si>
    <t>8.2</t>
  </si>
  <si>
    <t>8.3</t>
  </si>
  <si>
    <t>8.4</t>
  </si>
  <si>
    <t>8.5</t>
  </si>
  <si>
    <t>8.6</t>
  </si>
  <si>
    <t>8.7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</si>
  <si>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</si>
  <si>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</si>
  <si>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</si>
  <si>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</si>
  <si>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</si>
  <si>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</si>
  <si>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</si>
  <si>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</si>
  <si>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</si>
  <si>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</si>
  <si>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</si>
  <si>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</si>
  <si>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10.1</t>
  </si>
  <si>
    <t>10.2</t>
  </si>
  <si>
    <t>10.3</t>
  </si>
  <si>
    <t>10.4</t>
  </si>
  <si>
    <t>10.5</t>
  </si>
  <si>
    <t>10.6</t>
  </si>
  <si>
    <t>10.7</t>
  </si>
  <si>
    <t>11.1</t>
  </si>
  <si>
    <t>12.1</t>
  </si>
  <si>
    <t>12.2</t>
  </si>
  <si>
    <t>12.3</t>
  </si>
  <si>
    <t>12.4</t>
  </si>
  <si>
    <t>12.5</t>
  </si>
  <si>
    <t>Příloha C.2 (doplńková)</t>
  </si>
  <si>
    <t>Příloha C.2 (doplňková)</t>
  </si>
  <si>
    <t>ODDÍL DOKUMENTACE:   SROVNÁVACÍ ROZPOČET PRO FÁZI č.2 - stavební část</t>
  </si>
  <si>
    <t>Rezerva 5% (0,05 x mezisoučet stavební práce na likvidaci sesuvu)</t>
  </si>
  <si>
    <t>FÁZE č.2  - DEFINITIVNÍ STATICKÁ STABILIZACE SVAHU - VPP       Celková cena bez DPH</t>
  </si>
  <si>
    <t>FÁZE č.2   - DEFINITIVNÍ STATICKÁ STABILIZACE SVAHU - VPP      Celková cena včetně DPH</t>
  </si>
  <si>
    <t>ODDÍL DOKUMENTACE:   SROVNÁVACÍ ROZPOČET PRO FÁZI č.2 - Všeobecné a předběžné položky ( VPP )</t>
  </si>
  <si>
    <t xml:space="preserve">REKAPITULACE </t>
  </si>
  <si>
    <t xml:space="preserve">ODDÍL DOKUMENTACE:   SROVNÁVACÍ ROZPOČET PRO FÁZI č.2 </t>
  </si>
  <si>
    <t>Všeobecné a předběžné položky</t>
  </si>
  <si>
    <t>Stavební část</t>
  </si>
  <si>
    <t>DPH</t>
  </si>
  <si>
    <t>Cena včetně DPH</t>
  </si>
  <si>
    <t>Cena bez DPH</t>
  </si>
  <si>
    <t>Celkem</t>
  </si>
  <si>
    <t>Dopravní zabezpečení řešeného úseku - mobilní dopravní značky na místě likvidace sesuvu + světelná signalizace (počet a umístění prvků je řešen zvláštní dokumentací zajišťovanou mimo tuto PD )</t>
  </si>
  <si>
    <t xml:space="preserve">Odvoz dřevní hmoty z pokácených stromů na deponii do vzdálenosti 5 km (doprava tam a zpět 10 km) </t>
  </si>
  <si>
    <t xml:space="preserve">Odvoz horninové rubaniny a sypaniny na zabezpečenou skládku do vzdálenosti 18 km (doprava tam a zpět 36 km), 10 souprav NA + přívěs </t>
  </si>
  <si>
    <t xml:space="preserve">Odvoz horninové rubaniny a sypaniny na zabezpečenou skládku do vzdálenosti 18 km (doprava tam a zpět 36 km), 1 souprava NA + přívěs </t>
  </si>
  <si>
    <t>Dopravní zabezpečení řešeného úseku - betonová svodidla typu New-Jersey, min. výška 800 mm, umístění v ose vozovky (pořízení, dovoz na místo, montáž, demontáž, odvoz)</t>
  </si>
  <si>
    <t>Rezerva 5%</t>
  </si>
  <si>
    <t>FÁZE č.2  - DEFINITIVNÍ STATICKÁ STABILIZACE SVAHU - přímé náklady       Celková cena bez DPH</t>
  </si>
  <si>
    <t>FÁZE č.2   - DEFINITIVNÍ STATICKÁ STABILIZACE SVAHU - přímé náklady     Celková cena včetně DPH</t>
  </si>
  <si>
    <t>SO-03 Zařízení staveniště - vedlejší rozpočtové náklady</t>
  </si>
  <si>
    <t>12.6</t>
  </si>
  <si>
    <t>12.7</t>
  </si>
  <si>
    <t>Technický dozor investora - je zajištěn samostatnou smlouvou mezi objednatelem (Královéhradecký kraj) a správcem stavby (SÚS Královéhradeckého kraje a.s.). TDI není proto předmětem této zakázky.</t>
  </si>
  <si>
    <t xml:space="preserve">Dokumentace skutečného provedení, včetně závěrečné zprávy Ado+ IGDo, pevná cena </t>
  </si>
  <si>
    <t>Vedlejší rozpočtové náklady - Geodetické zaměření skutečného provedení stavby (po dokonč. 2.fáze), pevná cena</t>
  </si>
  <si>
    <t>Stavební buňka, pevná cena</t>
  </si>
  <si>
    <t>Provizorní oplocení v délce cca 30 m, s uzamykatelnou bránou (montáž, demontáž), pevná cena</t>
  </si>
  <si>
    <t>Úprava manipulační plochy (v 1 jizdním pruhu) navrstvením ochranné vrstvy z drobnozrnného kameniva v tl. 100 mm na živičném krytu vozovky, na ploše 5 x 90 m, včetně uvedení do původního stavu, pevná cena</t>
  </si>
  <si>
    <t>Realizační dokumentace, pevná cena</t>
  </si>
  <si>
    <t>DPH 21%</t>
  </si>
  <si>
    <t>Autorský dozor investora - je zajištěn samostatnou smlouvou mezi objednatelem  a projektantem. AD není proto předmětem této zakázky.</t>
  </si>
</sst>
</file>

<file path=xl/styles.xml><?xml version="1.0" encoding="utf-8"?>
<styleSheet xmlns="http://schemas.openxmlformats.org/spreadsheetml/2006/main">
  <numFmts count="3">
    <numFmt numFmtId="164" formatCode="#,##0\ &quot;Kč&quot;"/>
    <numFmt numFmtId="166" formatCode="#,##0.00\ &quot;Kč&quot;"/>
    <numFmt numFmtId="168" formatCode="0.0"/>
  </numFmts>
  <fonts count="24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charset val="238"/>
    </font>
    <font>
      <sz val="10"/>
      <color indexed="10"/>
      <name val="Arial CE"/>
      <family val="2"/>
      <charset val="238"/>
    </font>
    <font>
      <b/>
      <i/>
      <sz val="11"/>
      <name val="Arial CE"/>
      <charset val="238"/>
    </font>
    <font>
      <b/>
      <sz val="10"/>
      <name val="Arial CE"/>
      <charset val="238"/>
    </font>
    <font>
      <b/>
      <i/>
      <sz val="11"/>
      <name val="Arial CE"/>
      <family val="2"/>
      <charset val="238"/>
    </font>
    <font>
      <sz val="11"/>
      <name val="Arial CE"/>
      <charset val="238"/>
    </font>
    <font>
      <i/>
      <sz val="11"/>
      <name val="Arial CE"/>
      <charset val="238"/>
    </font>
    <font>
      <b/>
      <sz val="14"/>
      <name val="Arial CE"/>
      <family val="2"/>
      <charset val="238"/>
    </font>
    <font>
      <sz val="11"/>
      <color indexed="8"/>
      <name val="Calibri"/>
      <family val="2"/>
      <charset val="238"/>
    </font>
    <font>
      <b/>
      <sz val="16"/>
      <name val="Arial CE"/>
      <charset val="238"/>
    </font>
    <font>
      <sz val="11"/>
      <color indexed="8"/>
      <name val="Symbol"/>
      <family val="1"/>
      <charset val="2"/>
    </font>
    <font>
      <sz val="10"/>
      <name val="Arial"/>
      <family val="2"/>
      <charset val="238"/>
    </font>
    <font>
      <b/>
      <sz val="11"/>
      <name val="Arial CE"/>
      <charset val="238"/>
    </font>
    <font>
      <sz val="12"/>
      <name val="Arial CE"/>
      <charset val="238"/>
    </font>
    <font>
      <b/>
      <sz val="18"/>
      <name val="Arial CE"/>
      <charset val="238"/>
    </font>
    <font>
      <sz val="10"/>
      <color rgb="FFFF0000"/>
      <name val="Arial CE"/>
      <family val="2"/>
      <charset val="238"/>
    </font>
    <font>
      <sz val="10"/>
      <color rgb="FFFF0000"/>
      <name val="Arial CE"/>
      <charset val="238"/>
    </font>
    <font>
      <b/>
      <sz val="10"/>
      <color rgb="FFFF0000"/>
      <name val="Arial CE"/>
      <charset val="238"/>
    </font>
    <font>
      <b/>
      <sz val="10"/>
      <color rgb="FFFF0000"/>
      <name val="Arial CE"/>
      <family val="2"/>
      <charset val="238"/>
    </font>
    <font>
      <b/>
      <sz val="11"/>
      <color rgb="FF00009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</borders>
  <cellStyleXfs count="1">
    <xf numFmtId="0" fontId="0" fillId="0" borderId="0"/>
  </cellStyleXfs>
  <cellXfs count="24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right"/>
    </xf>
    <xf numFmtId="164" fontId="1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2" fontId="1" fillId="0" borderId="0" xfId="0" applyNumberFormat="1" applyFont="1" applyAlignment="1">
      <alignment horizontal="right"/>
    </xf>
    <xf numFmtId="2" fontId="2" fillId="0" borderId="5" xfId="0" applyNumberFormat="1" applyFont="1" applyBorder="1" applyAlignment="1">
      <alignment horizontal="center" vertical="center" textRotation="90" wrapText="1"/>
    </xf>
    <xf numFmtId="164" fontId="2" fillId="0" borderId="5" xfId="0" applyNumberFormat="1" applyFont="1" applyBorder="1" applyAlignment="1">
      <alignment horizontal="center" vertical="center" textRotation="90" wrapText="1"/>
    </xf>
    <xf numFmtId="164" fontId="3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horizont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9" fillId="0" borderId="2" xfId="0" applyFont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wrapText="1"/>
    </xf>
    <xf numFmtId="164" fontId="1" fillId="0" borderId="0" xfId="0" applyNumberFormat="1" applyFont="1" applyFill="1" applyBorder="1"/>
    <xf numFmtId="0" fontId="0" fillId="0" borderId="0" xfId="0" applyFill="1"/>
    <xf numFmtId="0" fontId="1" fillId="0" borderId="0" xfId="0" applyFont="1" applyFill="1" applyBorder="1" applyAlignment="1">
      <alignment horizontal="center"/>
    </xf>
    <xf numFmtId="164" fontId="19" fillId="0" borderId="6" xfId="0" applyNumberFormat="1" applyFont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textRotation="90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164" fontId="2" fillId="0" borderId="7" xfId="0" applyNumberFormat="1" applyFont="1" applyBorder="1" applyAlignment="1">
      <alignment horizontal="center" vertical="center" textRotation="90" wrapText="1"/>
    </xf>
    <xf numFmtId="1" fontId="2" fillId="0" borderId="8" xfId="0" applyNumberFormat="1" applyFont="1" applyBorder="1" applyAlignment="1">
      <alignment horizontal="center" vertical="center"/>
    </xf>
    <xf numFmtId="164" fontId="20" fillId="0" borderId="9" xfId="0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64" fontId="20" fillId="0" borderId="7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1" fontId="21" fillId="0" borderId="11" xfId="0" applyNumberFormat="1" applyFont="1" applyFill="1" applyBorder="1" applyAlignment="1">
      <alignment horizontal="center" vertical="center"/>
    </xf>
    <xf numFmtId="164" fontId="20" fillId="0" borderId="11" xfId="0" applyNumberFormat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left" vertical="center" wrapText="1"/>
    </xf>
    <xf numFmtId="0" fontId="20" fillId="0" borderId="12" xfId="0" applyFont="1" applyFill="1" applyBorder="1" applyAlignment="1">
      <alignment horizontal="center" vertical="center"/>
    </xf>
    <xf numFmtId="1" fontId="21" fillId="0" borderId="12" xfId="0" applyNumberFormat="1" applyFont="1" applyFill="1" applyBorder="1" applyAlignment="1">
      <alignment horizontal="center" vertical="center"/>
    </xf>
    <xf numFmtId="164" fontId="20" fillId="0" borderId="12" xfId="0" applyNumberFormat="1" applyFont="1" applyFill="1" applyBorder="1" applyAlignment="1">
      <alignment horizontal="center" vertical="center"/>
    </xf>
    <xf numFmtId="164" fontId="20" fillId="0" borderId="12" xfId="0" applyNumberFormat="1" applyFont="1" applyBorder="1" applyAlignment="1">
      <alignment horizontal="center" vertical="center"/>
    </xf>
    <xf numFmtId="0" fontId="20" fillId="0" borderId="0" xfId="0" applyFont="1" applyBorder="1"/>
    <xf numFmtId="2" fontId="20" fillId="0" borderId="0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 vertical="center"/>
    </xf>
    <xf numFmtId="164" fontId="19" fillId="0" borderId="7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164" fontId="0" fillId="0" borderId="7" xfId="0" applyNumberFormat="1" applyFont="1" applyBorder="1" applyAlignment="1">
      <alignment horizontal="center" vertical="center"/>
    </xf>
    <xf numFmtId="1" fontId="2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" fontId="7" fillId="0" borderId="7" xfId="0" applyNumberFormat="1" applyFont="1" applyFill="1" applyBorder="1" applyAlignment="1">
      <alignment horizontal="center" vertical="center"/>
    </xf>
    <xf numFmtId="1" fontId="7" fillId="0" borderId="14" xfId="0" applyNumberFormat="1" applyFont="1" applyFill="1" applyBorder="1" applyAlignment="1">
      <alignment horizontal="center" vertical="center"/>
    </xf>
    <xf numFmtId="164" fontId="0" fillId="0" borderId="15" xfId="0" applyNumberFormat="1" applyFont="1" applyFill="1" applyBorder="1" applyAlignment="1">
      <alignment horizontal="center" vertical="center"/>
    </xf>
    <xf numFmtId="164" fontId="0" fillId="0" borderId="14" xfId="0" applyNumberFormat="1" applyFont="1" applyBorder="1" applyAlignment="1">
      <alignment horizontal="center" vertical="center"/>
    </xf>
    <xf numFmtId="164" fontId="0" fillId="0" borderId="16" xfId="0" applyNumberFormat="1" applyFont="1" applyBorder="1" applyAlignment="1">
      <alignment horizontal="center" vertical="center"/>
    </xf>
    <xf numFmtId="164" fontId="0" fillId="0" borderId="7" xfId="0" applyNumberFormat="1" applyFont="1" applyFill="1" applyBorder="1" applyAlignment="1">
      <alignment horizontal="center" vertical="center"/>
    </xf>
    <xf numFmtId="0" fontId="0" fillId="0" borderId="13" xfId="0" applyFont="1" applyBorder="1" applyAlignment="1">
      <alignment horizontal="left" vertical="center" wrapText="1"/>
    </xf>
    <xf numFmtId="0" fontId="0" fillId="0" borderId="13" xfId="0" applyFont="1" applyFill="1" applyBorder="1" applyAlignment="1">
      <alignment horizontal="center" vertical="center"/>
    </xf>
    <xf numFmtId="1" fontId="7" fillId="0" borderId="8" xfId="0" applyNumberFormat="1" applyFont="1" applyFill="1" applyBorder="1" applyAlignment="1">
      <alignment horizontal="center" vertical="center"/>
    </xf>
    <xf numFmtId="164" fontId="0" fillId="0" borderId="8" xfId="0" applyNumberFormat="1" applyFont="1" applyFill="1" applyBorder="1" applyAlignment="1">
      <alignment horizontal="center" vertical="center"/>
    </xf>
    <xf numFmtId="164" fontId="0" fillId="0" borderId="17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13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1" fontId="0" fillId="0" borderId="8" xfId="0" applyNumberFormat="1" applyFont="1" applyFill="1" applyBorder="1" applyAlignment="1">
      <alignment horizontal="center" vertical="center"/>
    </xf>
    <xf numFmtId="164" fontId="0" fillId="0" borderId="6" xfId="0" applyNumberFormat="1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left" vertical="center" wrapText="1"/>
    </xf>
    <xf numFmtId="0" fontId="0" fillId="3" borderId="18" xfId="0" applyFont="1" applyFill="1" applyBorder="1" applyAlignment="1">
      <alignment horizontal="center" vertical="center"/>
    </xf>
    <xf numFmtId="1" fontId="0" fillId="3" borderId="19" xfId="0" applyNumberFormat="1" applyFont="1" applyFill="1" applyBorder="1" applyAlignment="1">
      <alignment horizontal="center" vertical="center"/>
    </xf>
    <xf numFmtId="164" fontId="0" fillId="3" borderId="19" xfId="0" applyNumberFormat="1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left" vertical="center" wrapText="1"/>
    </xf>
    <xf numFmtId="0" fontId="0" fillId="0" borderId="20" xfId="0" applyFont="1" applyFill="1" applyBorder="1" applyAlignment="1">
      <alignment horizontal="center" vertical="center"/>
    </xf>
    <xf numFmtId="1" fontId="0" fillId="0" borderId="21" xfId="0" applyNumberFormat="1" applyFont="1" applyFill="1" applyBorder="1" applyAlignment="1">
      <alignment horizontal="center" vertical="center"/>
    </xf>
    <xf numFmtId="164" fontId="0" fillId="0" borderId="21" xfId="0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left" vertical="center" wrapText="1"/>
    </xf>
    <xf numFmtId="0" fontId="0" fillId="0" borderId="22" xfId="0" applyFont="1" applyFill="1" applyBorder="1" applyAlignment="1">
      <alignment horizontal="center" vertical="center"/>
    </xf>
    <xf numFmtId="1" fontId="0" fillId="0" borderId="23" xfId="0" applyNumberFormat="1" applyFont="1" applyFill="1" applyBorder="1" applyAlignment="1">
      <alignment horizontal="center" vertical="center"/>
    </xf>
    <xf numFmtId="164" fontId="0" fillId="0" borderId="23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20" fillId="0" borderId="0" xfId="0" applyFont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22" fillId="0" borderId="0" xfId="0" applyFont="1" applyAlignment="1">
      <alignment wrapText="1"/>
    </xf>
    <xf numFmtId="168" fontId="7" fillId="0" borderId="8" xfId="0" applyNumberFormat="1" applyFont="1" applyFill="1" applyBorder="1" applyAlignment="1">
      <alignment horizontal="center" vertical="center"/>
    </xf>
    <xf numFmtId="0" fontId="20" fillId="0" borderId="0" xfId="0" applyFont="1"/>
    <xf numFmtId="164" fontId="2" fillId="0" borderId="14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1" fontId="21" fillId="0" borderId="0" xfId="0" applyNumberFormat="1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center" vertical="center"/>
    </xf>
    <xf numFmtId="164" fontId="2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164" fontId="2" fillId="0" borderId="15" xfId="0" applyNumberFormat="1" applyFont="1" applyFill="1" applyBorder="1" applyAlignment="1">
      <alignment horizontal="center" vertical="center"/>
    </xf>
    <xf numFmtId="164" fontId="0" fillId="0" borderId="15" xfId="0" applyNumberFormat="1" applyFont="1" applyBorder="1" applyAlignment="1">
      <alignment horizontal="center" vertical="center"/>
    </xf>
    <xf numFmtId="164" fontId="0" fillId="2" borderId="7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4" xfId="0" applyBorder="1" applyAlignment="1">
      <alignment horizontal="left" vertical="center" wrapText="1"/>
    </xf>
    <xf numFmtId="1" fontId="7" fillId="0" borderId="13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1" fontId="7" fillId="2" borderId="7" xfId="0" applyNumberFormat="1" applyFont="1" applyFill="1" applyBorder="1" applyAlignment="1">
      <alignment horizontal="center" vertical="center"/>
    </xf>
    <xf numFmtId="1" fontId="7" fillId="2" borderId="8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4" fontId="0" fillId="0" borderId="24" xfId="0" applyNumberFormat="1" applyFont="1" applyBorder="1" applyAlignment="1">
      <alignment horizontal="center" vertical="center"/>
    </xf>
    <xf numFmtId="1" fontId="7" fillId="0" borderId="13" xfId="0" applyNumberFormat="1" applyFont="1" applyFill="1" applyBorder="1" applyAlignment="1">
      <alignment horizontal="center" vertical="center"/>
    </xf>
    <xf numFmtId="164" fontId="15" fillId="0" borderId="8" xfId="0" applyNumberFormat="1" applyFont="1" applyFill="1" applyBorder="1" applyAlignment="1">
      <alignment horizontal="center" vertical="center"/>
    </xf>
    <xf numFmtId="164" fontId="16" fillId="3" borderId="25" xfId="0" applyNumberFormat="1" applyFont="1" applyFill="1" applyBorder="1" applyAlignment="1">
      <alignment horizontal="center" vertical="center"/>
    </xf>
    <xf numFmtId="164" fontId="16" fillId="0" borderId="25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wrapText="1"/>
    </xf>
    <xf numFmtId="49" fontId="2" fillId="0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49" fontId="2" fillId="0" borderId="0" xfId="0" applyNumberFormat="1" applyFont="1"/>
    <xf numFmtId="49" fontId="2" fillId="3" borderId="29" xfId="0" applyNumberFormat="1" applyFont="1" applyFill="1" applyBorder="1" applyAlignment="1">
      <alignment horizontal="center" vertical="center"/>
    </xf>
    <xf numFmtId="49" fontId="2" fillId="0" borderId="30" xfId="0" applyNumberFormat="1" applyFont="1" applyFill="1" applyBorder="1" applyAlignment="1">
      <alignment horizontal="center" vertical="center"/>
    </xf>
    <xf numFmtId="49" fontId="2" fillId="0" borderId="31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/>
    <xf numFmtId="49" fontId="2" fillId="0" borderId="26" xfId="0" applyNumberFormat="1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" fontId="7" fillId="0" borderId="34" xfId="0" applyNumberFormat="1" applyFont="1" applyBorder="1" applyAlignment="1">
      <alignment horizontal="center" vertical="center"/>
    </xf>
    <xf numFmtId="164" fontId="0" fillId="5" borderId="0" xfId="0" applyNumberFormat="1" applyFill="1" applyAlignment="1">
      <alignment horizontal="right"/>
    </xf>
    <xf numFmtId="164" fontId="17" fillId="5" borderId="0" xfId="0" applyNumberFormat="1" applyFont="1" applyFill="1" applyAlignment="1">
      <alignment horizontal="right"/>
    </xf>
    <xf numFmtId="164" fontId="20" fillId="5" borderId="0" xfId="0" applyNumberFormat="1" applyFont="1" applyFill="1" applyBorder="1" applyAlignment="1">
      <alignment horizontal="right"/>
    </xf>
    <xf numFmtId="164" fontId="17" fillId="5" borderId="0" xfId="0" applyNumberFormat="1" applyFont="1" applyFill="1" applyBorder="1" applyAlignment="1">
      <alignment horizontal="right"/>
    </xf>
    <xf numFmtId="0" fontId="0" fillId="0" borderId="34" xfId="0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 textRotation="90" wrapText="1"/>
    </xf>
    <xf numFmtId="0" fontId="9" fillId="0" borderId="36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 wrapText="1"/>
    </xf>
    <xf numFmtId="2" fontId="2" fillId="0" borderId="37" xfId="0" applyNumberFormat="1" applyFont="1" applyBorder="1" applyAlignment="1">
      <alignment horizontal="center" vertical="center" wrapText="1"/>
    </xf>
    <xf numFmtId="164" fontId="2" fillId="0" borderId="38" xfId="0" applyNumberFormat="1" applyFont="1" applyBorder="1" applyAlignment="1">
      <alignment horizontal="center" vertical="center" wrapText="1"/>
    </xf>
    <xf numFmtId="49" fontId="2" fillId="0" borderId="39" xfId="0" applyNumberFormat="1" applyFont="1" applyFill="1" applyBorder="1" applyAlignment="1">
      <alignment horizontal="center" vertical="center"/>
    </xf>
    <xf numFmtId="164" fontId="0" fillId="0" borderId="40" xfId="0" applyNumberFormat="1" applyFont="1" applyFill="1" applyBorder="1" applyAlignment="1">
      <alignment horizontal="center" vertical="center"/>
    </xf>
    <xf numFmtId="49" fontId="2" fillId="0" borderId="41" xfId="0" applyNumberFormat="1" applyFont="1" applyBorder="1" applyAlignment="1">
      <alignment horizontal="center" vertical="center" wrapText="1"/>
    </xf>
    <xf numFmtId="49" fontId="2" fillId="0" borderId="42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43" xfId="0" applyNumberFormat="1" applyFont="1" applyFill="1" applyBorder="1" applyAlignment="1">
      <alignment horizontal="center" vertical="center"/>
    </xf>
    <xf numFmtId="4" fontId="2" fillId="0" borderId="13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23" fillId="3" borderId="44" xfId="0" applyFont="1" applyFill="1" applyBorder="1" applyAlignment="1">
      <alignment horizontal="left" vertical="center" wrapText="1"/>
    </xf>
    <xf numFmtId="4" fontId="2" fillId="3" borderId="44" xfId="0" applyNumberFormat="1" applyFont="1" applyFill="1" applyBorder="1" applyAlignment="1">
      <alignment horizontal="center" vertical="center"/>
    </xf>
    <xf numFmtId="4" fontId="7" fillId="3" borderId="44" xfId="0" applyNumberFormat="1" applyFont="1" applyFill="1" applyBorder="1" applyAlignment="1">
      <alignment horizontal="center" vertical="center"/>
    </xf>
    <xf numFmtId="4" fontId="2" fillId="3" borderId="45" xfId="0" applyNumberFormat="1" applyFont="1" applyFill="1" applyBorder="1" applyAlignment="1">
      <alignment horizontal="center" vertical="center"/>
    </xf>
    <xf numFmtId="0" fontId="18" fillId="0" borderId="0" xfId="0" applyFont="1"/>
    <xf numFmtId="0" fontId="2" fillId="0" borderId="32" xfId="0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46" xfId="0" applyNumberFormat="1" applyFont="1" applyBorder="1" applyAlignment="1">
      <alignment horizontal="center" vertical="center" wrapText="1"/>
    </xf>
    <xf numFmtId="164" fontId="2" fillId="0" borderId="37" xfId="0" applyNumberFormat="1" applyFont="1" applyBorder="1" applyAlignment="1">
      <alignment horizontal="center" vertical="center" wrapText="1"/>
    </xf>
    <xf numFmtId="164" fontId="2" fillId="0" borderId="47" xfId="0" applyNumberFormat="1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textRotation="90" wrapText="1"/>
    </xf>
    <xf numFmtId="164" fontId="2" fillId="0" borderId="49" xfId="0" applyNumberFormat="1" applyFont="1" applyBorder="1" applyAlignment="1">
      <alignment horizontal="center" vertical="center" textRotation="90" wrapText="1"/>
    </xf>
    <xf numFmtId="49" fontId="2" fillId="0" borderId="48" xfId="0" applyNumberFormat="1" applyFont="1" applyBorder="1" applyAlignment="1">
      <alignment horizontal="center" vertical="center" textRotation="90" wrapText="1"/>
    </xf>
    <xf numFmtId="164" fontId="2" fillId="0" borderId="50" xfId="0" applyNumberFormat="1" applyFont="1" applyBorder="1" applyAlignment="1">
      <alignment horizontal="center" vertical="center"/>
    </xf>
    <xf numFmtId="164" fontId="19" fillId="0" borderId="50" xfId="0" applyNumberFormat="1" applyFont="1" applyBorder="1" applyAlignment="1">
      <alignment horizontal="center" vertical="center"/>
    </xf>
    <xf numFmtId="164" fontId="2" fillId="0" borderId="51" xfId="0" applyNumberFormat="1" applyFont="1" applyBorder="1" applyAlignment="1">
      <alignment horizontal="center" vertical="center"/>
    </xf>
    <xf numFmtId="49" fontId="2" fillId="0" borderId="41" xfId="0" applyNumberFormat="1" applyFont="1" applyFill="1" applyBorder="1" applyAlignment="1">
      <alignment horizontal="center" vertical="center"/>
    </xf>
    <xf numFmtId="49" fontId="2" fillId="0" borderId="39" xfId="0" applyNumberFormat="1" applyFont="1" applyBorder="1" applyAlignment="1">
      <alignment horizontal="center" vertical="center"/>
    </xf>
    <xf numFmtId="164" fontId="19" fillId="0" borderId="51" xfId="0" applyNumberFormat="1" applyFont="1" applyBorder="1" applyAlignment="1">
      <alignment horizontal="center" vertical="center"/>
    </xf>
    <xf numFmtId="164" fontId="0" fillId="0" borderId="52" xfId="0" applyNumberFormat="1" applyFont="1" applyBorder="1" applyAlignment="1">
      <alignment horizontal="center" vertical="center"/>
    </xf>
    <xf numFmtId="164" fontId="0" fillId="0" borderId="51" xfId="0" applyNumberFormat="1" applyFont="1" applyBorder="1" applyAlignment="1">
      <alignment horizontal="center" vertical="center"/>
    </xf>
    <xf numFmtId="164" fontId="0" fillId="2" borderId="51" xfId="0" applyNumberFormat="1" applyFont="1" applyFill="1" applyBorder="1" applyAlignment="1">
      <alignment horizontal="center" vertical="center"/>
    </xf>
    <xf numFmtId="49" fontId="2" fillId="0" borderId="53" xfId="0" applyNumberFormat="1" applyFont="1" applyFill="1" applyBorder="1" applyAlignment="1">
      <alignment horizontal="center" vertical="center"/>
    </xf>
    <xf numFmtId="164" fontId="0" fillId="2" borderId="54" xfId="0" applyNumberFormat="1" applyFont="1" applyFill="1" applyBorder="1" applyAlignment="1">
      <alignment horizontal="center" vertical="center"/>
    </xf>
    <xf numFmtId="49" fontId="5" fillId="0" borderId="39" xfId="0" applyNumberFormat="1" applyFont="1" applyFill="1" applyBorder="1" applyAlignment="1">
      <alignment horizontal="center" vertical="center"/>
    </xf>
    <xf numFmtId="164" fontId="20" fillId="0" borderId="51" xfId="0" applyNumberFormat="1" applyFont="1" applyFill="1" applyBorder="1" applyAlignment="1">
      <alignment horizontal="center" vertical="center"/>
    </xf>
    <xf numFmtId="164" fontId="0" fillId="0" borderId="55" xfId="0" applyNumberFormat="1" applyFont="1" applyBorder="1" applyAlignment="1">
      <alignment horizontal="center" vertical="center"/>
    </xf>
    <xf numFmtId="164" fontId="0" fillId="0" borderId="54" xfId="0" applyNumberFormat="1" applyFont="1" applyBorder="1" applyAlignment="1">
      <alignment horizontal="center" vertical="center"/>
    </xf>
    <xf numFmtId="49" fontId="2" fillId="0" borderId="42" xfId="0" applyNumberFormat="1" applyFont="1" applyFill="1" applyBorder="1" applyAlignment="1">
      <alignment horizontal="center" vertical="center"/>
    </xf>
    <xf numFmtId="0" fontId="0" fillId="0" borderId="44" xfId="0" applyBorder="1" applyAlignment="1">
      <alignment horizontal="left" vertical="center" wrapText="1"/>
    </xf>
    <xf numFmtId="0" fontId="0" fillId="0" borderId="44" xfId="0" applyFill="1" applyBorder="1" applyAlignment="1">
      <alignment horizontal="center" vertical="center"/>
    </xf>
    <xf numFmtId="1" fontId="7" fillId="0" borderId="56" xfId="0" applyNumberFormat="1" applyFont="1" applyFill="1" applyBorder="1" applyAlignment="1">
      <alignment horizontal="center" vertical="center"/>
    </xf>
    <xf numFmtId="164" fontId="0" fillId="0" borderId="56" xfId="0" applyNumberFormat="1" applyFont="1" applyFill="1" applyBorder="1" applyAlignment="1">
      <alignment horizontal="center" vertical="center"/>
    </xf>
    <xf numFmtId="164" fontId="0" fillId="0" borderId="57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3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" fontId="1" fillId="0" borderId="14" xfId="0" applyNumberFormat="1" applyFont="1" applyFill="1" applyBorder="1" applyAlignment="1">
      <alignment horizontal="center" vertical="center"/>
    </xf>
    <xf numFmtId="164" fontId="2" fillId="0" borderId="58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/>
    </xf>
    <xf numFmtId="164" fontId="2" fillId="0" borderId="59" xfId="0" applyNumberFormat="1" applyFont="1" applyBorder="1" applyAlignment="1">
      <alignment horizontal="center" vertical="center" wrapText="1"/>
    </xf>
    <xf numFmtId="164" fontId="20" fillId="0" borderId="60" xfId="0" applyNumberFormat="1" applyFont="1" applyBorder="1" applyAlignment="1">
      <alignment horizontal="center" vertical="center"/>
    </xf>
    <xf numFmtId="164" fontId="2" fillId="0" borderId="60" xfId="0" applyNumberFormat="1" applyFont="1" applyFill="1" applyBorder="1" applyAlignment="1">
      <alignment horizontal="center" vertical="center"/>
    </xf>
    <xf numFmtId="164" fontId="2" fillId="0" borderId="61" xfId="0" applyNumberFormat="1" applyFont="1" applyBorder="1" applyAlignment="1">
      <alignment horizontal="center" vertical="center"/>
    </xf>
    <xf numFmtId="164" fontId="0" fillId="0" borderId="61" xfId="0" applyNumberFormat="1" applyFont="1" applyBorder="1" applyAlignment="1">
      <alignment horizontal="center" vertical="center"/>
    </xf>
    <xf numFmtId="164" fontId="0" fillId="0" borderId="62" xfId="0" applyNumberFormat="1" applyFont="1" applyBorder="1" applyAlignment="1">
      <alignment horizontal="center" vertical="center"/>
    </xf>
    <xf numFmtId="164" fontId="20" fillId="0" borderId="6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164" fontId="7" fillId="6" borderId="64" xfId="0" applyNumberFormat="1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0" fontId="2" fillId="0" borderId="65" xfId="0" applyFont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66" xfId="0" applyFont="1" applyFill="1" applyBorder="1" applyAlignment="1">
      <alignment horizontal="center" vertical="center"/>
    </xf>
    <xf numFmtId="2" fontId="0" fillId="0" borderId="66" xfId="0" applyNumberFormat="1" applyBorder="1" applyAlignment="1">
      <alignment horizontal="right"/>
    </xf>
    <xf numFmtId="164" fontId="0" fillId="0" borderId="50" xfId="0" applyNumberFormat="1" applyFont="1" applyBorder="1" applyAlignment="1">
      <alignment horizontal="center" vertical="center"/>
    </xf>
    <xf numFmtId="164" fontId="0" fillId="0" borderId="66" xfId="0" applyNumberFormat="1" applyBorder="1" applyAlignment="1">
      <alignment horizontal="right"/>
    </xf>
    <xf numFmtId="166" fontId="0" fillId="0" borderId="9" xfId="0" applyNumberFormat="1" applyFont="1" applyBorder="1" applyAlignment="1">
      <alignment horizontal="center" vertical="center"/>
    </xf>
    <xf numFmtId="166" fontId="16" fillId="3" borderId="25" xfId="0" applyNumberFormat="1" applyFont="1" applyFill="1" applyBorder="1" applyAlignment="1">
      <alignment horizontal="center" vertical="center"/>
    </xf>
    <xf numFmtId="166" fontId="16" fillId="0" borderId="25" xfId="0" applyNumberFormat="1" applyFont="1" applyFill="1" applyBorder="1" applyAlignment="1">
      <alignment horizontal="center" vertical="center"/>
    </xf>
    <xf numFmtId="164" fontId="2" fillId="0" borderId="70" xfId="0" applyNumberFormat="1" applyFont="1" applyFill="1" applyBorder="1" applyAlignment="1">
      <alignment horizontal="center" vertical="center"/>
    </xf>
    <xf numFmtId="164" fontId="2" fillId="0" borderId="71" xfId="0" applyNumberFormat="1" applyFont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 shrinkToFit="1"/>
    </xf>
    <xf numFmtId="0" fontId="3" fillId="5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7" fillId="0" borderId="67" xfId="0" applyFont="1" applyBorder="1" applyAlignment="1">
      <alignment horizontal="left" vertical="center" wrapText="1"/>
    </xf>
    <xf numFmtId="0" fontId="7" fillId="0" borderId="68" xfId="0" applyFont="1" applyBorder="1" applyAlignment="1">
      <alignment horizontal="left" vertical="center" wrapText="1"/>
    </xf>
    <xf numFmtId="0" fontId="7" fillId="0" borderId="69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I106"/>
  <sheetViews>
    <sheetView tabSelected="1" view="pageBreakPreview" zoomScale="80" zoomScaleNormal="100" zoomScaleSheetLayoutView="80" workbookViewId="0"/>
  </sheetViews>
  <sheetFormatPr defaultRowHeight="12.75"/>
  <cols>
    <col min="1" max="1" width="5.7109375" customWidth="1"/>
    <col min="2" max="2" width="125.85546875" customWidth="1"/>
    <col min="3" max="3" width="11.5703125" customWidth="1"/>
    <col min="4" max="4" width="11.85546875" style="10" customWidth="1"/>
    <col min="5" max="5" width="14" style="8" customWidth="1"/>
    <col min="6" max="6" width="20" style="8" customWidth="1"/>
    <col min="7" max="7" width="1" style="15" customWidth="1"/>
    <col min="8" max="8" width="12" style="1" bestFit="1" customWidth="1"/>
  </cols>
  <sheetData>
    <row r="1" spans="1:9" ht="15">
      <c r="E1" s="143"/>
      <c r="F1" s="144" t="s">
        <v>133</v>
      </c>
    </row>
    <row r="3" spans="1:9" ht="27.75" customHeight="1">
      <c r="A3" s="235" t="s">
        <v>18</v>
      </c>
      <c r="B3" s="235"/>
      <c r="C3" s="235"/>
      <c r="D3" s="235"/>
      <c r="E3" s="235"/>
      <c r="F3" s="235"/>
    </row>
    <row r="4" spans="1:9" ht="22.5" customHeight="1">
      <c r="A4" s="237" t="s">
        <v>21</v>
      </c>
      <c r="B4" s="237"/>
      <c r="C4" s="237"/>
      <c r="D4" s="237"/>
      <c r="E4" s="237"/>
      <c r="F4" s="237"/>
    </row>
    <row r="5" spans="1:9" ht="20.25" customHeight="1">
      <c r="A5" s="236" t="s">
        <v>135</v>
      </c>
      <c r="B5" s="236"/>
      <c r="C5" s="236"/>
      <c r="D5" s="236"/>
      <c r="E5" s="236"/>
      <c r="F5" s="236"/>
      <c r="I5" s="1"/>
    </row>
    <row r="6" spans="1:9" ht="13.5" thickBot="1">
      <c r="A6" s="1"/>
      <c r="B6" s="1"/>
      <c r="C6" s="1"/>
      <c r="D6" s="11"/>
      <c r="E6" s="9"/>
      <c r="F6" s="9"/>
      <c r="I6" s="1"/>
    </row>
    <row r="7" spans="1:9" ht="60" customHeight="1" thickBot="1">
      <c r="A7" s="150" t="s">
        <v>0</v>
      </c>
      <c r="B7" s="151" t="s">
        <v>16</v>
      </c>
      <c r="C7" s="152" t="s">
        <v>1</v>
      </c>
      <c r="D7" s="153" t="s">
        <v>2</v>
      </c>
      <c r="E7" s="174" t="s">
        <v>7</v>
      </c>
      <c r="F7" s="175" t="s">
        <v>8</v>
      </c>
      <c r="H7" s="16"/>
    </row>
    <row r="8" spans="1:9" ht="38.25" customHeight="1" thickTop="1" thickBot="1">
      <c r="A8" s="176"/>
      <c r="B8" s="28" t="s">
        <v>21</v>
      </c>
      <c r="C8" s="4"/>
      <c r="D8" s="12"/>
      <c r="E8" s="13"/>
      <c r="F8" s="177"/>
      <c r="H8" s="16"/>
    </row>
    <row r="9" spans="1:9" ht="30" customHeight="1" thickTop="1">
      <c r="A9" s="178"/>
      <c r="B9" s="28" t="s">
        <v>22</v>
      </c>
      <c r="C9" s="4"/>
      <c r="D9" s="12"/>
      <c r="E9" s="13"/>
      <c r="F9" s="177"/>
      <c r="H9" s="16"/>
    </row>
    <row r="10" spans="1:9" ht="52.5" customHeight="1">
      <c r="A10" s="155" t="s">
        <v>76</v>
      </c>
      <c r="B10" s="90" t="s">
        <v>148</v>
      </c>
      <c r="C10" s="7" t="s">
        <v>6</v>
      </c>
      <c r="D10" s="114">
        <v>1</v>
      </c>
      <c r="E10" s="202">
        <v>0</v>
      </c>
      <c r="F10" s="179">
        <f>PRODUCT(D10:E10)</f>
        <v>0</v>
      </c>
      <c r="H10" s="94"/>
    </row>
    <row r="11" spans="1:9" ht="30" customHeight="1">
      <c r="A11" s="155"/>
      <c r="B11" s="72" t="s">
        <v>60</v>
      </c>
      <c r="C11" s="7"/>
      <c r="D11" s="32"/>
      <c r="E11" s="27"/>
      <c r="F11" s="180"/>
      <c r="H11" s="16"/>
    </row>
    <row r="12" spans="1:9" ht="42.75" customHeight="1">
      <c r="A12" s="155" t="s">
        <v>77</v>
      </c>
      <c r="B12" s="2" t="s">
        <v>152</v>
      </c>
      <c r="C12" s="7" t="s">
        <v>14</v>
      </c>
      <c r="D12" s="57">
        <v>1</v>
      </c>
      <c r="E12" s="108">
        <v>0</v>
      </c>
      <c r="F12" s="181">
        <f>PRODUCT(D12:E12)</f>
        <v>0</v>
      </c>
      <c r="H12" s="16"/>
    </row>
    <row r="13" spans="1:9" ht="30" customHeight="1">
      <c r="A13" s="183"/>
      <c r="B13" s="72" t="s">
        <v>23</v>
      </c>
      <c r="C13" s="3"/>
      <c r="D13" s="46"/>
      <c r="E13" s="47"/>
      <c r="F13" s="184"/>
      <c r="H13" s="16"/>
    </row>
    <row r="14" spans="1:9" ht="30" customHeight="1">
      <c r="A14" s="182" t="s">
        <v>78</v>
      </c>
      <c r="B14" s="48" t="s">
        <v>11</v>
      </c>
      <c r="C14" s="49" t="s">
        <v>3</v>
      </c>
      <c r="D14" s="115">
        <v>33</v>
      </c>
      <c r="E14" s="60">
        <v>0</v>
      </c>
      <c r="F14" s="185">
        <f t="shared" ref="F14:F19" si="0">PRODUCT(D14:E14)</f>
        <v>0</v>
      </c>
      <c r="H14" s="16"/>
    </row>
    <row r="15" spans="1:9" ht="25.5" customHeight="1">
      <c r="A15" s="182" t="s">
        <v>79</v>
      </c>
      <c r="B15" s="6" t="s">
        <v>19</v>
      </c>
      <c r="C15" s="3" t="s">
        <v>12</v>
      </c>
      <c r="D15" s="57">
        <v>40</v>
      </c>
      <c r="E15" s="109">
        <v>0</v>
      </c>
      <c r="F15" s="186">
        <f t="shared" si="0"/>
        <v>0</v>
      </c>
      <c r="H15" s="16"/>
    </row>
    <row r="16" spans="1:9" ht="30" customHeight="1">
      <c r="A16" s="182" t="s">
        <v>80</v>
      </c>
      <c r="B16" s="6" t="s">
        <v>17</v>
      </c>
      <c r="C16" s="3" t="s">
        <v>12</v>
      </c>
      <c r="D16" s="57">
        <v>16</v>
      </c>
      <c r="E16" s="109">
        <v>0</v>
      </c>
      <c r="F16" s="186">
        <f t="shared" si="0"/>
        <v>0</v>
      </c>
      <c r="H16" s="16"/>
    </row>
    <row r="17" spans="1:9" ht="30" customHeight="1">
      <c r="A17" s="182" t="s">
        <v>81</v>
      </c>
      <c r="B17" s="18" t="s">
        <v>13</v>
      </c>
      <c r="C17" s="19" t="s">
        <v>9</v>
      </c>
      <c r="D17" s="116">
        <v>25</v>
      </c>
      <c r="E17" s="110">
        <v>0</v>
      </c>
      <c r="F17" s="187">
        <f t="shared" si="0"/>
        <v>0</v>
      </c>
      <c r="H17" s="16"/>
    </row>
    <row r="18" spans="1:9" ht="30" customHeight="1">
      <c r="A18" s="188" t="s">
        <v>82</v>
      </c>
      <c r="B18" s="50" t="s">
        <v>149</v>
      </c>
      <c r="C18" s="51" t="s">
        <v>10</v>
      </c>
      <c r="D18" s="117">
        <v>100</v>
      </c>
      <c r="E18" s="111">
        <v>0</v>
      </c>
      <c r="F18" s="189">
        <f t="shared" si="0"/>
        <v>0</v>
      </c>
      <c r="H18" s="16"/>
    </row>
    <row r="19" spans="1:9" ht="30" customHeight="1">
      <c r="A19" s="155" t="s">
        <v>83</v>
      </c>
      <c r="B19" s="52" t="s">
        <v>15</v>
      </c>
      <c r="C19" s="53" t="s">
        <v>5</v>
      </c>
      <c r="D19" s="118">
        <v>400</v>
      </c>
      <c r="E19" s="54">
        <v>0</v>
      </c>
      <c r="F19" s="186">
        <f t="shared" si="0"/>
        <v>0</v>
      </c>
      <c r="H19" s="16"/>
    </row>
    <row r="20" spans="1:9" ht="30" customHeight="1">
      <c r="A20" s="190"/>
      <c r="B20" s="72" t="s">
        <v>24</v>
      </c>
      <c r="C20" s="34"/>
      <c r="D20" s="55"/>
      <c r="E20" s="35"/>
      <c r="F20" s="191"/>
      <c r="H20" s="16"/>
    </row>
    <row r="21" spans="1:9" ht="43.5" customHeight="1">
      <c r="A21" s="155" t="s">
        <v>84</v>
      </c>
      <c r="B21" s="90" t="s">
        <v>65</v>
      </c>
      <c r="C21" s="56" t="s">
        <v>4</v>
      </c>
      <c r="D21" s="57">
        <v>60</v>
      </c>
      <c r="E21" s="59">
        <v>0</v>
      </c>
      <c r="F21" s="186">
        <f t="shared" ref="F21:F27" si="1">PRODUCT(D21:E21)</f>
        <v>0</v>
      </c>
      <c r="H21" s="124"/>
      <c r="I21" s="94"/>
    </row>
    <row r="22" spans="1:9" ht="39.75" customHeight="1">
      <c r="A22" s="155" t="s">
        <v>85</v>
      </c>
      <c r="B22" s="113" t="s">
        <v>66</v>
      </c>
      <c r="C22" s="49" t="s">
        <v>4</v>
      </c>
      <c r="D22" s="58">
        <v>60</v>
      </c>
      <c r="E22" s="60">
        <v>0</v>
      </c>
      <c r="F22" s="185">
        <f t="shared" si="1"/>
        <v>0</v>
      </c>
      <c r="H22" s="16"/>
    </row>
    <row r="23" spans="1:9" ht="32.25" customHeight="1">
      <c r="A23" s="155" t="s">
        <v>86</v>
      </c>
      <c r="B23" s="113" t="s">
        <v>64</v>
      </c>
      <c r="C23" s="56" t="s">
        <v>9</v>
      </c>
      <c r="D23" s="20">
        <v>282</v>
      </c>
      <c r="E23" s="59">
        <v>0</v>
      </c>
      <c r="F23" s="192">
        <f>PRODUCT(D23:E23)</f>
        <v>0</v>
      </c>
      <c r="H23" s="16"/>
    </row>
    <row r="24" spans="1:9" ht="29.25" customHeight="1">
      <c r="A24" s="155" t="s">
        <v>87</v>
      </c>
      <c r="B24" s="52" t="s">
        <v>26</v>
      </c>
      <c r="C24" s="56" t="s">
        <v>9</v>
      </c>
      <c r="D24" s="20">
        <v>138</v>
      </c>
      <c r="E24" s="59">
        <v>0</v>
      </c>
      <c r="F24" s="192">
        <f t="shared" si="1"/>
        <v>0</v>
      </c>
      <c r="H24" s="16"/>
    </row>
    <row r="25" spans="1:9" ht="30" customHeight="1">
      <c r="A25" s="155" t="s">
        <v>88</v>
      </c>
      <c r="B25" s="52" t="s">
        <v>25</v>
      </c>
      <c r="C25" s="56" t="s">
        <v>9</v>
      </c>
      <c r="D25" s="20">
        <v>144</v>
      </c>
      <c r="E25" s="59">
        <v>0</v>
      </c>
      <c r="F25" s="192">
        <f t="shared" si="1"/>
        <v>0</v>
      </c>
      <c r="H25" s="16"/>
    </row>
    <row r="26" spans="1:9" ht="30" customHeight="1">
      <c r="A26" s="155" t="s">
        <v>89</v>
      </c>
      <c r="B26" s="90" t="s">
        <v>150</v>
      </c>
      <c r="C26" s="56" t="s">
        <v>10</v>
      </c>
      <c r="D26" s="20">
        <v>360</v>
      </c>
      <c r="E26" s="62">
        <v>0</v>
      </c>
      <c r="F26" s="186">
        <f t="shared" si="1"/>
        <v>0</v>
      </c>
      <c r="H26" s="94"/>
      <c r="I26" s="94"/>
    </row>
    <row r="27" spans="1:9" ht="30" customHeight="1">
      <c r="A27" s="155" t="s">
        <v>90</v>
      </c>
      <c r="B27" s="63" t="s">
        <v>20</v>
      </c>
      <c r="C27" s="64" t="s">
        <v>9</v>
      </c>
      <c r="D27" s="65">
        <v>282</v>
      </c>
      <c r="E27" s="66">
        <v>0</v>
      </c>
      <c r="F27" s="193">
        <f t="shared" si="1"/>
        <v>0</v>
      </c>
      <c r="H27" s="94"/>
      <c r="I27" s="94"/>
    </row>
    <row r="28" spans="1:9" ht="30" customHeight="1">
      <c r="A28" s="155"/>
      <c r="B28" s="73" t="s">
        <v>28</v>
      </c>
      <c r="C28" s="64"/>
      <c r="D28" s="65"/>
      <c r="E28" s="66"/>
      <c r="F28" s="193"/>
      <c r="H28" s="16"/>
    </row>
    <row r="29" spans="1:9" ht="30" customHeight="1">
      <c r="A29" s="155" t="s">
        <v>91</v>
      </c>
      <c r="B29" s="70" t="s">
        <v>29</v>
      </c>
      <c r="C29" s="71" t="s">
        <v>30</v>
      </c>
      <c r="D29" s="65">
        <v>150</v>
      </c>
      <c r="E29" s="66">
        <v>0</v>
      </c>
      <c r="F29" s="193">
        <f t="shared" ref="F29:F69" si="2">PRODUCT(D29:E29)</f>
        <v>0</v>
      </c>
      <c r="H29" s="16"/>
    </row>
    <row r="30" spans="1:9" ht="30" customHeight="1">
      <c r="A30" s="155" t="s">
        <v>92</v>
      </c>
      <c r="B30" s="70" t="s">
        <v>31</v>
      </c>
      <c r="C30" s="71" t="s">
        <v>30</v>
      </c>
      <c r="D30" s="65">
        <v>40</v>
      </c>
      <c r="E30" s="66">
        <v>0</v>
      </c>
      <c r="F30" s="193">
        <f t="shared" si="2"/>
        <v>0</v>
      </c>
      <c r="H30" s="16"/>
    </row>
    <row r="31" spans="1:9" ht="30" customHeight="1">
      <c r="A31" s="155" t="s">
        <v>93</v>
      </c>
      <c r="B31" s="70" t="s">
        <v>36</v>
      </c>
      <c r="C31" s="71" t="s">
        <v>30</v>
      </c>
      <c r="D31" s="65">
        <v>40</v>
      </c>
      <c r="E31" s="66">
        <v>0</v>
      </c>
      <c r="F31" s="193">
        <f t="shared" si="2"/>
        <v>0</v>
      </c>
      <c r="H31" s="16"/>
    </row>
    <row r="32" spans="1:9" ht="30" customHeight="1">
      <c r="A32" s="155" t="s">
        <v>94</v>
      </c>
      <c r="B32" s="70" t="s">
        <v>32</v>
      </c>
      <c r="C32" s="71" t="s">
        <v>30</v>
      </c>
      <c r="D32" s="65">
        <v>110</v>
      </c>
      <c r="E32" s="66">
        <v>0</v>
      </c>
      <c r="F32" s="193">
        <f t="shared" si="2"/>
        <v>0</v>
      </c>
      <c r="H32" s="16"/>
    </row>
    <row r="33" spans="1:8" ht="30" customHeight="1">
      <c r="A33" s="155" t="s">
        <v>95</v>
      </c>
      <c r="B33" s="70" t="s">
        <v>33</v>
      </c>
      <c r="C33" s="71" t="s">
        <v>30</v>
      </c>
      <c r="D33" s="65">
        <v>110</v>
      </c>
      <c r="E33" s="66">
        <v>0</v>
      </c>
      <c r="F33" s="193">
        <f t="shared" si="2"/>
        <v>0</v>
      </c>
      <c r="H33" s="16"/>
    </row>
    <row r="34" spans="1:8" ht="30" customHeight="1">
      <c r="A34" s="155" t="s">
        <v>96</v>
      </c>
      <c r="B34" s="70" t="s">
        <v>34</v>
      </c>
      <c r="C34" s="71" t="s">
        <v>5</v>
      </c>
      <c r="D34" s="65">
        <v>500</v>
      </c>
      <c r="E34" s="66">
        <v>0</v>
      </c>
      <c r="F34" s="193">
        <f t="shared" si="2"/>
        <v>0</v>
      </c>
      <c r="H34" s="16"/>
    </row>
    <row r="35" spans="1:8" ht="30" customHeight="1">
      <c r="A35" s="155" t="s">
        <v>97</v>
      </c>
      <c r="B35" s="70" t="s">
        <v>35</v>
      </c>
      <c r="C35" s="71" t="s">
        <v>5</v>
      </c>
      <c r="D35" s="65">
        <v>500</v>
      </c>
      <c r="E35" s="66">
        <v>0</v>
      </c>
      <c r="F35" s="193">
        <f t="shared" si="2"/>
        <v>0</v>
      </c>
      <c r="H35" s="16"/>
    </row>
    <row r="36" spans="1:8" ht="30" customHeight="1">
      <c r="A36" s="155"/>
      <c r="B36" s="73" t="s">
        <v>37</v>
      </c>
      <c r="C36" s="64"/>
      <c r="D36" s="65"/>
      <c r="E36" s="66"/>
      <c r="F36" s="193"/>
      <c r="H36" s="16"/>
    </row>
    <row r="37" spans="1:8" ht="30" customHeight="1">
      <c r="A37" s="155" t="s">
        <v>98</v>
      </c>
      <c r="B37" s="52" t="s">
        <v>71</v>
      </c>
      <c r="C37" s="71" t="s">
        <v>4</v>
      </c>
      <c r="D37" s="65">
        <v>215</v>
      </c>
      <c r="E37" s="66">
        <v>0</v>
      </c>
      <c r="F37" s="193">
        <f t="shared" si="2"/>
        <v>0</v>
      </c>
      <c r="H37" s="92"/>
    </row>
    <row r="38" spans="1:8" ht="30" customHeight="1">
      <c r="A38" s="155" t="s">
        <v>99</v>
      </c>
      <c r="B38" s="70" t="s">
        <v>41</v>
      </c>
      <c r="C38" s="71" t="s">
        <v>5</v>
      </c>
      <c r="D38" s="95">
        <v>33.5</v>
      </c>
      <c r="E38" s="66">
        <v>0</v>
      </c>
      <c r="F38" s="193">
        <f t="shared" si="2"/>
        <v>0</v>
      </c>
      <c r="H38" s="16"/>
    </row>
    <row r="39" spans="1:8" ht="30" customHeight="1">
      <c r="A39" s="155" t="s">
        <v>100</v>
      </c>
      <c r="B39" s="70" t="s">
        <v>75</v>
      </c>
      <c r="C39" s="71" t="s">
        <v>5</v>
      </c>
      <c r="D39" s="65">
        <v>70</v>
      </c>
      <c r="E39" s="66">
        <v>0</v>
      </c>
      <c r="F39" s="193">
        <f t="shared" si="2"/>
        <v>0</v>
      </c>
      <c r="H39" s="16"/>
    </row>
    <row r="40" spans="1:8" ht="30" customHeight="1">
      <c r="A40" s="155"/>
      <c r="B40" s="73" t="s">
        <v>38</v>
      </c>
      <c r="C40" s="64"/>
      <c r="D40" s="65"/>
      <c r="E40" s="66"/>
      <c r="F40" s="193"/>
      <c r="H40" s="16"/>
    </row>
    <row r="41" spans="1:8" ht="30" customHeight="1">
      <c r="A41" s="155" t="s">
        <v>101</v>
      </c>
      <c r="B41" s="70" t="s">
        <v>72</v>
      </c>
      <c r="C41" s="71" t="s">
        <v>4</v>
      </c>
      <c r="D41" s="65">
        <v>13</v>
      </c>
      <c r="E41" s="66">
        <v>0</v>
      </c>
      <c r="F41" s="193">
        <f t="shared" si="2"/>
        <v>0</v>
      </c>
      <c r="H41" s="16"/>
    </row>
    <row r="42" spans="1:8" ht="30" customHeight="1">
      <c r="A42" s="155" t="s">
        <v>102</v>
      </c>
      <c r="B42" s="90" t="s">
        <v>74</v>
      </c>
      <c r="C42" s="71" t="s">
        <v>30</v>
      </c>
      <c r="D42" s="65">
        <v>80</v>
      </c>
      <c r="E42" s="66">
        <v>0</v>
      </c>
      <c r="F42" s="193">
        <f t="shared" si="2"/>
        <v>0</v>
      </c>
      <c r="H42" s="16"/>
    </row>
    <row r="43" spans="1:8" ht="30" customHeight="1">
      <c r="A43" s="155" t="s">
        <v>103</v>
      </c>
      <c r="B43" s="90" t="s">
        <v>55</v>
      </c>
      <c r="C43" s="71" t="s">
        <v>3</v>
      </c>
      <c r="D43" s="65">
        <v>90</v>
      </c>
      <c r="E43" s="62">
        <v>0</v>
      </c>
      <c r="F43" s="193">
        <f t="shared" si="2"/>
        <v>0</v>
      </c>
      <c r="H43" s="16"/>
    </row>
    <row r="44" spans="1:8" ht="30" customHeight="1">
      <c r="A44" s="155" t="s">
        <v>104</v>
      </c>
      <c r="B44" s="90" t="s">
        <v>42</v>
      </c>
      <c r="C44" s="71" t="s">
        <v>4</v>
      </c>
      <c r="D44" s="95">
        <v>0.5</v>
      </c>
      <c r="E44" s="66">
        <v>0</v>
      </c>
      <c r="F44" s="193">
        <f t="shared" si="2"/>
        <v>0</v>
      </c>
      <c r="H44" s="16"/>
    </row>
    <row r="45" spans="1:8" ht="30" customHeight="1">
      <c r="A45" s="155" t="s">
        <v>105</v>
      </c>
      <c r="B45" s="91" t="s">
        <v>43</v>
      </c>
      <c r="C45" s="71" t="s">
        <v>4</v>
      </c>
      <c r="D45" s="95">
        <v>0.5</v>
      </c>
      <c r="E45" s="66">
        <v>0</v>
      </c>
      <c r="F45" s="193">
        <f t="shared" si="2"/>
        <v>0</v>
      </c>
      <c r="H45" s="16"/>
    </row>
    <row r="46" spans="1:8" ht="30" customHeight="1">
      <c r="A46" s="155" t="s">
        <v>106</v>
      </c>
      <c r="B46" s="70" t="s">
        <v>44</v>
      </c>
      <c r="C46" s="71" t="s">
        <v>30</v>
      </c>
      <c r="D46" s="65">
        <v>25</v>
      </c>
      <c r="E46" s="66">
        <v>0</v>
      </c>
      <c r="F46" s="193">
        <f t="shared" si="2"/>
        <v>0</v>
      </c>
      <c r="H46" s="16"/>
    </row>
    <row r="47" spans="1:8" ht="30" customHeight="1" thickBot="1">
      <c r="A47" s="194" t="s">
        <v>107</v>
      </c>
      <c r="B47" s="195" t="s">
        <v>45</v>
      </c>
      <c r="C47" s="196" t="s">
        <v>30</v>
      </c>
      <c r="D47" s="197">
        <v>30</v>
      </c>
      <c r="E47" s="198">
        <v>0</v>
      </c>
      <c r="F47" s="199">
        <f t="shared" si="2"/>
        <v>0</v>
      </c>
      <c r="H47" s="16"/>
    </row>
    <row r="48" spans="1:8" ht="60" customHeight="1" thickBot="1">
      <c r="A48" s="168" t="s">
        <v>0</v>
      </c>
      <c r="B48" s="169" t="s">
        <v>16</v>
      </c>
      <c r="C48" s="170" t="s">
        <v>1</v>
      </c>
      <c r="D48" s="171" t="s">
        <v>2</v>
      </c>
      <c r="E48" s="172" t="s">
        <v>7</v>
      </c>
      <c r="F48" s="173" t="s">
        <v>8</v>
      </c>
      <c r="H48" s="16"/>
    </row>
    <row r="49" spans="1:9" ht="30" customHeight="1" thickTop="1">
      <c r="A49" s="125"/>
      <c r="B49" s="73" t="s">
        <v>39</v>
      </c>
      <c r="C49" s="64"/>
      <c r="D49" s="65"/>
      <c r="E49" s="66"/>
      <c r="F49" s="67"/>
      <c r="H49" s="16"/>
    </row>
    <row r="50" spans="1:9" ht="30" customHeight="1">
      <c r="A50" s="125" t="s">
        <v>108</v>
      </c>
      <c r="B50" s="90" t="s">
        <v>46</v>
      </c>
      <c r="C50" s="56" t="s">
        <v>4</v>
      </c>
      <c r="D50" s="57">
        <v>20</v>
      </c>
      <c r="E50" s="59">
        <v>0</v>
      </c>
      <c r="F50" s="67">
        <f t="shared" si="2"/>
        <v>0</v>
      </c>
      <c r="H50" s="16"/>
    </row>
    <row r="51" spans="1:9" ht="30" customHeight="1">
      <c r="A51" s="125" t="s">
        <v>109</v>
      </c>
      <c r="B51" s="90" t="s">
        <v>56</v>
      </c>
      <c r="C51" s="93" t="s">
        <v>4</v>
      </c>
      <c r="D51" s="65">
        <v>40</v>
      </c>
      <c r="E51" s="66">
        <v>0</v>
      </c>
      <c r="F51" s="67">
        <f t="shared" si="2"/>
        <v>0</v>
      </c>
      <c r="H51" s="94"/>
      <c r="I51" s="94"/>
    </row>
    <row r="52" spans="1:9" ht="30" customHeight="1">
      <c r="A52" s="125" t="s">
        <v>110</v>
      </c>
      <c r="B52" s="90" t="s">
        <v>48</v>
      </c>
      <c r="C52" s="93" t="s">
        <v>4</v>
      </c>
      <c r="D52" s="65">
        <v>40</v>
      </c>
      <c r="E52" s="66">
        <v>0</v>
      </c>
      <c r="F52" s="67">
        <f t="shared" si="2"/>
        <v>0</v>
      </c>
      <c r="H52" s="16"/>
    </row>
    <row r="53" spans="1:9" ht="30" customHeight="1">
      <c r="A53" s="125" t="s">
        <v>111</v>
      </c>
      <c r="B53" s="90" t="s">
        <v>57</v>
      </c>
      <c r="C53" s="56" t="s">
        <v>4</v>
      </c>
      <c r="D53" s="65">
        <v>20</v>
      </c>
      <c r="E53" s="66">
        <v>0</v>
      </c>
      <c r="F53" s="67">
        <f t="shared" si="2"/>
        <v>0</v>
      </c>
      <c r="H53" s="16"/>
    </row>
    <row r="54" spans="1:9" ht="30" customHeight="1">
      <c r="A54" s="125" t="s">
        <v>112</v>
      </c>
      <c r="B54" s="90" t="s">
        <v>47</v>
      </c>
      <c r="C54" s="93" t="s">
        <v>4</v>
      </c>
      <c r="D54" s="65">
        <v>20</v>
      </c>
      <c r="E54" s="66">
        <v>0</v>
      </c>
      <c r="F54" s="67">
        <f t="shared" si="2"/>
        <v>0</v>
      </c>
      <c r="H54" s="16"/>
    </row>
    <row r="55" spans="1:9" ht="30" customHeight="1">
      <c r="A55" s="125" t="s">
        <v>113</v>
      </c>
      <c r="B55" s="52" t="s">
        <v>25</v>
      </c>
      <c r="C55" s="56" t="s">
        <v>9</v>
      </c>
      <c r="D55" s="20">
        <v>12</v>
      </c>
      <c r="E55" s="59">
        <v>0</v>
      </c>
      <c r="F55" s="61">
        <f t="shared" si="2"/>
        <v>0</v>
      </c>
      <c r="H55" s="16"/>
    </row>
    <row r="56" spans="1:9" ht="30" customHeight="1">
      <c r="A56" s="125" t="s">
        <v>114</v>
      </c>
      <c r="B56" s="90" t="s">
        <v>151</v>
      </c>
      <c r="C56" s="56" t="s">
        <v>10</v>
      </c>
      <c r="D56" s="65">
        <v>36</v>
      </c>
      <c r="E56" s="66">
        <v>0</v>
      </c>
      <c r="F56" s="67">
        <f t="shared" si="2"/>
        <v>0</v>
      </c>
      <c r="H56" s="16"/>
    </row>
    <row r="57" spans="1:9" ht="30" customHeight="1">
      <c r="A57" s="125" t="s">
        <v>115</v>
      </c>
      <c r="B57" s="63" t="s">
        <v>20</v>
      </c>
      <c r="C57" s="64" t="s">
        <v>9</v>
      </c>
      <c r="D57" s="65">
        <v>12</v>
      </c>
      <c r="E57" s="66">
        <v>0</v>
      </c>
      <c r="F57" s="67">
        <f t="shared" si="2"/>
        <v>0</v>
      </c>
      <c r="H57" s="16"/>
    </row>
    <row r="58" spans="1:9" ht="43.5" customHeight="1">
      <c r="A58" s="125" t="s">
        <v>116</v>
      </c>
      <c r="B58" s="90" t="s">
        <v>68</v>
      </c>
      <c r="C58" s="71" t="s">
        <v>4</v>
      </c>
      <c r="D58" s="65">
        <v>30</v>
      </c>
      <c r="E58" s="121">
        <v>0</v>
      </c>
      <c r="F58" s="67">
        <f t="shared" si="2"/>
        <v>0</v>
      </c>
      <c r="H58" s="94"/>
    </row>
    <row r="59" spans="1:9" ht="40.5" customHeight="1">
      <c r="A59" s="125" t="s">
        <v>117</v>
      </c>
      <c r="B59" s="90" t="s">
        <v>69</v>
      </c>
      <c r="C59" s="71" t="s">
        <v>4</v>
      </c>
      <c r="D59" s="65">
        <v>90</v>
      </c>
      <c r="E59" s="121">
        <v>0</v>
      </c>
      <c r="F59" s="67">
        <f t="shared" si="2"/>
        <v>0</v>
      </c>
      <c r="H59" s="94"/>
    </row>
    <row r="60" spans="1:9" ht="40.5" customHeight="1">
      <c r="A60" s="125" t="s">
        <v>118</v>
      </c>
      <c r="B60" s="90" t="s">
        <v>70</v>
      </c>
      <c r="C60" s="71" t="s">
        <v>4</v>
      </c>
      <c r="D60" s="65">
        <v>90</v>
      </c>
      <c r="E60" s="121">
        <v>0</v>
      </c>
      <c r="F60" s="67">
        <f t="shared" si="2"/>
        <v>0</v>
      </c>
      <c r="H60" s="94"/>
    </row>
    <row r="61" spans="1:9" ht="30" customHeight="1">
      <c r="A61" s="125" t="s">
        <v>119</v>
      </c>
      <c r="B61" s="70" t="s">
        <v>73</v>
      </c>
      <c r="C61" s="71" t="s">
        <v>5</v>
      </c>
      <c r="D61" s="65">
        <v>20</v>
      </c>
      <c r="E61" s="121">
        <v>0</v>
      </c>
      <c r="F61" s="67">
        <f t="shared" si="2"/>
        <v>0</v>
      </c>
      <c r="H61" s="94"/>
      <c r="I61" s="96"/>
    </row>
    <row r="62" spans="1:9" ht="30" customHeight="1">
      <c r="A62" s="125"/>
      <c r="B62" s="73" t="s">
        <v>59</v>
      </c>
      <c r="C62" s="64"/>
      <c r="D62" s="65"/>
      <c r="E62" s="66"/>
      <c r="F62" s="67"/>
      <c r="H62" s="16"/>
    </row>
    <row r="63" spans="1:9" ht="30" customHeight="1">
      <c r="A63" s="125" t="s">
        <v>120</v>
      </c>
      <c r="B63" s="90" t="s">
        <v>49</v>
      </c>
      <c r="C63" s="71" t="s">
        <v>30</v>
      </c>
      <c r="D63" s="65">
        <v>80</v>
      </c>
      <c r="E63" s="59">
        <v>0</v>
      </c>
      <c r="F63" s="67">
        <f t="shared" si="2"/>
        <v>0</v>
      </c>
      <c r="H63" s="94"/>
    </row>
    <row r="64" spans="1:9" ht="30" customHeight="1">
      <c r="A64" s="125" t="s">
        <v>121</v>
      </c>
      <c r="B64" s="90" t="s">
        <v>50</v>
      </c>
      <c r="C64" s="71" t="s">
        <v>4</v>
      </c>
      <c r="D64" s="65">
        <v>7</v>
      </c>
      <c r="E64" s="66">
        <v>0</v>
      </c>
      <c r="F64" s="67">
        <f t="shared" si="2"/>
        <v>0</v>
      </c>
      <c r="H64" s="94"/>
    </row>
    <row r="65" spans="1:9" ht="30" customHeight="1">
      <c r="A65" s="125" t="s">
        <v>122</v>
      </c>
      <c r="B65" s="90" t="s">
        <v>51</v>
      </c>
      <c r="C65" s="71" t="s">
        <v>30</v>
      </c>
      <c r="D65" s="65">
        <v>80</v>
      </c>
      <c r="E65" s="66">
        <v>0</v>
      </c>
      <c r="F65" s="67">
        <f t="shared" si="2"/>
        <v>0</v>
      </c>
      <c r="H65" s="94"/>
    </row>
    <row r="66" spans="1:9" ht="30" customHeight="1">
      <c r="A66" s="125" t="s">
        <v>123</v>
      </c>
      <c r="B66" s="90" t="s">
        <v>52</v>
      </c>
      <c r="C66" s="71" t="s">
        <v>30</v>
      </c>
      <c r="D66" s="65">
        <v>80</v>
      </c>
      <c r="E66" s="66">
        <v>0</v>
      </c>
      <c r="F66" s="67">
        <f t="shared" si="2"/>
        <v>0</v>
      </c>
      <c r="H66" s="94"/>
    </row>
    <row r="67" spans="1:9" ht="30" customHeight="1">
      <c r="A67" s="125" t="s">
        <v>124</v>
      </c>
      <c r="B67" s="70" t="s">
        <v>53</v>
      </c>
      <c r="C67" s="71" t="s">
        <v>4</v>
      </c>
      <c r="D67" s="65">
        <v>7</v>
      </c>
      <c r="E67" s="66">
        <v>0</v>
      </c>
      <c r="F67" s="67">
        <f t="shared" si="2"/>
        <v>0</v>
      </c>
      <c r="H67" s="94"/>
    </row>
    <row r="68" spans="1:9" ht="30" customHeight="1">
      <c r="A68" s="126" t="s">
        <v>125</v>
      </c>
      <c r="B68" s="70" t="s">
        <v>54</v>
      </c>
      <c r="C68" s="64" t="s">
        <v>30</v>
      </c>
      <c r="D68" s="65">
        <v>80</v>
      </c>
      <c r="E68" s="66">
        <v>0</v>
      </c>
      <c r="F68" s="67">
        <f t="shared" si="2"/>
        <v>0</v>
      </c>
      <c r="H68" s="94"/>
    </row>
    <row r="69" spans="1:9" ht="30" customHeight="1" thickBot="1">
      <c r="A69" s="125" t="s">
        <v>126</v>
      </c>
      <c r="B69" s="70" t="s">
        <v>58</v>
      </c>
      <c r="C69" s="64" t="s">
        <v>67</v>
      </c>
      <c r="D69" s="120">
        <v>1</v>
      </c>
      <c r="E69" s="76">
        <v>0</v>
      </c>
      <c r="F69" s="67">
        <f t="shared" si="2"/>
        <v>0</v>
      </c>
      <c r="H69" s="94"/>
    </row>
    <row r="70" spans="1:9" ht="30" customHeight="1" thickTop="1" thickBot="1">
      <c r="A70" s="127"/>
      <c r="B70" s="238" t="s">
        <v>40</v>
      </c>
      <c r="C70" s="239"/>
      <c r="D70" s="239"/>
      <c r="E70" s="240"/>
      <c r="F70" s="221">
        <f>SUM(F10:F69)</f>
        <v>0</v>
      </c>
      <c r="H70" s="16"/>
    </row>
    <row r="71" spans="1:9" ht="30" customHeight="1">
      <c r="A71" s="127"/>
      <c r="B71" s="224" t="s">
        <v>160</v>
      </c>
      <c r="C71" s="225" t="s">
        <v>6</v>
      </c>
      <c r="D71" s="222">
        <v>1</v>
      </c>
      <c r="E71" s="223">
        <v>0</v>
      </c>
      <c r="F71" s="67">
        <f>D71*E71</f>
        <v>0</v>
      </c>
      <c r="H71" s="16"/>
    </row>
    <row r="72" spans="1:9" ht="30" customHeight="1">
      <c r="A72" s="127"/>
      <c r="B72" s="219" t="s">
        <v>147</v>
      </c>
      <c r="C72" s="56"/>
      <c r="D72" s="20"/>
      <c r="E72" s="220"/>
      <c r="F72" s="220">
        <f>SUM(F70:F71)</f>
        <v>0</v>
      </c>
      <c r="H72" s="16"/>
    </row>
    <row r="73" spans="1:9" ht="30" customHeight="1">
      <c r="A73" s="125"/>
      <c r="B73" s="74" t="s">
        <v>153</v>
      </c>
      <c r="C73" s="36"/>
      <c r="D73" s="37"/>
      <c r="E73" s="38"/>
      <c r="F73" s="218"/>
      <c r="H73" s="16"/>
    </row>
    <row r="74" spans="1:9" ht="30" customHeight="1">
      <c r="A74" s="125" t="s">
        <v>127</v>
      </c>
      <c r="B74" s="70" t="s">
        <v>136</v>
      </c>
      <c r="C74" s="64"/>
      <c r="D74" s="75"/>
      <c r="E74" s="76"/>
      <c r="F74" s="230">
        <f>PRODUCT(F72*0.05)</f>
        <v>0</v>
      </c>
      <c r="H74" s="16"/>
    </row>
    <row r="75" spans="1:9" ht="9" customHeight="1">
      <c r="A75" s="125"/>
      <c r="B75" s="63"/>
      <c r="C75" s="64"/>
      <c r="D75" s="75"/>
      <c r="E75" s="66"/>
      <c r="F75" s="33"/>
      <c r="H75" s="16"/>
    </row>
    <row r="76" spans="1:9" ht="20.100000000000001" customHeight="1" thickBot="1">
      <c r="A76" s="128"/>
      <c r="G76" s="17"/>
    </row>
    <row r="77" spans="1:9" ht="31.5" customHeight="1" thickTop="1" thickBot="1">
      <c r="A77" s="129"/>
      <c r="B77" s="77" t="s">
        <v>154</v>
      </c>
      <c r="C77" s="78"/>
      <c r="D77" s="79"/>
      <c r="E77" s="80"/>
      <c r="F77" s="231">
        <f>F72+F74</f>
        <v>0</v>
      </c>
      <c r="G77" s="26"/>
      <c r="H77" s="24"/>
      <c r="I77" s="25"/>
    </row>
    <row r="78" spans="1:9" ht="31.5" customHeight="1" thickTop="1" thickBot="1">
      <c r="A78" s="130"/>
      <c r="B78" s="81" t="s">
        <v>166</v>
      </c>
      <c r="C78" s="82"/>
      <c r="D78" s="83"/>
      <c r="E78" s="84"/>
      <c r="F78" s="232">
        <f>PRODUCT(F77*0.21)</f>
        <v>0</v>
      </c>
      <c r="G78" s="26"/>
      <c r="H78" s="24"/>
      <c r="I78" s="25"/>
    </row>
    <row r="79" spans="1:9" ht="31.5" customHeight="1" thickTop="1" thickBot="1">
      <c r="A79" s="131"/>
      <c r="B79" s="85" t="s">
        <v>155</v>
      </c>
      <c r="C79" s="86"/>
      <c r="D79" s="87"/>
      <c r="E79" s="88"/>
      <c r="F79" s="232">
        <f>SUM(F77:F78)</f>
        <v>0</v>
      </c>
      <c r="G79" s="26"/>
      <c r="H79" s="24"/>
      <c r="I79" s="25"/>
    </row>
    <row r="80" spans="1:9" ht="12" customHeight="1" thickTop="1">
      <c r="A80" s="132"/>
      <c r="B80" s="39"/>
      <c r="C80" s="40"/>
      <c r="D80" s="41"/>
      <c r="E80" s="42"/>
      <c r="F80" s="43"/>
      <c r="G80" s="26"/>
      <c r="H80" s="24"/>
      <c r="I80" s="25"/>
    </row>
    <row r="81" spans="1:9" ht="20.25" customHeight="1">
      <c r="A81" s="133"/>
      <c r="B81" s="103" t="s">
        <v>62</v>
      </c>
      <c r="C81" s="104"/>
      <c r="D81" s="105"/>
      <c r="E81" s="106"/>
      <c r="F81" s="107"/>
      <c r="G81" s="26"/>
      <c r="H81" s="24"/>
      <c r="I81" s="25"/>
    </row>
    <row r="82" spans="1:9" ht="18" customHeight="1">
      <c r="A82" s="133"/>
      <c r="B82" s="103" t="s">
        <v>63</v>
      </c>
      <c r="C82" s="99"/>
      <c r="D82" s="100"/>
      <c r="E82" s="101"/>
      <c r="F82" s="102"/>
      <c r="G82" s="26"/>
      <c r="H82" s="24"/>
      <c r="I82" s="25"/>
    </row>
    <row r="83" spans="1:9" ht="18" customHeight="1">
      <c r="A83" s="133"/>
      <c r="B83" s="98"/>
      <c r="C83" s="99"/>
      <c r="D83" s="100"/>
      <c r="E83" s="101"/>
      <c r="F83" s="102"/>
      <c r="G83" s="26"/>
      <c r="H83" s="24"/>
      <c r="I83" s="25"/>
    </row>
    <row r="84" spans="1:9" ht="15">
      <c r="A84" s="134"/>
      <c r="B84" s="112" t="s">
        <v>61</v>
      </c>
      <c r="C84" s="44"/>
      <c r="D84" s="45"/>
      <c r="E84" s="145"/>
      <c r="F84" s="146" t="s">
        <v>134</v>
      </c>
    </row>
    <row r="106" spans="6:6" ht="15.75">
      <c r="F106" s="14"/>
    </row>
  </sheetData>
  <mergeCells count="4">
    <mergeCell ref="A3:F3"/>
    <mergeCell ref="A5:F5"/>
    <mergeCell ref="A4:F4"/>
    <mergeCell ref="B70:E70"/>
  </mergeCells>
  <phoneticPr fontId="0" type="noConversion"/>
  <printOptions horizontalCentered="1"/>
  <pageMargins left="1.1811023622047245" right="0.39370078740157483" top="0.98425196850393704" bottom="0.98425196850393704" header="0.51181102362204722" footer="0.51181102362204722"/>
  <pageSetup paperSize="9" scale="46" orientation="portrait" r:id="rId1"/>
  <headerFooter alignWithMargins="0"/>
  <rowBreaks count="1" manualBreakCount="1">
    <brk id="4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54"/>
  <sheetViews>
    <sheetView view="pageBreakPreview" topLeftCell="A3" zoomScale="90" zoomScaleNormal="100" zoomScaleSheetLayoutView="90" workbookViewId="0">
      <selection activeCell="F11" sqref="F11"/>
    </sheetView>
  </sheetViews>
  <sheetFormatPr defaultRowHeight="12.75"/>
  <cols>
    <col min="1" max="1" width="7.5703125" customWidth="1"/>
    <col min="2" max="2" width="118.85546875" customWidth="1"/>
    <col min="3" max="3" width="11.5703125" customWidth="1"/>
    <col min="4" max="4" width="11.85546875" style="10" customWidth="1"/>
    <col min="5" max="5" width="14" style="8" customWidth="1"/>
    <col min="6" max="6" width="20" style="8" customWidth="1"/>
    <col min="7" max="7" width="6" style="15" customWidth="1"/>
    <col min="8" max="8" width="12" style="1" bestFit="1" customWidth="1"/>
  </cols>
  <sheetData>
    <row r="1" spans="1:10" ht="15">
      <c r="E1" s="143"/>
      <c r="F1" s="144" t="s">
        <v>133</v>
      </c>
    </row>
    <row r="3" spans="1:10" ht="27.75" customHeight="1">
      <c r="A3" s="235" t="s">
        <v>18</v>
      </c>
      <c r="B3" s="235"/>
      <c r="C3" s="235"/>
      <c r="D3" s="235"/>
      <c r="E3" s="235"/>
      <c r="F3" s="235"/>
    </row>
    <row r="4" spans="1:10" ht="22.5" customHeight="1">
      <c r="A4" s="237" t="s">
        <v>21</v>
      </c>
      <c r="B4" s="237"/>
      <c r="C4" s="237"/>
      <c r="D4" s="237"/>
      <c r="E4" s="237"/>
      <c r="F4" s="237"/>
    </row>
    <row r="5" spans="1:10" ht="20.25" customHeight="1">
      <c r="A5" s="236" t="s">
        <v>139</v>
      </c>
      <c r="B5" s="236"/>
      <c r="C5" s="236"/>
      <c r="D5" s="236"/>
      <c r="E5" s="236"/>
      <c r="F5" s="236"/>
      <c r="I5" s="1"/>
    </row>
    <row r="6" spans="1:10" ht="13.5" thickBot="1">
      <c r="A6" s="1"/>
      <c r="B6" s="1"/>
      <c r="C6" s="1"/>
      <c r="D6" s="11"/>
      <c r="E6" s="9"/>
      <c r="F6" s="9"/>
      <c r="I6" s="1"/>
    </row>
    <row r="7" spans="1:10" ht="60" customHeight="1" thickTop="1" thickBot="1">
      <c r="A7" s="5" t="s">
        <v>0</v>
      </c>
      <c r="B7" s="22" t="s">
        <v>16</v>
      </c>
      <c r="C7" s="139" t="s">
        <v>1</v>
      </c>
      <c r="D7" s="140" t="s">
        <v>2</v>
      </c>
      <c r="E7" s="141" t="s">
        <v>7</v>
      </c>
      <c r="F7" s="212" t="s">
        <v>8</v>
      </c>
      <c r="H7" s="16"/>
    </row>
    <row r="8" spans="1:10" ht="9" customHeight="1" thickTop="1">
      <c r="A8" s="125"/>
      <c r="B8" s="63"/>
      <c r="C8" s="64"/>
      <c r="D8" s="75"/>
      <c r="E8" s="66"/>
      <c r="F8" s="213"/>
      <c r="H8" s="16"/>
    </row>
    <row r="9" spans="1:10" ht="30" customHeight="1">
      <c r="A9" s="125"/>
      <c r="B9" s="89" t="s">
        <v>27</v>
      </c>
      <c r="C9" s="7"/>
      <c r="D9" s="68"/>
      <c r="E9" s="69"/>
      <c r="F9" s="214"/>
      <c r="H9" s="16"/>
    </row>
    <row r="10" spans="1:10" ht="29.25" customHeight="1">
      <c r="A10" s="135" t="s">
        <v>128</v>
      </c>
      <c r="B10" s="6" t="s">
        <v>165</v>
      </c>
      <c r="C10" s="148" t="s">
        <v>6</v>
      </c>
      <c r="D10" s="114">
        <v>1</v>
      </c>
      <c r="E10" s="210">
        <v>0</v>
      </c>
      <c r="F10" s="215">
        <f>PRODUCT(D10:E10)</f>
        <v>0</v>
      </c>
      <c r="H10" s="16"/>
      <c r="J10" s="21"/>
    </row>
    <row r="11" spans="1:10" ht="42" customHeight="1">
      <c r="A11" s="136" t="s">
        <v>129</v>
      </c>
      <c r="B11" s="2" t="s">
        <v>167</v>
      </c>
      <c r="C11" s="148"/>
      <c r="D11" s="120"/>
      <c r="E11" s="233"/>
      <c r="F11" s="234"/>
      <c r="H11" s="16"/>
    </row>
    <row r="12" spans="1:10" ht="31.5" customHeight="1">
      <c r="A12" s="137" t="s">
        <v>130</v>
      </c>
      <c r="B12" s="203" t="s">
        <v>159</v>
      </c>
      <c r="C12" s="226"/>
      <c r="D12" s="227"/>
      <c r="E12" s="229"/>
      <c r="F12" s="228">
        <f>PRODUCT(C12:C12)</f>
        <v>0</v>
      </c>
      <c r="H12" s="16"/>
    </row>
    <row r="13" spans="1:10" ht="31.5" customHeight="1">
      <c r="A13" s="137"/>
      <c r="B13" s="72" t="s">
        <v>156</v>
      </c>
      <c r="C13" s="29"/>
      <c r="D13" s="30"/>
      <c r="E13" s="31"/>
      <c r="F13" s="216"/>
      <c r="H13" s="16"/>
    </row>
    <row r="14" spans="1:10" ht="31.5" customHeight="1">
      <c r="A14" s="137" t="s">
        <v>131</v>
      </c>
      <c r="B14" s="6" t="s">
        <v>164</v>
      </c>
      <c r="C14" s="205" t="s">
        <v>5</v>
      </c>
      <c r="D14" s="206">
        <v>450</v>
      </c>
      <c r="E14" s="207">
        <v>0</v>
      </c>
      <c r="F14" s="216">
        <f>D14*E14</f>
        <v>0</v>
      </c>
      <c r="H14" s="16"/>
    </row>
    <row r="15" spans="1:10" ht="31.5" customHeight="1">
      <c r="A15" s="137" t="s">
        <v>132</v>
      </c>
      <c r="B15" s="200" t="s">
        <v>163</v>
      </c>
      <c r="C15" s="208" t="s">
        <v>30</v>
      </c>
      <c r="D15" s="209">
        <v>30</v>
      </c>
      <c r="E15" s="97">
        <v>0</v>
      </c>
      <c r="F15" s="216">
        <f>D15*E15</f>
        <v>0</v>
      </c>
      <c r="H15" s="16"/>
    </row>
    <row r="16" spans="1:10" ht="31.5" customHeight="1">
      <c r="A16" s="137" t="s">
        <v>157</v>
      </c>
      <c r="B16" s="201" t="s">
        <v>162</v>
      </c>
      <c r="C16" s="208" t="s">
        <v>3</v>
      </c>
      <c r="D16" s="209">
        <v>1</v>
      </c>
      <c r="E16" s="97">
        <v>0</v>
      </c>
      <c r="F16" s="216">
        <f>D16*E16</f>
        <v>0</v>
      </c>
      <c r="H16" s="16"/>
    </row>
    <row r="17" spans="1:9" ht="30.75" customHeight="1" thickBot="1">
      <c r="A17" s="138" t="s">
        <v>158</v>
      </c>
      <c r="B17" s="147" t="s">
        <v>161</v>
      </c>
      <c r="C17" s="204" t="s">
        <v>6</v>
      </c>
      <c r="D17" s="142">
        <v>1</v>
      </c>
      <c r="E17" s="119">
        <v>0</v>
      </c>
      <c r="F17" s="217">
        <f>PRODUCT(D17:E17)</f>
        <v>0</v>
      </c>
      <c r="G17" s="211"/>
      <c r="H17" s="23"/>
    </row>
    <row r="18" spans="1:9" ht="20.100000000000001" customHeight="1" thickTop="1" thickBot="1">
      <c r="A18" s="128"/>
      <c r="G18" s="17"/>
    </row>
    <row r="19" spans="1:9" ht="31.5" customHeight="1" thickTop="1" thickBot="1">
      <c r="A19" s="129"/>
      <c r="B19" s="77" t="s">
        <v>137</v>
      </c>
      <c r="C19" s="78"/>
      <c r="D19" s="79"/>
      <c r="E19" s="80"/>
      <c r="F19" s="122">
        <f>SUM(F8:F17)</f>
        <v>0</v>
      </c>
      <c r="G19" s="26"/>
      <c r="H19" s="24"/>
      <c r="I19" s="25"/>
    </row>
    <row r="20" spans="1:9" ht="31.5" customHeight="1" thickTop="1" thickBot="1">
      <c r="A20" s="130"/>
      <c r="B20" s="81" t="s">
        <v>166</v>
      </c>
      <c r="C20" s="82"/>
      <c r="D20" s="83"/>
      <c r="E20" s="84"/>
      <c r="F20" s="232">
        <f>PRODUCT(F19*0.21)</f>
        <v>0</v>
      </c>
      <c r="G20" s="26"/>
      <c r="H20" s="24"/>
      <c r="I20" s="25"/>
    </row>
    <row r="21" spans="1:9" ht="31.5" customHeight="1" thickTop="1" thickBot="1">
      <c r="A21" s="131"/>
      <c r="B21" s="85" t="s">
        <v>138</v>
      </c>
      <c r="C21" s="86"/>
      <c r="D21" s="87"/>
      <c r="E21" s="88"/>
      <c r="F21" s="123">
        <f>SUM(F19:F20)</f>
        <v>0</v>
      </c>
      <c r="G21" s="26"/>
      <c r="H21" s="24"/>
      <c r="I21" s="25"/>
    </row>
    <row r="22" spans="1:9" ht="12" customHeight="1" thickTop="1">
      <c r="A22" s="132"/>
      <c r="B22" s="39"/>
      <c r="C22" s="40"/>
      <c r="D22" s="41"/>
      <c r="E22" s="42"/>
      <c r="F22" s="43"/>
      <c r="G22" s="26"/>
      <c r="H22" s="24"/>
      <c r="I22" s="25"/>
    </row>
    <row r="23" spans="1:9" ht="20.25" customHeight="1">
      <c r="A23" s="133"/>
      <c r="B23" s="103" t="s">
        <v>62</v>
      </c>
      <c r="C23" s="104"/>
      <c r="D23" s="105"/>
      <c r="E23" s="106"/>
      <c r="F23" s="107"/>
      <c r="G23" s="26"/>
      <c r="H23" s="24"/>
      <c r="I23" s="25"/>
    </row>
    <row r="24" spans="1:9" ht="18" customHeight="1">
      <c r="A24" s="133"/>
      <c r="B24" s="103" t="s">
        <v>63</v>
      </c>
      <c r="C24" s="99"/>
      <c r="D24" s="100"/>
      <c r="E24" s="101"/>
      <c r="F24" s="102"/>
      <c r="G24" s="26"/>
      <c r="H24" s="24"/>
      <c r="I24" s="25"/>
    </row>
    <row r="25" spans="1:9" ht="18" customHeight="1">
      <c r="A25" s="133"/>
      <c r="B25" s="103"/>
      <c r="C25" s="99"/>
      <c r="D25" s="100"/>
      <c r="E25" s="101"/>
      <c r="F25" s="102"/>
      <c r="G25" s="26"/>
      <c r="H25" s="24"/>
      <c r="I25" s="25"/>
    </row>
    <row r="26" spans="1:9" ht="18" customHeight="1">
      <c r="A26" s="133"/>
      <c r="B26" s="149"/>
      <c r="C26" s="99"/>
      <c r="D26" s="100"/>
      <c r="E26" s="101"/>
      <c r="F26" s="102"/>
      <c r="G26" s="26"/>
      <c r="H26" s="24"/>
      <c r="I26" s="25"/>
    </row>
    <row r="27" spans="1:9" ht="18" customHeight="1">
      <c r="A27" s="133"/>
      <c r="B27" s="103"/>
      <c r="C27" s="99"/>
      <c r="D27" s="100"/>
      <c r="E27" s="101"/>
      <c r="F27" s="102"/>
      <c r="G27" s="26"/>
      <c r="H27" s="24"/>
      <c r="I27" s="25"/>
    </row>
    <row r="28" spans="1:9" ht="18" customHeight="1">
      <c r="A28" s="133"/>
      <c r="B28" s="103"/>
      <c r="C28" s="99"/>
      <c r="D28" s="100"/>
      <c r="E28" s="101"/>
      <c r="F28" s="102"/>
      <c r="G28" s="26"/>
      <c r="H28" s="24"/>
      <c r="I28" s="25"/>
    </row>
    <row r="29" spans="1:9" ht="18" customHeight="1">
      <c r="A29" s="133"/>
      <c r="B29" s="103"/>
      <c r="C29" s="99"/>
      <c r="D29" s="100"/>
      <c r="E29" s="101"/>
      <c r="F29" s="102"/>
      <c r="G29" s="26"/>
      <c r="H29" s="24"/>
      <c r="I29" s="25"/>
    </row>
    <row r="30" spans="1:9" ht="18" customHeight="1">
      <c r="A30" s="133"/>
      <c r="B30" s="103"/>
      <c r="C30" s="99"/>
      <c r="D30" s="100"/>
      <c r="E30" s="101"/>
      <c r="F30" s="102"/>
      <c r="G30" s="26"/>
      <c r="H30" s="24"/>
      <c r="I30" s="25"/>
    </row>
    <row r="31" spans="1:9" ht="18" customHeight="1">
      <c r="A31" s="133"/>
      <c r="B31" s="98"/>
      <c r="C31" s="99"/>
      <c r="D31" s="100"/>
      <c r="E31" s="101"/>
      <c r="F31" s="102"/>
      <c r="G31" s="26"/>
      <c r="H31" s="24"/>
      <c r="I31" s="25"/>
    </row>
    <row r="32" spans="1:9" ht="15">
      <c r="A32" s="134"/>
      <c r="B32" s="112" t="s">
        <v>61</v>
      </c>
      <c r="C32" s="44"/>
      <c r="D32" s="45"/>
      <c r="E32" s="145"/>
      <c r="F32" s="146" t="s">
        <v>134</v>
      </c>
    </row>
    <row r="54" spans="1:10" s="15" customFormat="1" ht="15.75">
      <c r="A54"/>
      <c r="B54"/>
      <c r="C54"/>
      <c r="D54" s="10"/>
      <c r="E54" s="8"/>
      <c r="F54" s="14"/>
      <c r="H54" s="1"/>
      <c r="I54"/>
      <c r="J54"/>
    </row>
  </sheetData>
  <mergeCells count="3">
    <mergeCell ref="A3:F3"/>
    <mergeCell ref="A4:F4"/>
    <mergeCell ref="A5:F5"/>
  </mergeCells>
  <printOptions horizontalCentered="1"/>
  <pageMargins left="1.1811023622047245" right="0.39370078740157483" top="0.98425196850393704" bottom="0.98425196850393704" header="0.51181102362204722" footer="0.51181102362204722"/>
  <pageSetup paperSize="9" scale="4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4"/>
  <sheetViews>
    <sheetView view="pageBreakPreview" zoomScaleNormal="100" zoomScaleSheetLayoutView="100" workbookViewId="0">
      <selection activeCell="E15" sqref="E15"/>
    </sheetView>
  </sheetViews>
  <sheetFormatPr defaultRowHeight="12.75"/>
  <cols>
    <col min="1" max="1" width="7.5703125" customWidth="1"/>
    <col min="2" max="2" width="102.5703125" customWidth="1"/>
    <col min="3" max="3" width="11.5703125" customWidth="1"/>
    <col min="4" max="4" width="11.85546875" style="10" customWidth="1"/>
    <col min="5" max="5" width="14" style="8" customWidth="1"/>
    <col min="6" max="6" width="6" style="15" customWidth="1"/>
    <col min="7" max="7" width="12" style="1" bestFit="1" customWidth="1"/>
  </cols>
  <sheetData>
    <row r="1" spans="1:9" ht="15">
      <c r="D1" s="143"/>
      <c r="E1" s="144" t="s">
        <v>133</v>
      </c>
    </row>
    <row r="2" spans="1:9" ht="23.25">
      <c r="B2" s="167" t="s">
        <v>140</v>
      </c>
    </row>
    <row r="3" spans="1:9" ht="27.75" customHeight="1">
      <c r="A3" s="235" t="s">
        <v>18</v>
      </c>
      <c r="B3" s="235"/>
      <c r="C3" s="235"/>
      <c r="D3" s="235"/>
      <c r="E3" s="235"/>
    </row>
    <row r="4" spans="1:9" ht="22.5" customHeight="1">
      <c r="A4" s="237" t="s">
        <v>21</v>
      </c>
      <c r="B4" s="237"/>
      <c r="C4" s="237"/>
      <c r="D4" s="237"/>
      <c r="E4" s="237"/>
    </row>
    <row r="5" spans="1:9" ht="20.25" customHeight="1">
      <c r="A5" s="236" t="s">
        <v>141</v>
      </c>
      <c r="B5" s="236"/>
      <c r="C5" s="236"/>
      <c r="D5" s="236"/>
      <c r="E5" s="236"/>
      <c r="H5" s="1"/>
    </row>
    <row r="6" spans="1:9" ht="13.5" thickBot="1">
      <c r="A6" s="1"/>
      <c r="B6" s="1"/>
      <c r="C6" s="1"/>
      <c r="D6" s="11"/>
      <c r="E6" s="9"/>
      <c r="H6" s="1"/>
    </row>
    <row r="7" spans="1:9" ht="60" customHeight="1">
      <c r="A7" s="150"/>
      <c r="B7" s="151" t="s">
        <v>16</v>
      </c>
      <c r="C7" s="152" t="s">
        <v>146</v>
      </c>
      <c r="D7" s="153" t="s">
        <v>144</v>
      </c>
      <c r="E7" s="154" t="s">
        <v>145</v>
      </c>
      <c r="G7" s="16"/>
    </row>
    <row r="8" spans="1:9" ht="9" customHeight="1">
      <c r="A8" s="155"/>
      <c r="B8" s="63"/>
      <c r="C8" s="64"/>
      <c r="D8" s="75"/>
      <c r="E8" s="156"/>
      <c r="G8" s="16"/>
    </row>
    <row r="9" spans="1:9" ht="30" customHeight="1">
      <c r="A9" s="155"/>
      <c r="B9" s="162" t="s">
        <v>143</v>
      </c>
      <c r="C9" s="159">
        <f>'F2 ROZP - stavební část'!F77</f>
        <v>0</v>
      </c>
      <c r="D9" s="159">
        <f>C9*0.2</f>
        <v>0</v>
      </c>
      <c r="E9" s="160">
        <f>C9+D9</f>
        <v>0</v>
      </c>
      <c r="G9" s="16"/>
    </row>
    <row r="10" spans="1:9" ht="29.25" customHeight="1">
      <c r="A10" s="157"/>
      <c r="B10" s="162" t="s">
        <v>142</v>
      </c>
      <c r="C10" s="161">
        <f>'F2 ROZP -  VPP'!F19</f>
        <v>0</v>
      </c>
      <c r="D10" s="159">
        <f>C10*0.21</f>
        <v>0</v>
      </c>
      <c r="E10" s="160">
        <f>C10+D10</f>
        <v>0</v>
      </c>
      <c r="G10" s="16"/>
      <c r="I10" s="21"/>
    </row>
    <row r="11" spans="1:9" ht="29.25" customHeight="1" thickBot="1">
      <c r="A11" s="158"/>
      <c r="B11" s="163" t="s">
        <v>147</v>
      </c>
      <c r="C11" s="164">
        <f>SUM(C9:C10)</f>
        <v>0</v>
      </c>
      <c r="D11" s="165">
        <f>SUM(D9:D10)</f>
        <v>0</v>
      </c>
      <c r="E11" s="166">
        <f>SUM(E9:E10)</f>
        <v>0</v>
      </c>
      <c r="G11" s="16"/>
      <c r="I11" s="21"/>
    </row>
    <row r="12" spans="1:9" ht="12" customHeight="1" thickTop="1">
      <c r="A12" s="132"/>
      <c r="B12" s="39"/>
      <c r="C12" s="40"/>
      <c r="D12" s="41"/>
      <c r="E12" s="42"/>
      <c r="F12" s="26"/>
      <c r="G12" s="24"/>
      <c r="H12" s="25"/>
    </row>
    <row r="13" spans="1:9" ht="20.25" customHeight="1">
      <c r="A13" s="133"/>
      <c r="B13" s="103" t="s">
        <v>62</v>
      </c>
      <c r="C13" s="104"/>
      <c r="D13" s="105"/>
      <c r="E13" s="106"/>
      <c r="F13" s="26"/>
      <c r="G13" s="24"/>
      <c r="H13" s="25"/>
    </row>
    <row r="14" spans="1:9" ht="18" customHeight="1">
      <c r="A14" s="133"/>
      <c r="B14" s="103" t="s">
        <v>63</v>
      </c>
      <c r="C14" s="99"/>
      <c r="D14" s="100"/>
      <c r="E14" s="101"/>
      <c r="F14" s="26"/>
      <c r="G14" s="24"/>
      <c r="H14" s="25"/>
    </row>
    <row r="15" spans="1:9" ht="18" customHeight="1">
      <c r="A15" s="133"/>
      <c r="B15" s="103"/>
      <c r="C15" s="99"/>
      <c r="D15" s="100"/>
      <c r="E15" s="101"/>
      <c r="F15" s="26"/>
      <c r="G15" s="24"/>
      <c r="H15" s="25"/>
    </row>
    <row r="16" spans="1:9" ht="18" customHeight="1">
      <c r="A16" s="133"/>
      <c r="B16" s="149"/>
      <c r="C16" s="99"/>
      <c r="D16" s="100"/>
      <c r="E16" s="101"/>
      <c r="F16" s="26"/>
      <c r="G16" s="24"/>
      <c r="H16" s="25"/>
    </row>
    <row r="17" spans="1:8" ht="18" customHeight="1">
      <c r="A17" s="133"/>
      <c r="B17" s="103"/>
      <c r="C17" s="99"/>
      <c r="D17" s="100"/>
      <c r="E17" s="101"/>
      <c r="F17" s="26"/>
      <c r="G17" s="24"/>
      <c r="H17" s="25"/>
    </row>
    <row r="18" spans="1:8" ht="18" customHeight="1">
      <c r="A18" s="133"/>
      <c r="B18" s="103"/>
      <c r="C18" s="99"/>
      <c r="D18" s="100"/>
      <c r="E18" s="101"/>
      <c r="F18" s="26"/>
      <c r="G18" s="24"/>
      <c r="H18" s="25"/>
    </row>
    <row r="19" spans="1:8" ht="18" customHeight="1">
      <c r="A19" s="133"/>
      <c r="B19" s="103"/>
      <c r="C19" s="99"/>
      <c r="D19" s="100"/>
      <c r="E19" s="101"/>
      <c r="F19" s="26"/>
      <c r="G19" s="24"/>
      <c r="H19" s="25"/>
    </row>
    <row r="20" spans="1:8" ht="18" customHeight="1">
      <c r="A20" s="133"/>
      <c r="B20" s="103"/>
      <c r="C20" s="99"/>
      <c r="D20" s="100"/>
      <c r="E20" s="101"/>
      <c r="F20" s="26"/>
      <c r="G20" s="24"/>
      <c r="H20" s="25"/>
    </row>
    <row r="21" spans="1:8" ht="18" customHeight="1">
      <c r="A21" s="133"/>
      <c r="B21" s="98"/>
      <c r="C21" s="99"/>
      <c r="D21" s="100"/>
      <c r="E21" s="101"/>
      <c r="F21" s="26"/>
      <c r="G21" s="24"/>
      <c r="H21" s="25"/>
    </row>
    <row r="22" spans="1:8">
      <c r="A22" s="134"/>
      <c r="B22" s="112" t="s">
        <v>61</v>
      </c>
      <c r="C22" s="44"/>
      <c r="D22" s="45"/>
      <c r="E22" s="145"/>
    </row>
    <row r="44" spans="1:9" s="15" customFormat="1">
      <c r="A44"/>
      <c r="B44"/>
      <c r="C44"/>
      <c r="D44" s="10"/>
      <c r="E44" s="8"/>
      <c r="G44" s="1"/>
      <c r="H44"/>
      <c r="I44"/>
    </row>
  </sheetData>
  <mergeCells count="3">
    <mergeCell ref="A3:E3"/>
    <mergeCell ref="A4:E4"/>
    <mergeCell ref="A5:E5"/>
  </mergeCells>
  <printOptions horizontalCentered="1"/>
  <pageMargins left="1.1811023622047245" right="0" top="0.98425196850393704" bottom="0.98425196850393704" header="0.51181102362204722" footer="0.51181102362204722"/>
  <pageSetup paperSize="9" scale="4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3</vt:i4>
      </vt:variant>
    </vt:vector>
  </HeadingPairs>
  <TitlesOfParts>
    <vt:vector size="9" baseType="lpstr">
      <vt:lpstr>F2 ROZP - stavební část</vt:lpstr>
      <vt:lpstr>F2 ROZP -  VPP</vt:lpstr>
      <vt:lpstr>F2 ROZP -  rekapitulace</vt:lpstr>
      <vt:lpstr>List2</vt:lpstr>
      <vt:lpstr>List3</vt:lpstr>
      <vt:lpstr>List4</vt:lpstr>
      <vt:lpstr>'F2 ROZP -  rekapitulace'!Oblast_tisku</vt:lpstr>
      <vt:lpstr>'F2 ROZP -  VPP'!Oblast_tisku</vt:lpstr>
      <vt:lpstr>'F2 ROZP - stavební část'!Oblast_tisku</vt:lpstr>
    </vt:vector>
  </TitlesOfParts>
  <Company>Hradec Králové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Petera</dc:creator>
  <cp:lastModifiedBy>Michal Smek</cp:lastModifiedBy>
  <cp:lastPrinted>2010-09-29T12:54:12Z</cp:lastPrinted>
  <dcterms:created xsi:type="dcterms:W3CDTF">2001-10-17T11:58:18Z</dcterms:created>
  <dcterms:modified xsi:type="dcterms:W3CDTF">2013-02-22T07:46:24Z</dcterms:modified>
</cp:coreProperties>
</file>