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2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dodávek'!$B$1:$K$20</definedName>
    <definedName name="_xlnm.Print_Area" localSheetId="2">'B - servisní práce'!$B$1:$N$23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<sst xmlns="http://schemas.openxmlformats.org/spreadsheetml/2006/main" count="119" uniqueCount="72">
  <si>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</si>
  <si>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</si>
  <si>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</si>
  <si>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</si>
  <si>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</si>
  <si>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</si>
  <si>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</si>
  <si>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</si>
  <si>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</si>
  <si>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</si>
  <si>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</si>
  <si>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</si>
  <si>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</si>
  <si>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</si>
  <si>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</si>
  <si>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</si>
  <si>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</si>
  <si>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</si>
  <si>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</si>
  <si>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</si>
  <si>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</si>
  <si>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</si>
  <si>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</si>
  <si>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</si>
  <si>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</si>
  <si>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</si>
  <si>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</si>
  <si>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</si>
  <si>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</si>
  <si>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</si>
  <si>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</si>
  <si>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</si>
  <si>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</si>
  <si>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</si>
  <si>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</si>
  <si>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</si>
  <si>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</si>
  <si>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Cena bez DPH
za negarantovaný
počet let
[Kč/5 let]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</si>
  <si>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</si>
  <si>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</si>
  <si>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</si>
  <si>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</si>
  <si>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</si>
  <si>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Uvedené ceny obsahují veškeré náklady dodavatele nezbytné pro řádnou a včasnou realizaci předmětu plnění včetně nákladů souvisejících.
Ceny budou konstantní po celou dobu platnosti smluv.</t>
  </si>
  <si>
    <t>Systém pro sledování oběhového instrumentária, řízení operačních sálů a centrální sterilizace pro Oblastní nemocnici Náchod</t>
  </si>
  <si>
    <t>SOI_SW</t>
  </si>
  <si>
    <t>Systém pro sledování oběhového instrumentária, řízení operačních sálů a centrální sterilizace</t>
  </si>
  <si>
    <t>SOI_HW2</t>
  </si>
  <si>
    <t>Dotykový All In One</t>
  </si>
  <si>
    <t>SOI_HW3</t>
  </si>
  <si>
    <t>Držák na zeď pro All in One Multitouch</t>
  </si>
  <si>
    <t>SOI_HW4</t>
  </si>
  <si>
    <t>Držák na stůl pro All in One Multitouch</t>
  </si>
  <si>
    <t>SOI_HW5</t>
  </si>
  <si>
    <t>Mobilní terminál s příslušenstvím</t>
  </si>
  <si>
    <t>SOI_HW6</t>
  </si>
  <si>
    <t>Bezdrátová čtečka čárových kódů 1D a 2D</t>
  </si>
  <si>
    <t>SOI_HW7</t>
  </si>
  <si>
    <t>Stacionární 2D DPM drátová čtečka čárových kódů – pro čtení 2D čárových kódů umístěných na chirurgických nástrojích</t>
  </si>
  <si>
    <t>SOI_HW8</t>
  </si>
  <si>
    <t>Tiskárna čárových kódů pro termotransférový tisk (odolný pro sterilizaci)</t>
  </si>
  <si>
    <t>SOI_HW9</t>
  </si>
  <si>
    <t>Laserová tiskárna pro tisk protokolů</t>
  </si>
  <si>
    <t>SOI_HW1</t>
  </si>
  <si>
    <t>Webová kamera pro tvorbu a archivaci dokumentace</t>
  </si>
  <si>
    <t>Zahrnuje veškeré náklady při provádění údržby "Maintenance" (opravy, cestovné, materiál, pomocné práce, atd.)</t>
  </si>
  <si>
    <t>Cena bez DPH
za 1 údržbu
[Kč/údržba]</t>
  </si>
  <si>
    <t>Četnost údržby Maintenance</t>
  </si>
  <si>
    <t>1x za 1 rok</t>
  </si>
  <si>
    <r>
      <rPr>
        <b/>
        <sz val="14"/>
        <color theme="0"/>
        <rFont val="Calibri Light"/>
        <family val="2"/>
        <scheme val="major"/>
      </rPr>
      <t>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Maintenance + servisní práce v pozáruční době:</t>
    </r>
  </si>
  <si>
    <t>Cena za pravidelnou údržbu "Maintenance" (za 5 let)</t>
  </si>
  <si>
    <t>Roční náklady na pravidelnou údržbu "Maintenance"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</si>
</sst>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>
        <color theme="0" tint="-0.14993000030517578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medium"/>
      <top style="thin"/>
      <bottom style="thin"/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 style="dotted">
        <color theme="0" tint="-0.14993000030517578"/>
      </left>
      <right/>
      <top/>
      <bottom style="dotted">
        <color theme="0" tint="-0.14990000426769257"/>
      </bottom>
    </border>
    <border>
      <left/>
      <right/>
      <top/>
      <bottom style="dotted">
        <color theme="0" tint="-0.14990000426769257"/>
      </bottom>
    </border>
    <border>
      <left/>
      <right style="dotted">
        <color theme="0" tint="-0.14990000426769257"/>
      </right>
      <top/>
      <bottom style="dotted">
        <color theme="0" tint="-0.14990000426769257"/>
      </bottom>
    </border>
    <border>
      <left style="dotted">
        <color theme="0" tint="-0.14993000030517578"/>
      </left>
      <right/>
      <top style="dotted">
        <color theme="0" tint="-0.14990000426769257"/>
      </top>
      <bottom style="dotted">
        <color theme="0" tint="-0.14990000426769257"/>
      </bottom>
    </border>
    <border>
      <left/>
      <right/>
      <top style="dotted">
        <color theme="0" tint="-0.14990000426769257"/>
      </top>
      <bottom style="dotted">
        <color theme="0" tint="-0.14990000426769257"/>
      </bottom>
    </border>
    <border>
      <left/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3000030517578"/>
      </left>
      <right/>
      <top style="dotted">
        <color theme="0" tint="-0.149959996342659"/>
      </top>
      <bottom/>
    </border>
    <border>
      <left/>
      <right/>
      <top style="dotted">
        <color theme="0" tint="-0.149959996342659"/>
      </top>
      <bottom/>
    </border>
    <border>
      <left style="dotted"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4" fontId="10" fillId="2" borderId="18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0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4" xfId="0" applyFont="1" applyFill="1" applyBorder="1" applyAlignment="1">
      <alignment horizontal="center" wrapText="1"/>
    </xf>
    <xf numFmtId="4" fontId="5" fillId="7" borderId="25" xfId="0" applyNumberFormat="1" applyFont="1" applyFill="1" applyBorder="1" applyAlignment="1" applyProtection="1">
      <alignment horizontal="right" vertical="center"/>
      <protection locked="0"/>
    </xf>
    <xf numFmtId="4" fontId="5" fillId="2" borderId="26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27" xfId="0" applyFont="1" applyFill="1" applyBorder="1" applyAlignment="1">
      <alignment horizontal="right" vertical="center"/>
    </xf>
    <xf numFmtId="4" fontId="7" fillId="4" borderId="28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10" fillId="2" borderId="30" xfId="0" applyNumberFormat="1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4" fontId="10" fillId="4" borderId="34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2" fontId="5" fillId="8" borderId="3" xfId="0" applyNumberFormat="1" applyFont="1" applyFill="1" applyBorder="1" applyAlignment="1" applyProtection="1">
      <alignment horizontal="right" vertical="center" wrapText="1"/>
      <protection/>
    </xf>
    <xf numFmtId="2" fontId="5" fillId="8" borderId="4" xfId="0" applyNumberFormat="1" applyFont="1" applyFill="1" applyBorder="1" applyAlignment="1" applyProtection="1">
      <alignment horizontal="left" vertical="center" wrapText="1"/>
      <protection/>
    </xf>
    <xf numFmtId="4" fontId="5" fillId="8" borderId="21" xfId="0" applyNumberFormat="1" applyFont="1" applyFill="1" applyBorder="1" applyAlignment="1" applyProtection="1">
      <alignment horizontal="right" vertical="center"/>
      <protection/>
    </xf>
    <xf numFmtId="4" fontId="5" fillId="8" borderId="10" xfId="0" applyNumberFormat="1" applyFont="1" applyFill="1" applyBorder="1" applyAlignment="1" applyProtection="1">
      <alignment vertical="center"/>
      <protection/>
    </xf>
    <xf numFmtId="4" fontId="5" fillId="8" borderId="29" xfId="0" applyNumberFormat="1" applyFont="1" applyFill="1" applyBorder="1" applyAlignment="1" applyProtection="1">
      <alignment horizontal="right" vertical="center"/>
      <protection/>
    </xf>
    <xf numFmtId="2" fontId="5" fillId="8" borderId="31" xfId="0" applyNumberFormat="1" applyFont="1" applyFill="1" applyBorder="1" applyAlignment="1" applyProtection="1">
      <alignment horizontal="right" vertical="center" wrapText="1"/>
      <protection/>
    </xf>
    <xf numFmtId="4" fontId="5" fillId="8" borderId="35" xfId="0" applyNumberFormat="1" applyFont="1" applyFill="1" applyBorder="1" applyAlignment="1" applyProtection="1">
      <alignment vertical="center"/>
      <protection/>
    </xf>
    <xf numFmtId="4" fontId="10" fillId="4" borderId="36" xfId="0" applyNumberFormat="1" applyFont="1" applyFill="1" applyBorder="1" applyAlignment="1">
      <alignment vertical="center"/>
    </xf>
    <xf numFmtId="4" fontId="10" fillId="4" borderId="18" xfId="0" applyNumberFormat="1" applyFont="1" applyFill="1" applyBorder="1" applyAlignment="1">
      <alignment vertical="center"/>
    </xf>
    <xf numFmtId="4" fontId="10" fillId="2" borderId="37" xfId="0" applyNumberFormat="1" applyFont="1" applyFill="1" applyBorder="1" applyAlignment="1">
      <alignment horizontal="right" vertical="center"/>
    </xf>
    <xf numFmtId="4" fontId="10" fillId="2" borderId="30" xfId="0" applyNumberFormat="1" applyFont="1" applyFill="1" applyBorder="1" applyAlignment="1">
      <alignment horizontal="right" vertical="center"/>
    </xf>
    <xf numFmtId="4" fontId="10" fillId="2" borderId="36" xfId="0" applyNumberFormat="1" applyFont="1" applyFill="1" applyBorder="1" applyAlignment="1">
      <alignment horizontal="right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3" fillId="2" borderId="36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 indent="2"/>
    </xf>
    <xf numFmtId="0" fontId="3" fillId="2" borderId="44" xfId="0" applyFont="1" applyFill="1" applyBorder="1" applyAlignment="1">
      <alignment horizontal="left" vertical="center" indent="2"/>
    </xf>
    <xf numFmtId="0" fontId="3" fillId="2" borderId="30" xfId="0" applyFont="1" applyFill="1" applyBorder="1" applyAlignment="1">
      <alignment horizontal="left" vertical="center" indent="2"/>
    </xf>
    <xf numFmtId="0" fontId="3" fillId="2" borderId="36" xfId="0" applyFont="1" applyFill="1" applyBorder="1" applyAlignment="1">
      <alignment horizontal="left" vertical="center" indent="2"/>
    </xf>
    <xf numFmtId="0" fontId="3" fillId="2" borderId="45" xfId="0" applyFont="1" applyFill="1" applyBorder="1" applyAlignment="1">
      <alignment horizontal="left" vertical="center" indent="2"/>
    </xf>
    <xf numFmtId="0" fontId="3" fillId="2" borderId="18" xfId="0" applyFont="1" applyFill="1" applyBorder="1" applyAlignment="1">
      <alignment horizontal="left" vertical="center" indent="2"/>
    </xf>
    <xf numFmtId="0" fontId="10" fillId="4" borderId="46" xfId="0" applyFont="1" applyFill="1" applyBorder="1" applyAlignment="1">
      <alignment vertical="center"/>
    </xf>
    <xf numFmtId="0" fontId="10" fillId="4" borderId="47" xfId="0" applyFont="1" applyFill="1" applyBorder="1" applyAlignment="1">
      <alignment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9" fillId="4" borderId="61" xfId="0" applyFont="1" applyFill="1" applyBorder="1" applyAlignment="1">
      <alignment horizontal="justify" vertical="center" wrapText="1"/>
    </xf>
    <xf numFmtId="0" fontId="9" fillId="4" borderId="62" xfId="0" applyFont="1" applyFill="1" applyBorder="1" applyAlignment="1">
      <alignment horizontal="justify" vertic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2" fontId="5" fillId="2" borderId="67" xfId="0" applyNumberFormat="1" applyFont="1" applyFill="1" applyBorder="1" applyAlignment="1" applyProtection="1">
      <alignment horizontal="center" vertical="center" wrapText="1"/>
      <protection/>
    </xf>
    <xf numFmtId="2" fontId="5" fillId="2" borderId="68" xfId="0" applyNumberFormat="1" applyFont="1" applyFill="1" applyBorder="1" applyAlignment="1" applyProtection="1">
      <alignment horizontal="center" vertical="center" wrapText="1"/>
      <protection/>
    </xf>
    <xf numFmtId="2" fontId="5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70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4" fillId="3" borderId="71" xfId="0" applyFont="1" applyFill="1" applyBorder="1" applyAlignment="1">
      <alignment horizont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B9" sqref="B9:E9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60.00390625" style="1" customWidth="1"/>
    <col min="5" max="5" width="17.421875" style="1" customWidth="1"/>
    <col min="6" max="6" width="24.8515625" style="1" customWidth="1"/>
    <col min="7" max="7" width="10.57421875" style="1" customWidth="1"/>
    <col min="8" max="8" width="14.28125" style="5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106" t="s">
        <v>28</v>
      </c>
      <c r="C1" s="106"/>
      <c r="D1" s="106"/>
      <c r="E1" s="106"/>
      <c r="F1" s="106"/>
      <c r="G1" s="106"/>
      <c r="H1" s="106"/>
    </row>
    <row r="2" spans="2:8" s="2" customFormat="1" ht="45" customHeight="1">
      <c r="B2" s="105" t="s">
        <v>4</v>
      </c>
      <c r="C2" s="105"/>
      <c r="D2" s="107" t="s">
        <v>44</v>
      </c>
      <c r="E2" s="107"/>
      <c r="F2" s="107"/>
      <c r="G2" s="107"/>
      <c r="H2" s="107"/>
    </row>
    <row r="3" spans="2:8" s="2" customFormat="1" ht="15">
      <c r="B3" s="105" t="s">
        <v>0</v>
      </c>
      <c r="C3" s="105"/>
      <c r="D3" s="108" t="s">
        <v>1</v>
      </c>
      <c r="E3" s="108"/>
      <c r="F3" s="108"/>
      <c r="G3" s="108"/>
      <c r="H3" s="108"/>
    </row>
    <row r="4" spans="2:8" s="2" customFormat="1" ht="15">
      <c r="B4" s="105" t="s">
        <v>25</v>
      </c>
      <c r="C4" s="105"/>
      <c r="D4" s="42"/>
      <c r="E4" s="43" t="s">
        <v>7</v>
      </c>
      <c r="F4" s="43" t="s">
        <v>8</v>
      </c>
      <c r="G4" s="64" t="s">
        <v>5</v>
      </c>
      <c r="H4" s="44"/>
    </row>
    <row r="5" spans="2:7" s="2" customFormat="1" ht="24" customHeight="1">
      <c r="B5" s="39"/>
      <c r="C5" s="39"/>
      <c r="D5" s="39"/>
      <c r="E5" s="20"/>
      <c r="G5" s="63"/>
    </row>
    <row r="6" spans="2:8" s="2" customFormat="1" ht="21" customHeight="1">
      <c r="B6" s="67"/>
      <c r="C6" s="68"/>
      <c r="D6" s="68"/>
      <c r="E6" s="69"/>
      <c r="F6" s="70" t="s">
        <v>34</v>
      </c>
      <c r="G6" s="103" t="s">
        <v>35</v>
      </c>
      <c r="H6" s="104"/>
    </row>
    <row r="7" spans="2:8" s="2" customFormat="1" ht="21" customHeight="1">
      <c r="B7" s="89" t="s">
        <v>29</v>
      </c>
      <c r="C7" s="90"/>
      <c r="D7" s="90"/>
      <c r="E7" s="91"/>
      <c r="F7" s="66">
        <f>'A - soupis dodávek'!H17</f>
        <v>0</v>
      </c>
      <c r="G7" s="82">
        <f>'A - soupis dodávek'!K17</f>
        <v>0</v>
      </c>
      <c r="H7" s="83"/>
    </row>
    <row r="8" spans="2:8" s="2" customFormat="1" ht="21" customHeight="1">
      <c r="B8" s="92" t="s">
        <v>30</v>
      </c>
      <c r="C8" s="93"/>
      <c r="D8" s="93"/>
      <c r="E8" s="94"/>
      <c r="F8" s="40">
        <f>'B - servisní práce'!I23</f>
        <v>0</v>
      </c>
      <c r="G8" s="84">
        <f>F8*1.21</f>
        <v>0</v>
      </c>
      <c r="H8" s="85"/>
    </row>
    <row r="9" spans="2:8" s="2" customFormat="1" ht="21" customHeight="1">
      <c r="B9" s="95" t="s">
        <v>70</v>
      </c>
      <c r="C9" s="96"/>
      <c r="D9" s="96"/>
      <c r="E9" s="97"/>
      <c r="F9" s="41">
        <f>'B - servisní práce'!I20</f>
        <v>0</v>
      </c>
      <c r="G9" s="86">
        <f>F9*1.21</f>
        <v>0</v>
      </c>
      <c r="H9" s="87"/>
    </row>
    <row r="10" spans="2:8" s="2" customFormat="1" ht="21" customHeight="1">
      <c r="B10" s="98" t="s">
        <v>40</v>
      </c>
      <c r="C10" s="99"/>
      <c r="D10" s="99"/>
      <c r="E10" s="100"/>
      <c r="F10" s="41">
        <f>'B - servisní práce'!L20</f>
        <v>0</v>
      </c>
      <c r="G10" s="86">
        <f>F10*1.21</f>
        <v>0</v>
      </c>
      <c r="H10" s="87"/>
    </row>
    <row r="11" spans="2:8" s="2" customFormat="1" ht="21" customHeight="1">
      <c r="B11" s="98" t="s">
        <v>41</v>
      </c>
      <c r="C11" s="99"/>
      <c r="D11" s="99"/>
      <c r="E11" s="100"/>
      <c r="F11" s="41">
        <f>'B - servisní práce'!N20</f>
        <v>0</v>
      </c>
      <c r="G11" s="86">
        <f>F11*1.21</f>
        <v>0</v>
      </c>
      <c r="H11" s="87"/>
    </row>
    <row r="12" spans="2:8" s="2" customFormat="1" ht="36" customHeight="1">
      <c r="B12" s="101" t="s">
        <v>36</v>
      </c>
      <c r="C12" s="102"/>
      <c r="D12" s="102"/>
      <c r="E12" s="102"/>
      <c r="F12" s="71">
        <f>F7+F8</f>
        <v>0</v>
      </c>
      <c r="G12" s="80">
        <f>G7+G8</f>
        <v>0</v>
      </c>
      <c r="H12" s="81"/>
    </row>
    <row r="13" spans="2:8" ht="30.6" customHeight="1">
      <c r="B13" s="2"/>
      <c r="C13" s="88"/>
      <c r="D13" s="88"/>
      <c r="E13" s="63"/>
      <c r="F13" s="2"/>
      <c r="G13" s="63"/>
      <c r="H13" s="4"/>
    </row>
    <row r="14" spans="2:8" ht="15">
      <c r="B14" s="2"/>
      <c r="C14" s="88"/>
      <c r="D14" s="88"/>
      <c r="E14" s="63"/>
      <c r="F14" s="2"/>
      <c r="G14" s="63"/>
      <c r="H14" s="4"/>
    </row>
  </sheetData>
  <sheetProtection algorithmName="SHA-512" hashValue="Rnoea5JIqorDk9KCAzW7a25oklxrdhs34ErTt2SDb84/2N3UeSVxPJp2ghk0vI0FGSmXw5Iht2oHOTykJ2k/QA==" saltValue="eHAU5XZTfNC2ayxo7X9y0Q==" spinCount="100000" sheet="1" formatColumns="0" formatRows="0"/>
  <mergeCells count="21">
    <mergeCell ref="G6:H6"/>
    <mergeCell ref="B4:C4"/>
    <mergeCell ref="B1:H1"/>
    <mergeCell ref="B2:C2"/>
    <mergeCell ref="D2:H2"/>
    <mergeCell ref="B3:C3"/>
    <mergeCell ref="D3:H3"/>
    <mergeCell ref="C13:D13"/>
    <mergeCell ref="C14:D14"/>
    <mergeCell ref="B7:E7"/>
    <mergeCell ref="B8:E8"/>
    <mergeCell ref="B9:E9"/>
    <mergeCell ref="B10:E10"/>
    <mergeCell ref="B11:E11"/>
    <mergeCell ref="B12:E12"/>
    <mergeCell ref="G12:H12"/>
    <mergeCell ref="G7:H7"/>
    <mergeCell ref="G8:H8"/>
    <mergeCell ref="G9:H9"/>
    <mergeCell ref="G10:H10"/>
    <mergeCell ref="G11:H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8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workbookViewId="0" topLeftCell="A4">
      <selection activeCell="L15" sqref="L15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28125" style="1" customWidth="1"/>
    <col min="4" max="4" width="39.2812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106" t="s">
        <v>20</v>
      </c>
      <c r="C1" s="106"/>
      <c r="D1" s="106"/>
      <c r="E1" s="106"/>
      <c r="F1" s="106"/>
      <c r="G1" s="106"/>
      <c r="H1" s="106"/>
      <c r="I1" s="106"/>
      <c r="J1" s="106"/>
      <c r="K1" s="106"/>
    </row>
    <row r="2" spans="2:11" ht="45" customHeight="1">
      <c r="B2" s="105" t="s">
        <v>4</v>
      </c>
      <c r="C2" s="105"/>
      <c r="D2" s="107" t="str">
        <f>'Souhrnný list'!D2:H2</f>
        <v>Systém pro sledování oběhového instrumentária, řízení operačních sálů a centrální sterilizace pro Oblastní nemocnici Náchod</v>
      </c>
      <c r="E2" s="107"/>
      <c r="F2" s="107"/>
      <c r="G2" s="107"/>
      <c r="H2" s="107"/>
      <c r="I2" s="107"/>
      <c r="J2" s="107"/>
      <c r="K2" s="107"/>
    </row>
    <row r="3" spans="2:11" ht="15">
      <c r="B3" s="105" t="s">
        <v>0</v>
      </c>
      <c r="C3" s="105"/>
      <c r="D3" s="108" t="s">
        <v>1</v>
      </c>
      <c r="E3" s="108"/>
      <c r="F3" s="108"/>
      <c r="G3" s="108"/>
      <c r="H3" s="108"/>
      <c r="I3" s="108"/>
      <c r="J3" s="108"/>
      <c r="K3" s="108"/>
    </row>
    <row r="4" spans="2:11" ht="15">
      <c r="B4" s="105" t="s">
        <v>25</v>
      </c>
      <c r="C4" s="105"/>
      <c r="D4" s="37">
        <f>'Souhrnný list'!D4</f>
        <v>0</v>
      </c>
      <c r="E4" s="113" t="str">
        <f>'Souhrnný list'!E4</f>
        <v>IČO:</v>
      </c>
      <c r="F4" s="114"/>
      <c r="G4" s="113" t="str">
        <f>'Souhrnný list'!F4</f>
        <v>DIČ:</v>
      </c>
      <c r="H4" s="114"/>
      <c r="I4" s="115"/>
      <c r="J4" s="3" t="s">
        <v>5</v>
      </c>
      <c r="K4" s="38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61" t="s">
        <v>45</v>
      </c>
      <c r="D7" s="72" t="s">
        <v>46</v>
      </c>
      <c r="E7" s="8" t="s">
        <v>10</v>
      </c>
      <c r="F7" s="9">
        <v>1</v>
      </c>
      <c r="G7" s="45"/>
      <c r="H7" s="10">
        <f>F7*G7</f>
        <v>0</v>
      </c>
      <c r="I7" s="15"/>
      <c r="J7" s="45">
        <v>21</v>
      </c>
      <c r="K7" s="10">
        <f>H7*((100+J7)/100)</f>
        <v>0</v>
      </c>
    </row>
    <row r="8" spans="1:12" ht="33" customHeight="1">
      <c r="A8" s="65"/>
      <c r="B8" s="8">
        <v>2</v>
      </c>
      <c r="C8" s="61" t="s">
        <v>47</v>
      </c>
      <c r="D8" s="62" t="s">
        <v>48</v>
      </c>
      <c r="E8" s="8" t="s">
        <v>10</v>
      </c>
      <c r="F8" s="9">
        <v>2</v>
      </c>
      <c r="G8" s="45"/>
      <c r="H8" s="10">
        <f aca="true" t="shared" si="0" ref="H8:H10">F8*G8</f>
        <v>0</v>
      </c>
      <c r="I8" s="15"/>
      <c r="J8" s="45">
        <v>21</v>
      </c>
      <c r="K8" s="10">
        <f aca="true" t="shared" si="1" ref="K8:K10">H8*((100+J8)/100)</f>
        <v>0</v>
      </c>
      <c r="L8" s="65"/>
    </row>
    <row r="9" spans="1:12" ht="33" customHeight="1">
      <c r="A9" s="65"/>
      <c r="B9" s="8">
        <v>3</v>
      </c>
      <c r="C9" s="61" t="s">
        <v>49</v>
      </c>
      <c r="D9" s="62" t="s">
        <v>50</v>
      </c>
      <c r="E9" s="8" t="s">
        <v>10</v>
      </c>
      <c r="F9" s="9">
        <v>1</v>
      </c>
      <c r="G9" s="45"/>
      <c r="H9" s="10">
        <f t="shared" si="0"/>
        <v>0</v>
      </c>
      <c r="I9" s="15"/>
      <c r="J9" s="45">
        <v>21</v>
      </c>
      <c r="K9" s="10">
        <f t="shared" si="1"/>
        <v>0</v>
      </c>
      <c r="L9" s="65"/>
    </row>
    <row r="10" spans="1:12" ht="33" customHeight="1">
      <c r="A10" s="65"/>
      <c r="B10" s="8">
        <v>4</v>
      </c>
      <c r="C10" s="61" t="s">
        <v>51</v>
      </c>
      <c r="D10" s="62" t="s">
        <v>52</v>
      </c>
      <c r="E10" s="8" t="s">
        <v>10</v>
      </c>
      <c r="F10" s="9">
        <v>4</v>
      </c>
      <c r="G10" s="45"/>
      <c r="H10" s="10">
        <f t="shared" si="0"/>
        <v>0</v>
      </c>
      <c r="I10" s="15"/>
      <c r="J10" s="45">
        <v>21</v>
      </c>
      <c r="K10" s="10">
        <f t="shared" si="1"/>
        <v>0</v>
      </c>
      <c r="L10" s="65"/>
    </row>
    <row r="11" spans="1:12" ht="33" customHeight="1">
      <c r="A11" s="65"/>
      <c r="B11" s="8">
        <v>5</v>
      </c>
      <c r="C11" s="61" t="s">
        <v>53</v>
      </c>
      <c r="D11" s="62" t="s">
        <v>54</v>
      </c>
      <c r="E11" s="8" t="s">
        <v>10</v>
      </c>
      <c r="F11" s="9">
        <v>9</v>
      </c>
      <c r="G11" s="45"/>
      <c r="H11" s="10">
        <f aca="true" t="shared" si="2" ref="H11:H13">F11*G11</f>
        <v>0</v>
      </c>
      <c r="I11" s="15"/>
      <c r="J11" s="45">
        <v>21</v>
      </c>
      <c r="K11" s="10">
        <f aca="true" t="shared" si="3" ref="K11:K13">H11*((100+J11)/100)</f>
        <v>0</v>
      </c>
      <c r="L11" s="65"/>
    </row>
    <row r="12" spans="1:12" ht="33" customHeight="1">
      <c r="A12" s="65"/>
      <c r="B12" s="8">
        <v>6</v>
      </c>
      <c r="C12" s="61" t="s">
        <v>55</v>
      </c>
      <c r="D12" s="62" t="s">
        <v>56</v>
      </c>
      <c r="E12" s="8" t="s">
        <v>10</v>
      </c>
      <c r="F12" s="9">
        <v>8</v>
      </c>
      <c r="G12" s="45"/>
      <c r="H12" s="10">
        <f t="shared" si="2"/>
        <v>0</v>
      </c>
      <c r="I12" s="15"/>
      <c r="J12" s="45">
        <v>21</v>
      </c>
      <c r="K12" s="10">
        <f t="shared" si="3"/>
        <v>0</v>
      </c>
      <c r="L12" s="65"/>
    </row>
    <row r="13" spans="1:12" ht="33" customHeight="1">
      <c r="A13" s="65"/>
      <c r="B13" s="8">
        <v>7</v>
      </c>
      <c r="C13" s="61" t="s">
        <v>57</v>
      </c>
      <c r="D13" s="72" t="s">
        <v>58</v>
      </c>
      <c r="E13" s="8" t="s">
        <v>10</v>
      </c>
      <c r="F13" s="9">
        <v>5</v>
      </c>
      <c r="G13" s="45"/>
      <c r="H13" s="10">
        <f t="shared" si="2"/>
        <v>0</v>
      </c>
      <c r="I13" s="15"/>
      <c r="J13" s="45">
        <v>21</v>
      </c>
      <c r="K13" s="10">
        <f t="shared" si="3"/>
        <v>0</v>
      </c>
      <c r="L13" s="65"/>
    </row>
    <row r="14" spans="1:12" ht="33" customHeight="1">
      <c r="A14" s="65"/>
      <c r="B14" s="8">
        <v>8</v>
      </c>
      <c r="C14" s="61" t="s">
        <v>59</v>
      </c>
      <c r="D14" s="72" t="s">
        <v>60</v>
      </c>
      <c r="E14" s="8" t="s">
        <v>10</v>
      </c>
      <c r="F14" s="9">
        <v>4</v>
      </c>
      <c r="G14" s="45"/>
      <c r="H14" s="10">
        <f aca="true" t="shared" si="4" ref="H14">F14*G14</f>
        <v>0</v>
      </c>
      <c r="I14" s="15"/>
      <c r="J14" s="45">
        <v>21</v>
      </c>
      <c r="K14" s="10">
        <f aca="true" t="shared" si="5" ref="K14">H14*((100+J14)/100)</f>
        <v>0</v>
      </c>
      <c r="L14" s="65"/>
    </row>
    <row r="15" spans="1:12" ht="33" customHeight="1">
      <c r="A15" s="65"/>
      <c r="B15" s="8">
        <v>9</v>
      </c>
      <c r="C15" s="61" t="s">
        <v>61</v>
      </c>
      <c r="D15" s="62" t="s">
        <v>62</v>
      </c>
      <c r="E15" s="8" t="s">
        <v>10</v>
      </c>
      <c r="F15" s="9">
        <v>2</v>
      </c>
      <c r="G15" s="45"/>
      <c r="H15" s="10">
        <f aca="true" t="shared" si="6" ref="H15">F15*G15</f>
        <v>0</v>
      </c>
      <c r="I15" s="15"/>
      <c r="J15" s="45">
        <v>21</v>
      </c>
      <c r="K15" s="10">
        <f aca="true" t="shared" si="7" ref="K15">H15*((100+J15)/100)</f>
        <v>0</v>
      </c>
      <c r="L15" s="65"/>
    </row>
    <row r="16" spans="1:12" ht="33" customHeight="1">
      <c r="A16" s="58"/>
      <c r="B16" s="8">
        <v>10</v>
      </c>
      <c r="C16" s="61" t="s">
        <v>63</v>
      </c>
      <c r="D16" s="62" t="s">
        <v>64</v>
      </c>
      <c r="E16" s="8" t="s">
        <v>10</v>
      </c>
      <c r="F16" s="9">
        <v>2</v>
      </c>
      <c r="G16" s="45"/>
      <c r="H16" s="10">
        <f aca="true" t="shared" si="8" ref="H16">F16*G16</f>
        <v>0</v>
      </c>
      <c r="I16" s="15"/>
      <c r="J16" s="45">
        <v>21</v>
      </c>
      <c r="K16" s="10">
        <f aca="true" t="shared" si="9" ref="K16">H16*((100+J16)/100)</f>
        <v>0</v>
      </c>
      <c r="L16" s="58"/>
    </row>
    <row r="17" spans="2:11" ht="30" customHeight="1">
      <c r="B17" s="110" t="s">
        <v>15</v>
      </c>
      <c r="C17" s="111"/>
      <c r="D17" s="111"/>
      <c r="E17" s="111"/>
      <c r="F17" s="112"/>
      <c r="G17" s="56" t="s">
        <v>16</v>
      </c>
      <c r="H17" s="57">
        <f>SUM(H7:H16)</f>
        <v>0</v>
      </c>
      <c r="I17" s="13"/>
      <c r="J17" s="11" t="s">
        <v>17</v>
      </c>
      <c r="K17" s="12">
        <f>SUM(K7:K16)</f>
        <v>0</v>
      </c>
    </row>
    <row r="18" spans="2:11" ht="15">
      <c r="B18" s="2"/>
      <c r="C18" s="2"/>
      <c r="D18" s="2"/>
      <c r="E18" s="2"/>
      <c r="F18" s="2"/>
      <c r="G18" s="4"/>
      <c r="H18" s="2"/>
      <c r="I18" s="2"/>
      <c r="J18" s="2"/>
      <c r="K18" s="2"/>
    </row>
    <row r="19" spans="2:11" ht="18" customHeight="1">
      <c r="B19" s="2" t="s">
        <v>19</v>
      </c>
      <c r="C19" s="2"/>
      <c r="D19" s="2"/>
      <c r="E19" s="2"/>
      <c r="F19" s="2"/>
      <c r="G19" s="4"/>
      <c r="H19" s="2"/>
      <c r="I19" s="2"/>
      <c r="J19" s="2"/>
      <c r="K19" s="2"/>
    </row>
    <row r="20" spans="2:11" ht="36.75" customHeight="1">
      <c r="B20" s="109" t="s">
        <v>43</v>
      </c>
      <c r="C20" s="109"/>
      <c r="D20" s="109"/>
      <c r="E20" s="109"/>
      <c r="F20" s="109"/>
      <c r="G20" s="109"/>
      <c r="H20" s="109"/>
      <c r="I20" s="109"/>
      <c r="J20" s="109"/>
      <c r="K20" s="109"/>
    </row>
    <row r="21" spans="2:11" ht="30" customHeight="1">
      <c r="B21" s="2"/>
      <c r="C21" s="2"/>
      <c r="D21" s="2"/>
      <c r="E21" s="2"/>
      <c r="F21" s="2"/>
      <c r="G21" s="4"/>
      <c r="H21" s="2"/>
      <c r="I21" s="2"/>
      <c r="J21" s="2"/>
      <c r="K21" s="2"/>
    </row>
  </sheetData>
  <sheetProtection algorithmName="SHA-512" hashValue="nKM/3ySBB50ffF7RLus/BnqyYxnGsU+1O6UgJwFWojeqH/tWM11iwp+okD1khrD5K5SuVHRD7DhIEx6EvpacIA==" saltValue="2OLbyC/M+z1yBVaD9SEndA==" spinCount="100000" sheet="1" formatColumns="0" formatRows="0"/>
  <mergeCells count="10">
    <mergeCell ref="B20:K20"/>
    <mergeCell ref="B17:F17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6"/>
  <sheetViews>
    <sheetView tabSelected="1" workbookViewId="0" topLeftCell="A1">
      <selection activeCell="E8" sqref="E8:E9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2812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37.5" customHeight="1">
      <c r="B1" s="106" t="s">
        <v>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2:14" ht="30" customHeight="1">
      <c r="B2" s="105" t="s">
        <v>4</v>
      </c>
      <c r="C2" s="105"/>
      <c r="D2" s="145" t="str">
        <f>'Souhrnný list'!D2:H2</f>
        <v>Systém pro sledování oběhového instrumentária, řízení operačních sálů a centrální sterilizace pro Oblastní nemocnici Náchod</v>
      </c>
      <c r="E2" s="146"/>
      <c r="F2" s="146"/>
      <c r="G2" s="146"/>
      <c r="H2" s="146"/>
      <c r="I2" s="146"/>
      <c r="J2" s="146"/>
      <c r="K2" s="146"/>
      <c r="L2" s="146"/>
      <c r="M2" s="146"/>
      <c r="N2" s="147"/>
    </row>
    <row r="3" spans="2:14" ht="15">
      <c r="B3" s="105" t="s">
        <v>0</v>
      </c>
      <c r="C3" s="105"/>
      <c r="D3" s="148" t="s">
        <v>1</v>
      </c>
      <c r="E3" s="149"/>
      <c r="F3" s="149"/>
      <c r="G3" s="149"/>
      <c r="H3" s="149"/>
      <c r="I3" s="149"/>
      <c r="J3" s="149"/>
      <c r="K3" s="149"/>
      <c r="L3" s="149"/>
      <c r="M3" s="149"/>
      <c r="N3" s="150"/>
    </row>
    <row r="4" spans="2:14" ht="15">
      <c r="B4" s="105" t="s">
        <v>25</v>
      </c>
      <c r="C4" s="105"/>
      <c r="D4" s="35">
        <f>'Souhrnný list'!D4</f>
        <v>0</v>
      </c>
      <c r="E4" s="48" t="str">
        <f>'Souhrnný list'!E4</f>
        <v>IČO:</v>
      </c>
      <c r="F4" s="151" t="str">
        <f>'Souhrnný list'!F4</f>
        <v>DIČ:</v>
      </c>
      <c r="G4" s="153"/>
      <c r="H4" s="153"/>
      <c r="I4" s="153"/>
      <c r="J4" s="49"/>
      <c r="K4" s="31" t="s">
        <v>5</v>
      </c>
      <c r="L4" s="36">
        <f>'Souhrnný list'!H4</f>
        <v>0</v>
      </c>
      <c r="M4" s="151"/>
      <c r="N4" s="152"/>
    </row>
    <row r="5" spans="2:14" ht="14.45" customHeight="1" thickBot="1">
      <c r="B5" s="2"/>
      <c r="C5" s="2"/>
      <c r="D5" s="2"/>
      <c r="E5" s="2"/>
      <c r="F5" s="2"/>
      <c r="G5" s="47"/>
      <c r="H5" s="47"/>
      <c r="I5" s="2"/>
      <c r="J5" s="2"/>
      <c r="K5" s="2"/>
      <c r="L5" s="4"/>
      <c r="M5" s="2"/>
      <c r="N5" s="2"/>
    </row>
    <row r="6" spans="2:14" s="2" customFormat="1" ht="30" customHeight="1">
      <c r="B6" s="138"/>
      <c r="C6" s="138"/>
      <c r="D6" s="139"/>
      <c r="E6" s="155" t="s">
        <v>71</v>
      </c>
      <c r="F6" s="157"/>
      <c r="G6" s="157"/>
      <c r="H6" s="157"/>
      <c r="I6" s="156"/>
      <c r="J6" s="26"/>
      <c r="K6" s="155" t="s">
        <v>32</v>
      </c>
      <c r="L6" s="156"/>
      <c r="M6" s="155" t="s">
        <v>33</v>
      </c>
      <c r="N6" s="156"/>
    </row>
    <row r="7" spans="2:14" s="2" customFormat="1" ht="45" customHeight="1" thickBot="1">
      <c r="B7" s="140"/>
      <c r="C7" s="140"/>
      <c r="D7" s="141"/>
      <c r="E7" s="135" t="s">
        <v>65</v>
      </c>
      <c r="F7" s="136"/>
      <c r="G7" s="136"/>
      <c r="H7" s="136"/>
      <c r="I7" s="137"/>
      <c r="J7" s="27"/>
      <c r="K7" s="135" t="s">
        <v>22</v>
      </c>
      <c r="L7" s="137"/>
      <c r="M7" s="135" t="s">
        <v>42</v>
      </c>
      <c r="N7" s="137"/>
    </row>
    <row r="8" spans="2:14" s="2" customFormat="1" ht="15" customHeight="1">
      <c r="B8" s="127" t="s">
        <v>2</v>
      </c>
      <c r="C8" s="121" t="s">
        <v>3</v>
      </c>
      <c r="D8" s="123" t="s">
        <v>6</v>
      </c>
      <c r="E8" s="125" t="s">
        <v>66</v>
      </c>
      <c r="F8" s="129" t="s">
        <v>67</v>
      </c>
      <c r="G8" s="130"/>
      <c r="H8" s="131"/>
      <c r="I8" s="60" t="s">
        <v>21</v>
      </c>
      <c r="J8" s="28"/>
      <c r="K8" s="125" t="s">
        <v>23</v>
      </c>
      <c r="L8" s="60" t="s">
        <v>21</v>
      </c>
      <c r="M8" s="125" t="s">
        <v>24</v>
      </c>
      <c r="N8" s="60" t="s">
        <v>21</v>
      </c>
    </row>
    <row r="9" spans="2:14" s="2" customFormat="1" ht="60.75" customHeight="1" thickBot="1">
      <c r="B9" s="128"/>
      <c r="C9" s="122"/>
      <c r="D9" s="124"/>
      <c r="E9" s="126"/>
      <c r="F9" s="132"/>
      <c r="G9" s="133"/>
      <c r="H9" s="134"/>
      <c r="I9" s="51" t="s">
        <v>37</v>
      </c>
      <c r="J9" s="29"/>
      <c r="K9" s="154"/>
      <c r="L9" s="24" t="s">
        <v>38</v>
      </c>
      <c r="M9" s="154"/>
      <c r="N9" s="24" t="s">
        <v>39</v>
      </c>
    </row>
    <row r="10" spans="2:14" s="2" customFormat="1" ht="30" customHeight="1">
      <c r="B10" s="59">
        <v>1</v>
      </c>
      <c r="C10" s="61" t="s">
        <v>45</v>
      </c>
      <c r="D10" s="72" t="s">
        <v>46</v>
      </c>
      <c r="E10" s="52"/>
      <c r="F10" s="142" t="s">
        <v>68</v>
      </c>
      <c r="G10" s="143"/>
      <c r="H10" s="144"/>
      <c r="I10" s="53">
        <f>1*5*E10</f>
        <v>0</v>
      </c>
      <c r="J10" s="54"/>
      <c r="K10" s="75"/>
      <c r="L10" s="76"/>
      <c r="M10" s="75"/>
      <c r="N10" s="76"/>
    </row>
    <row r="11" spans="2:14" s="65" customFormat="1" ht="30" customHeight="1">
      <c r="B11" s="59">
        <v>2</v>
      </c>
      <c r="C11" s="61" t="s">
        <v>47</v>
      </c>
      <c r="D11" s="62" t="s">
        <v>48</v>
      </c>
      <c r="E11" s="77"/>
      <c r="F11" s="73"/>
      <c r="G11" s="78"/>
      <c r="H11" s="74"/>
      <c r="I11" s="79"/>
      <c r="J11" s="54"/>
      <c r="K11" s="46"/>
      <c r="L11" s="22">
        <f aca="true" t="shared" si="0" ref="L11:L19">K11*200</f>
        <v>0</v>
      </c>
      <c r="M11" s="46"/>
      <c r="N11" s="22">
        <f aca="true" t="shared" si="1" ref="N11:N19">M11*8000</f>
        <v>0</v>
      </c>
    </row>
    <row r="12" spans="2:14" s="65" customFormat="1" ht="30" customHeight="1">
      <c r="B12" s="59">
        <v>3</v>
      </c>
      <c r="C12" s="61" t="s">
        <v>49</v>
      </c>
      <c r="D12" s="62" t="s">
        <v>50</v>
      </c>
      <c r="E12" s="77"/>
      <c r="F12" s="73"/>
      <c r="G12" s="78"/>
      <c r="H12" s="74"/>
      <c r="I12" s="79"/>
      <c r="J12" s="54"/>
      <c r="K12" s="75"/>
      <c r="L12" s="76"/>
      <c r="M12" s="75"/>
      <c r="N12" s="76"/>
    </row>
    <row r="13" spans="2:14" s="65" customFormat="1" ht="30" customHeight="1">
      <c r="B13" s="59">
        <v>4</v>
      </c>
      <c r="C13" s="61" t="s">
        <v>51</v>
      </c>
      <c r="D13" s="62" t="s">
        <v>52</v>
      </c>
      <c r="E13" s="77"/>
      <c r="F13" s="73"/>
      <c r="G13" s="78"/>
      <c r="H13" s="74"/>
      <c r="I13" s="79"/>
      <c r="J13" s="54"/>
      <c r="K13" s="75"/>
      <c r="L13" s="76"/>
      <c r="M13" s="75"/>
      <c r="N13" s="76"/>
    </row>
    <row r="14" spans="2:14" s="65" customFormat="1" ht="30" customHeight="1">
      <c r="B14" s="59">
        <v>5</v>
      </c>
      <c r="C14" s="61" t="s">
        <v>53</v>
      </c>
      <c r="D14" s="62" t="s">
        <v>54</v>
      </c>
      <c r="E14" s="77"/>
      <c r="F14" s="73"/>
      <c r="G14" s="78"/>
      <c r="H14" s="74"/>
      <c r="I14" s="79"/>
      <c r="J14" s="54"/>
      <c r="K14" s="46"/>
      <c r="L14" s="22">
        <f t="shared" si="0"/>
        <v>0</v>
      </c>
      <c r="M14" s="46"/>
      <c r="N14" s="22">
        <f t="shared" si="1"/>
        <v>0</v>
      </c>
    </row>
    <row r="15" spans="2:14" s="65" customFormat="1" ht="30" customHeight="1">
      <c r="B15" s="59">
        <v>6</v>
      </c>
      <c r="C15" s="61" t="s">
        <v>55</v>
      </c>
      <c r="D15" s="62" t="s">
        <v>56</v>
      </c>
      <c r="E15" s="77"/>
      <c r="F15" s="73"/>
      <c r="G15" s="78"/>
      <c r="H15" s="74"/>
      <c r="I15" s="79"/>
      <c r="J15" s="54"/>
      <c r="K15" s="46"/>
      <c r="L15" s="22">
        <f t="shared" si="0"/>
        <v>0</v>
      </c>
      <c r="M15" s="46"/>
      <c r="N15" s="22">
        <f t="shared" si="1"/>
        <v>0</v>
      </c>
    </row>
    <row r="16" spans="2:14" s="65" customFormat="1" ht="30" customHeight="1">
      <c r="B16" s="59">
        <v>7</v>
      </c>
      <c r="C16" s="61" t="s">
        <v>57</v>
      </c>
      <c r="D16" s="72" t="s">
        <v>58</v>
      </c>
      <c r="E16" s="77"/>
      <c r="F16" s="73"/>
      <c r="G16" s="78"/>
      <c r="H16" s="74"/>
      <c r="I16" s="79"/>
      <c r="J16" s="54"/>
      <c r="K16" s="46"/>
      <c r="L16" s="22">
        <f t="shared" si="0"/>
        <v>0</v>
      </c>
      <c r="M16" s="46"/>
      <c r="N16" s="22">
        <f t="shared" si="1"/>
        <v>0</v>
      </c>
    </row>
    <row r="17" spans="2:14" s="65" customFormat="1" ht="30" customHeight="1">
      <c r="B17" s="59">
        <v>8</v>
      </c>
      <c r="C17" s="61" t="s">
        <v>59</v>
      </c>
      <c r="D17" s="72" t="s">
        <v>60</v>
      </c>
      <c r="E17" s="77"/>
      <c r="F17" s="73"/>
      <c r="G17" s="78"/>
      <c r="H17" s="74"/>
      <c r="I17" s="79"/>
      <c r="J17" s="54"/>
      <c r="K17" s="46"/>
      <c r="L17" s="22">
        <f t="shared" si="0"/>
        <v>0</v>
      </c>
      <c r="M17" s="46"/>
      <c r="N17" s="22">
        <f t="shared" si="1"/>
        <v>0</v>
      </c>
    </row>
    <row r="18" spans="2:14" s="65" customFormat="1" ht="30" customHeight="1">
      <c r="B18" s="59">
        <v>9</v>
      </c>
      <c r="C18" s="61" t="s">
        <v>61</v>
      </c>
      <c r="D18" s="62" t="s">
        <v>62</v>
      </c>
      <c r="E18" s="77"/>
      <c r="F18" s="73"/>
      <c r="G18" s="78"/>
      <c r="H18" s="74"/>
      <c r="I18" s="79"/>
      <c r="J18" s="54"/>
      <c r="K18" s="46"/>
      <c r="L18" s="22">
        <f t="shared" si="0"/>
        <v>0</v>
      </c>
      <c r="M18" s="46"/>
      <c r="N18" s="22">
        <f t="shared" si="1"/>
        <v>0</v>
      </c>
    </row>
    <row r="19" spans="2:14" s="58" customFormat="1" ht="30" customHeight="1" thickBot="1">
      <c r="B19" s="59">
        <v>10</v>
      </c>
      <c r="C19" s="61" t="s">
        <v>63</v>
      </c>
      <c r="D19" s="62" t="s">
        <v>64</v>
      </c>
      <c r="E19" s="77"/>
      <c r="F19" s="73"/>
      <c r="G19" s="78"/>
      <c r="H19" s="74"/>
      <c r="I19" s="79"/>
      <c r="J19" s="54"/>
      <c r="K19" s="46"/>
      <c r="L19" s="22">
        <f t="shared" si="0"/>
        <v>0</v>
      </c>
      <c r="M19" s="46"/>
      <c r="N19" s="22">
        <f t="shared" si="1"/>
        <v>0</v>
      </c>
    </row>
    <row r="20" spans="2:14" s="2" customFormat="1" ht="30" customHeight="1" thickBot="1">
      <c r="B20" s="119" t="s">
        <v>31</v>
      </c>
      <c r="C20" s="120"/>
      <c r="D20" s="120"/>
      <c r="E20" s="19"/>
      <c r="F20" s="18"/>
      <c r="G20" s="18"/>
      <c r="H20" s="18"/>
      <c r="I20" s="23">
        <f>SUM(I10:I19)</f>
        <v>0</v>
      </c>
      <c r="J20" s="55"/>
      <c r="K20" s="17"/>
      <c r="L20" s="23">
        <f>SUM(L10:L19)</f>
        <v>0</v>
      </c>
      <c r="M20" s="17"/>
      <c r="N20" s="23">
        <f>SUM(N10:N19)</f>
        <v>0</v>
      </c>
    </row>
    <row r="21" spans="2:14" ht="15.75" thickBot="1">
      <c r="B21" s="2"/>
      <c r="C21" s="2"/>
      <c r="D21" s="2"/>
      <c r="E21" s="2"/>
      <c r="F21" s="2"/>
      <c r="G21" s="47"/>
      <c r="H21" s="47"/>
      <c r="I21" s="21" t="s">
        <v>21</v>
      </c>
      <c r="J21" s="30"/>
      <c r="L21" s="21" t="s">
        <v>21</v>
      </c>
      <c r="M21" s="50"/>
      <c r="N21" s="21" t="s">
        <v>21</v>
      </c>
    </row>
    <row r="22" spans="2:14" ht="15.75" thickBot="1">
      <c r="B22" s="2"/>
      <c r="C22" s="2"/>
      <c r="D22" s="2"/>
      <c r="E22" s="2"/>
      <c r="F22" s="2"/>
      <c r="G22" s="47"/>
      <c r="H22" s="47"/>
      <c r="I22" s="25"/>
      <c r="J22" s="25"/>
      <c r="K22" s="2"/>
      <c r="L22" s="25"/>
      <c r="M22" s="2"/>
      <c r="N22" s="25"/>
    </row>
    <row r="23" spans="2:12" s="2" customFormat="1" ht="41.25" customHeight="1" thickBot="1">
      <c r="B23" s="116" t="s">
        <v>69</v>
      </c>
      <c r="C23" s="117"/>
      <c r="D23" s="117"/>
      <c r="E23" s="117"/>
      <c r="F23" s="117"/>
      <c r="G23" s="117"/>
      <c r="H23" s="118"/>
      <c r="I23" s="32">
        <f>I20+L20+N20</f>
        <v>0</v>
      </c>
      <c r="J23" s="34"/>
      <c r="K23" s="33" t="s">
        <v>27</v>
      </c>
      <c r="L23" s="4"/>
    </row>
    <row r="24" spans="7:12" s="2" customFormat="1" ht="30.6" customHeight="1">
      <c r="G24" s="47"/>
      <c r="H24" s="47"/>
      <c r="L24" s="4"/>
    </row>
    <row r="25" spans="2:14" s="2" customFormat="1" ht="18" customHeight="1">
      <c r="B25" s="16"/>
      <c r="C25" s="1"/>
      <c r="D25" s="1"/>
      <c r="E25" s="1"/>
      <c r="F25" s="1"/>
      <c r="G25" s="1"/>
      <c r="H25" s="1"/>
      <c r="I25" s="1"/>
      <c r="J25" s="1"/>
      <c r="K25" s="1"/>
      <c r="L25" s="5"/>
      <c r="M25" s="1"/>
      <c r="N25" s="1"/>
    </row>
    <row r="26" spans="2:14" s="2" customFormat="1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5"/>
      <c r="M26" s="1"/>
      <c r="N26" s="1"/>
    </row>
    <row r="27" ht="18" customHeight="1"/>
  </sheetData>
  <sheetProtection algorithmName="SHA-512" hashValue="Fw9HmDQL1rfBe7nTgc3mxBebnCh89QLmqOpEqZrksbtW25TM9TsVO8EnBC47xbuZ2KfMSggV/l+4acOI5Aj4JQ==" saltValue="Farzn7Q52sUOinqpBSmnYA==" spinCount="100000" sheet="1" formatColumns="0" formatRows="0"/>
  <mergeCells count="25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23:H23"/>
    <mergeCell ref="B4:C4"/>
    <mergeCell ref="B20:D20"/>
    <mergeCell ref="C8:C9"/>
    <mergeCell ref="D8:D9"/>
    <mergeCell ref="E8:E9"/>
    <mergeCell ref="B8:B9"/>
    <mergeCell ref="F8:H9"/>
    <mergeCell ref="E7:I7"/>
    <mergeCell ref="B6:D7"/>
    <mergeCell ref="F10:H10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7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Jasinková Lucie Ing.</cp:lastModifiedBy>
  <cp:lastPrinted>2021-11-10T09:21:34Z</cp:lastPrinted>
  <dcterms:created xsi:type="dcterms:W3CDTF">2019-10-21T13:53:46Z</dcterms:created>
  <dcterms:modified xsi:type="dcterms:W3CDTF">2022-03-22T19:16:51Z</dcterms:modified>
  <cp:category/>
  <cp:version/>
  <cp:contentType/>
  <cp:contentStatus/>
</cp:coreProperties>
</file>