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ouhrn exportu" sheetId="1" r:id="rId4"/>
    <sheet name="plochy - Table 1" sheetId="2" r:id="rId5"/>
    <sheet name="mistnosti - Table 1" sheetId="3" r:id="rId6"/>
    <sheet name="investiční náklady - Table 1" sheetId="4" r:id="rId7"/>
  </sheets>
</workbook>
</file>

<file path=xl/sharedStrings.xml><?xml version="1.0" encoding="utf-8"?>
<sst xmlns="http://schemas.openxmlformats.org/spreadsheetml/2006/main" uniqueCount="133">
  <si>
    <t>Tento dokument byl exportován z Numbers. Všechny tabulky byly převedeny do pracovních listů Excel. Všechny ostatní objekty ze všech listů Numbers byly umístěny na samostatné pracovní listy. Je možné, že výpočty vzorců budou v aplikaci Excel odlišné.</t>
  </si>
  <si>
    <t>Název listu Numbers</t>
  </si>
  <si>
    <t>Název tabulky Numbers</t>
  </si>
  <si>
    <t>Název pracovního listu Excel</t>
  </si>
  <si>
    <t>plochy</t>
  </si>
  <si>
    <t>Table 1</t>
  </si>
  <si>
    <t>plochy - Table 1</t>
  </si>
  <si>
    <t>Příloha č. 7 - Tabulka bilancí</t>
  </si>
  <si>
    <t>„Výstavba chráněného bydlení v Nové Pace“</t>
  </si>
  <si>
    <t>UŽŠÍ ARCHITEKTONICKÁ JEDNOFÁZOVÁ PROJEKTOVÁ SOUTĚŽ O NÁVRH</t>
  </si>
  <si>
    <t>KAPACITY A BILANCE PLOCH</t>
  </si>
  <si>
    <t>popis</t>
  </si>
  <si>
    <t>výměra</t>
  </si>
  <si>
    <t>m.j.</t>
  </si>
  <si>
    <t>poznámka</t>
  </si>
  <si>
    <t>Plochy</t>
  </si>
  <si>
    <t>Zastavěná plocha - objekt</t>
  </si>
  <si>
    <t>m2</t>
  </si>
  <si>
    <t>Zpevněné plochy (chodníky, připojení na dopravní infrastrukturu apod.)</t>
  </si>
  <si>
    <t>Nezpevněné plochy - zeleň</t>
  </si>
  <si>
    <t>Celková plocha řešeného území</t>
  </si>
  <si>
    <t xml:space="preserve">Hrubá podlahová plocha </t>
  </si>
  <si>
    <t xml:space="preserve">Čistá podlahová plocha </t>
  </si>
  <si>
    <t>Obestavěný prostor</t>
  </si>
  <si>
    <t>Obestavěný prostor vytápěný</t>
  </si>
  <si>
    <t>m3</t>
  </si>
  <si>
    <t>Obestavený prostor nevytápěný</t>
  </si>
  <si>
    <t>Obestavěný prostor celkem</t>
  </si>
  <si>
    <t>Náklady na m3 obestavěného prostoru bez DPH</t>
  </si>
  <si>
    <t>Kč</t>
  </si>
  <si>
    <t>Investiční náklady celkem bez DPH</t>
  </si>
  <si>
    <t>Obálka budovy</t>
  </si>
  <si>
    <t>Plochy otvorů (okenní, dveřní apod.)</t>
  </si>
  <si>
    <t>Plochy pevné (stěny)</t>
  </si>
  <si>
    <t>Plocha střešního pláště</t>
  </si>
  <si>
    <t>Obálka budovy celkem</t>
  </si>
  <si>
    <t>Pozn.: údaje doplnit v označených polích</t>
  </si>
  <si>
    <t>!POZOR - soubor obsahuje více listů!</t>
  </si>
  <si>
    <t>mistnosti</t>
  </si>
  <si>
    <t>mistnosti - Table 1</t>
  </si>
  <si>
    <t>BILANCE MÍSTNOSTÍ</t>
  </si>
  <si>
    <t>Číslo místnosti</t>
  </si>
  <si>
    <t>Název místnosti</t>
  </si>
  <si>
    <t>navržená plocha (m2)</t>
  </si>
  <si>
    <t>výška stropu (m)</t>
  </si>
  <si>
    <t>Místnosti:</t>
  </si>
  <si>
    <t>01</t>
  </si>
  <si>
    <t>Zádveří - vstupní hala</t>
  </si>
  <si>
    <t>02</t>
  </si>
  <si>
    <t>Obytný prostor s kuchyní</t>
  </si>
  <si>
    <t>2,6 - 4,6</t>
  </si>
  <si>
    <t>šikmý strop</t>
  </si>
  <si>
    <t>03</t>
  </si>
  <si>
    <t>šatna (s pračkou)</t>
  </si>
  <si>
    <t>04</t>
  </si>
  <si>
    <t>chodba</t>
  </si>
  <si>
    <t>05</t>
  </si>
  <si>
    <t>pokoj</t>
  </si>
  <si>
    <t>06</t>
  </si>
  <si>
    <t>07</t>
  </si>
  <si>
    <t>08</t>
  </si>
  <si>
    <t xml:space="preserve">bezbarierová koupelna </t>
  </si>
  <si>
    <t>09</t>
  </si>
  <si>
    <t>bezbarierové wc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</si>
  <si>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</si>
  <si>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</si>
  <si>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</si>
  <si>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</si>
  <si>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</si>
  <si>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</si>
  <si>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</si>
  <si>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</si>
  <si>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</si>
  <si>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</si>
  <si>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</si>
  <si>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</si>
  <si>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</si>
  <si>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</si>
  <si>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</si>
  <si>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</si>
  <si>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</si>
  <si>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</si>
  <si>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</si>
  <si>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</si>
  <si>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</si>
  <si>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</si>
  <si>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</si>
  <si>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</si>
  <si>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</si>
  <si>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</si>
  <si>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</si>
  <si>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Provozní prostory a zázemí:</t>
  </si>
  <si>
    <t>10</t>
  </si>
  <si>
    <t>místnost pro personál</t>
  </si>
  <si>
    <t>11</t>
  </si>
  <si>
    <t>technická místnost</t>
  </si>
  <si>
    <t>30</t>
  </si>
  <si>
    <t>31</t>
  </si>
  <si>
    <t>41</t>
  </si>
  <si>
    <t>zahradní sklad</t>
  </si>
  <si>
    <t>nevytápěný prostor</t>
  </si>
  <si>
    <t xml:space="preserve">Celkem </t>
  </si>
  <si>
    <t xml:space="preserve"> </t>
  </si>
  <si>
    <t>investiční náklady</t>
  </si>
  <si>
    <t>investiční náklady - Table 1</t>
  </si>
  <si>
    <t>INVESTIČNÍ NÁKLADY</t>
  </si>
  <si>
    <t>měrná jednotka</t>
  </si>
  <si>
    <t>IN/ jednotka</t>
  </si>
  <si>
    <t>IN bez DPH</t>
  </si>
  <si>
    <t>IN vč. DPH</t>
  </si>
  <si>
    <t>Zpevněné plochy</t>
  </si>
  <si>
    <t>pojížděné plochy</t>
  </si>
  <si>
    <t>pochozí plochy</t>
  </si>
  <si>
    <t>ostatní</t>
  </si>
  <si>
    <t>(rozepsat dle konkrétního řešení)</t>
  </si>
  <si>
    <t>celkem</t>
  </si>
  <si>
    <t>zeleň</t>
  </si>
  <si>
    <t>stromy</t>
  </si>
  <si>
    <t>ks</t>
  </si>
  <si>
    <t>Přeložky ing. sítí</t>
  </si>
  <si>
    <t>silnoproud</t>
  </si>
  <si>
    <t>m</t>
  </si>
  <si>
    <t>slaboproud</t>
  </si>
  <si>
    <t>VO</t>
  </si>
  <si>
    <t>vodovod</t>
  </si>
  <si>
    <t>plynovod</t>
  </si>
  <si>
    <t>kanalizace</t>
  </si>
  <si>
    <t>Přípojky</t>
  </si>
  <si>
    <t>VNĚJŠÍ OSVĚTLENÍ AREÁLU</t>
  </si>
  <si>
    <t>objekt(y) chráněného bydlení</t>
  </si>
  <si>
    <t>podzemní část stavby</t>
  </si>
  <si>
    <t>nadzemní část stavby</t>
  </si>
  <si>
    <t>Celkem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</si>
</sst>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0.0"/>
    <numFmt numFmtId="60" formatCode="#,##0.00&quot; Kč&quot;"/>
  </numFmts>
  <fonts count="16">
    <font>
      <sz val="10"/>
      <color indexed="8"/>
      <name val="Tahoma"/>
    </font>
    <font>
      <sz val="12"/>
      <color indexed="8"/>
      <name val="Tahoma"/>
    </font>
    <font>
      <sz val="14"/>
      <color indexed="8"/>
      <name val="Tahoma"/>
    </font>
    <font>
      <sz val="12"/>
      <color indexed="8"/>
      <name val="Helvetica Neue"/>
    </font>
    <font>
      <u val="single"/>
      <sz val="12"/>
      <color indexed="11"/>
      <name val="Tahoma"/>
    </font>
    <font>
      <sz val="15"/>
      <color indexed="8"/>
      <name val="Calibri"/>
    </font>
    <font>
      <b val="1"/>
      <sz val="10"/>
      <color indexed="8"/>
      <name val="Arial"/>
    </font>
    <font>
      <b val="1"/>
      <sz val="14"/>
      <color indexed="8"/>
      <name val="Arial"/>
    </font>
    <font>
      <sz val="10"/>
      <color indexed="8"/>
      <name val="Arial"/>
    </font>
    <font>
      <b val="1"/>
      <sz val="10"/>
      <color indexed="14"/>
      <name val="Arial"/>
    </font>
    <font>
      <i val="1"/>
      <sz val="10"/>
      <color indexed="8"/>
      <name val="Arial"/>
    </font>
    <font>
      <sz val="10"/>
      <color indexed="23"/>
      <name val="Arial"/>
    </font>
    <font>
      <b val="1"/>
      <sz val="9"/>
      <color indexed="8"/>
      <name val="Arial"/>
    </font>
    <font>
      <sz val="8"/>
      <color indexed="8"/>
      <name val="Arial"/>
    </font>
    <font>
      <sz val="14"/>
      <color indexed="8"/>
      <name val="Arial"/>
    </font>
    <font>
      <b val="1"/>
      <sz val="10"/>
      <color indexed="23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5"/>
        <bgColor auto="1"/>
      </patternFill>
    </fill>
  </fills>
  <borders count="34">
    <border>
      <left/>
      <right/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3"/>
      </left>
      <right style="thin">
        <color indexed="13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3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13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3"/>
      </left>
      <right style="thin">
        <color indexed="13"/>
      </right>
      <top style="medium">
        <color indexed="8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8"/>
      </bottom>
      <diagonal/>
    </border>
    <border>
      <left style="thin">
        <color indexed="13"/>
      </left>
      <right style="thin">
        <color indexed="8"/>
      </right>
      <top style="thin">
        <color indexed="13"/>
      </top>
      <bottom style="thin">
        <color indexed="13"/>
      </bottom>
      <diagonal/>
    </border>
    <border>
      <left style="thin">
        <color indexed="8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8"/>
      </top>
      <bottom style="thin">
        <color indexed="13"/>
      </bottom>
      <diagonal/>
    </border>
    <border>
      <left style="medium">
        <color indexed="8"/>
      </left>
      <right style="thin">
        <color indexed="13"/>
      </right>
      <top style="medium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13"/>
      </right>
      <top style="medium">
        <color indexed="8"/>
      </top>
      <bottom style="thin">
        <color indexed="8"/>
      </bottom>
      <diagonal/>
    </border>
    <border>
      <left style="thin">
        <color indexed="13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13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13"/>
      </top>
      <bottom style="thin">
        <color indexed="13"/>
      </bottom>
      <diagonal/>
    </border>
    <border>
      <left style="medium">
        <color indexed="8"/>
      </left>
      <right style="thin">
        <color indexed="8"/>
      </right>
      <top style="thin">
        <color indexed="13"/>
      </top>
      <bottom style="medium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71">
    <xf numFmtId="0" fontId="0" applyNumberFormat="0" applyFont="1" applyFill="0" applyBorder="0" applyAlignment="1" applyProtection="0">
      <alignment vertical="bottom"/>
    </xf>
    <xf numFmtId="0" fontId="1" applyNumberFormat="0" applyFont="1" applyFill="0" applyBorder="0" applyAlignment="1" applyProtection="0">
      <alignment horizontal="left" vertical="bottom" wrapText="1"/>
    </xf>
    <xf numFmtId="0" fontId="2" applyNumberFormat="0" applyFont="1" applyFill="0" applyBorder="0" applyAlignment="1" applyProtection="0">
      <alignment horizontal="left" vertical="bottom"/>
    </xf>
    <xf numFmtId="0" fontId="1" fillId="2" applyNumberFormat="0" applyFont="1" applyFill="1" applyBorder="0" applyAlignment="1" applyProtection="0">
      <alignment horizontal="left" vertical="bottom"/>
    </xf>
    <xf numFmtId="0" fontId="1" fillId="3" applyNumberFormat="0" applyFont="1" applyFill="1" applyBorder="0" applyAlignment="1" applyProtection="0">
      <alignment horizontal="left" vertical="bottom"/>
    </xf>
    <xf numFmtId="0" fontId="4" fillId="3" applyNumberFormat="0" applyFont="1" applyFill="1" applyBorder="0" applyAlignment="1" applyProtection="0">
      <alignment horizontal="left" vertical="bottom"/>
    </xf>
    <xf numFmtId="0" fontId="0" applyNumberFormat="1" applyFont="1" applyFill="0" applyBorder="0" applyAlignment="1" applyProtection="0">
      <alignment vertical="bottom"/>
    </xf>
    <xf numFmtId="49" fontId="6" fillId="4" borderId="1" applyNumberFormat="1" applyFont="1" applyFill="1" applyBorder="1" applyAlignment="1" applyProtection="0">
      <alignment horizontal="left" vertical="bottom"/>
    </xf>
    <xf numFmtId="0" fontId="6" fillId="4" borderId="1" applyNumberFormat="0" applyFont="1" applyFill="1" applyBorder="1" applyAlignment="1" applyProtection="0">
      <alignment horizontal="left" vertical="bottom"/>
    </xf>
    <xf numFmtId="49" fontId="7" fillId="4" borderId="1" applyNumberFormat="1" applyFont="1" applyFill="1" applyBorder="1" applyAlignment="1" applyProtection="0">
      <alignment horizontal="center" vertical="center"/>
    </xf>
    <xf numFmtId="0" fontId="7" fillId="4" borderId="1" applyNumberFormat="0" applyFont="1" applyFill="1" applyBorder="1" applyAlignment="1" applyProtection="0">
      <alignment horizontal="center" vertical="center"/>
    </xf>
    <xf numFmtId="49" fontId="8" fillId="4" borderId="1" applyNumberFormat="1" applyFont="1" applyFill="1" applyBorder="1" applyAlignment="1" applyProtection="0">
      <alignment horizontal="center" vertical="center"/>
    </xf>
    <xf numFmtId="0" fontId="8" fillId="4" borderId="1" applyNumberFormat="0" applyFont="1" applyFill="1" applyBorder="1" applyAlignment="1" applyProtection="0">
      <alignment horizontal="center" vertical="center"/>
    </xf>
    <xf numFmtId="0" fontId="0" fillId="4" borderId="1" applyNumberFormat="0" applyFont="1" applyFill="1" applyBorder="1" applyAlignment="1" applyProtection="0">
      <alignment vertical="center"/>
    </xf>
    <xf numFmtId="0" fontId="9" fillId="4" borderId="1" applyNumberFormat="0" applyFont="1" applyFill="1" applyBorder="1" applyAlignment="1" applyProtection="0">
      <alignment horizontal="left" vertical="center"/>
    </xf>
    <xf numFmtId="0" fontId="9" fillId="4" borderId="1" applyNumberFormat="0" applyFont="1" applyFill="1" applyBorder="1" applyAlignment="1" applyProtection="0">
      <alignment horizontal="center" vertical="center"/>
    </xf>
    <xf numFmtId="0" fontId="6" fillId="4" borderId="2" applyNumberFormat="0" applyFont="1" applyFill="1" applyBorder="1" applyAlignment="1" applyProtection="0">
      <alignment horizontal="center" vertical="center"/>
    </xf>
    <xf numFmtId="49" fontId="10" fillId="5" borderId="3" applyNumberFormat="1" applyFont="1" applyFill="1" applyBorder="1" applyAlignment="1" applyProtection="0">
      <alignment horizontal="center" vertical="center"/>
    </xf>
    <xf numFmtId="49" fontId="10" fillId="5" borderId="4" applyNumberFormat="1" applyFont="1" applyFill="1" applyBorder="1" applyAlignment="1" applyProtection="0">
      <alignment horizontal="center" vertical="center" wrapText="1"/>
    </xf>
    <xf numFmtId="49" fontId="10" fillId="5" borderId="5" applyNumberFormat="1" applyFont="1" applyFill="1" applyBorder="1" applyAlignment="1" applyProtection="0">
      <alignment horizontal="center" vertical="center"/>
    </xf>
    <xf numFmtId="0" fontId="8" fillId="4" borderId="6" applyNumberFormat="0" applyFont="1" applyFill="1" applyBorder="1" applyAlignment="1" applyProtection="0">
      <alignment horizontal="center" vertical="bottom"/>
    </xf>
    <xf numFmtId="0" fontId="0" fillId="4" borderId="6" applyNumberFormat="0" applyFont="1" applyFill="1" applyBorder="1" applyAlignment="1" applyProtection="0">
      <alignment vertical="bottom"/>
    </xf>
    <xf numFmtId="49" fontId="6" fillId="6" borderId="7" applyNumberFormat="1" applyFont="1" applyFill="1" applyBorder="1" applyAlignment="1" applyProtection="0">
      <alignment horizontal="left" vertical="bottom"/>
    </xf>
    <xf numFmtId="0" fontId="8" fillId="6" borderId="8" applyNumberFormat="0" applyFont="1" applyFill="1" applyBorder="1" applyAlignment="1" applyProtection="0">
      <alignment horizontal="center" vertical="bottom"/>
    </xf>
    <xf numFmtId="0" fontId="0" fillId="6" borderId="8" applyNumberFormat="0" applyFont="1" applyFill="1" applyBorder="1" applyAlignment="1" applyProtection="0">
      <alignment vertical="bottom"/>
    </xf>
    <xf numFmtId="0" fontId="8" fillId="6" borderId="9" applyNumberFormat="0" applyFont="1" applyFill="1" applyBorder="1" applyAlignment="1" applyProtection="0">
      <alignment horizontal="center" vertical="bottom"/>
    </xf>
    <xf numFmtId="49" fontId="8" fillId="7" borderId="10" applyNumberFormat="1" applyFont="1" applyFill="1" applyBorder="1" applyAlignment="1" applyProtection="0">
      <alignment horizontal="left" vertical="bottom"/>
    </xf>
    <xf numFmtId="4" fontId="8" fillId="8" borderId="11" applyNumberFormat="1" applyFont="1" applyFill="1" applyBorder="1" applyAlignment="1" applyProtection="0">
      <alignment horizontal="right" vertical="bottom"/>
    </xf>
    <xf numFmtId="49" fontId="0" fillId="4" borderId="11" applyNumberFormat="1" applyFont="1" applyFill="1" applyBorder="1" applyAlignment="1" applyProtection="0">
      <alignment vertical="bottom"/>
    </xf>
    <xf numFmtId="0" fontId="8" fillId="4" borderId="12" applyNumberFormat="0" applyFont="1" applyFill="1" applyBorder="1" applyAlignment="1" applyProtection="0">
      <alignment horizontal="center" vertical="bottom"/>
    </xf>
    <xf numFmtId="49" fontId="6" fillId="7" borderId="10" applyNumberFormat="1" applyFont="1" applyFill="1" applyBorder="1" applyAlignment="1" applyProtection="0">
      <alignment horizontal="left" vertical="bottom"/>
    </xf>
    <xf numFmtId="4" fontId="6" fillId="8" borderId="11" applyNumberFormat="1" applyFont="1" applyFill="1" applyBorder="1" applyAlignment="1" applyProtection="0">
      <alignment horizontal="right" vertical="bottom"/>
    </xf>
    <xf numFmtId="49" fontId="6" fillId="4" borderId="11" applyNumberFormat="1" applyFont="1" applyFill="1" applyBorder="1" applyAlignment="1" applyProtection="0">
      <alignment horizontal="center" vertical="bottom"/>
    </xf>
    <xf numFmtId="0" fontId="6" fillId="4" borderId="12" applyNumberFormat="0" applyFont="1" applyFill="1" applyBorder="1" applyAlignment="1" applyProtection="0">
      <alignment horizontal="center" vertical="bottom"/>
    </xf>
    <xf numFmtId="0" fontId="8" fillId="4" borderId="13" applyNumberFormat="0" applyFont="1" applyFill="1" applyBorder="1" applyAlignment="1" applyProtection="0">
      <alignment horizontal="left" vertical="bottom"/>
    </xf>
    <xf numFmtId="4" fontId="8" fillId="4" borderId="14" applyNumberFormat="1" applyFont="1" applyFill="1" applyBorder="1" applyAlignment="1" applyProtection="0">
      <alignment horizontal="right" vertical="bottom"/>
    </xf>
    <xf numFmtId="0" fontId="0" fillId="4" borderId="14" applyNumberFormat="0" applyFont="1" applyFill="1" applyBorder="1" applyAlignment="1" applyProtection="0">
      <alignment vertical="bottom"/>
    </xf>
    <xf numFmtId="0" fontId="8" fillId="4" borderId="15" applyNumberFormat="0" applyFont="1" applyFill="1" applyBorder="1" applyAlignment="1" applyProtection="0">
      <alignment horizontal="center" vertical="bottom"/>
    </xf>
    <xf numFmtId="49" fontId="8" fillId="7" borderId="16" applyNumberFormat="1" applyFont="1" applyFill="1" applyBorder="1" applyAlignment="1" applyProtection="0">
      <alignment horizontal="left" vertical="bottom"/>
    </xf>
    <xf numFmtId="4" fontId="8" fillId="8" borderId="17" applyNumberFormat="1" applyFont="1" applyFill="1" applyBorder="1" applyAlignment="1" applyProtection="0">
      <alignment horizontal="right" vertical="bottom"/>
    </xf>
    <xf numFmtId="49" fontId="0" fillId="4" borderId="17" applyNumberFormat="1" applyFont="1" applyFill="1" applyBorder="1" applyAlignment="1" applyProtection="0">
      <alignment vertical="bottom"/>
    </xf>
    <xf numFmtId="0" fontId="8" fillId="4" borderId="18" applyNumberFormat="0" applyFont="1" applyFill="1" applyBorder="1" applyAlignment="1" applyProtection="0">
      <alignment horizontal="center" vertical="bottom"/>
    </xf>
    <xf numFmtId="0" fontId="8" fillId="4" borderId="19" applyNumberFormat="0" applyFont="1" applyFill="1" applyBorder="1" applyAlignment="1" applyProtection="0">
      <alignment horizontal="left" vertical="bottom"/>
    </xf>
    <xf numFmtId="4" fontId="8" fillId="4" borderId="19" applyNumberFormat="1" applyFont="1" applyFill="1" applyBorder="1" applyAlignment="1" applyProtection="0">
      <alignment horizontal="right" vertical="bottom"/>
    </xf>
    <xf numFmtId="0" fontId="8" fillId="4" borderId="19" applyNumberFormat="0" applyFont="1" applyFill="1" applyBorder="1" applyAlignment="1" applyProtection="0">
      <alignment horizontal="center" vertical="bottom"/>
    </xf>
    <xf numFmtId="0" fontId="8" fillId="4" borderId="2" applyNumberFormat="0" applyFont="1" applyFill="1" applyBorder="1" applyAlignment="1" applyProtection="0">
      <alignment horizontal="left" vertical="bottom"/>
    </xf>
    <xf numFmtId="4" fontId="8" fillId="4" borderId="2" applyNumberFormat="1" applyFont="1" applyFill="1" applyBorder="1" applyAlignment="1" applyProtection="0">
      <alignment horizontal="right" vertical="bottom"/>
    </xf>
    <xf numFmtId="0" fontId="0" fillId="4" borderId="2" applyNumberFormat="0" applyFont="1" applyFill="1" applyBorder="1" applyAlignment="1" applyProtection="0">
      <alignment vertical="bottom"/>
    </xf>
    <xf numFmtId="0" fontId="8" fillId="4" borderId="2" applyNumberFormat="0" applyFont="1" applyFill="1" applyBorder="1" applyAlignment="1" applyProtection="0">
      <alignment horizontal="center" vertical="bottom"/>
    </xf>
    <xf numFmtId="49" fontId="6" fillId="9" borderId="7" applyNumberFormat="1" applyFont="1" applyFill="1" applyBorder="1" applyAlignment="1" applyProtection="0">
      <alignment horizontal="left" vertical="bottom"/>
    </xf>
    <xf numFmtId="4" fontId="8" fillId="9" borderId="8" applyNumberFormat="1" applyFont="1" applyFill="1" applyBorder="1" applyAlignment="1" applyProtection="0">
      <alignment horizontal="right" vertical="bottom"/>
    </xf>
    <xf numFmtId="0" fontId="0" fillId="9" borderId="8" applyNumberFormat="0" applyFont="1" applyFill="1" applyBorder="1" applyAlignment="1" applyProtection="0">
      <alignment vertical="bottom"/>
    </xf>
    <xf numFmtId="0" fontId="8" fillId="9" borderId="9" applyNumberFormat="0" applyFont="1" applyFill="1" applyBorder="1" applyAlignment="1" applyProtection="0">
      <alignment horizontal="center" vertical="bottom"/>
    </xf>
    <xf numFmtId="49" fontId="8" fillId="10" borderId="10" applyNumberFormat="1" applyFont="1" applyFill="1" applyBorder="1" applyAlignment="1" applyProtection="0">
      <alignment horizontal="left" vertical="bottom"/>
    </xf>
    <xf numFmtId="49" fontId="6" fillId="10" borderId="10" applyNumberFormat="1" applyFont="1" applyFill="1" applyBorder="1" applyAlignment="1" applyProtection="0">
      <alignment horizontal="left" vertical="bottom"/>
    </xf>
    <xf numFmtId="0" fontId="8" fillId="4" borderId="10" applyNumberFormat="0" applyFont="1" applyFill="1" applyBorder="1" applyAlignment="1" applyProtection="0">
      <alignment horizontal="left" vertical="bottom"/>
    </xf>
    <xf numFmtId="4" fontId="8" fillId="4" borderId="11" applyNumberFormat="1" applyFont="1" applyFill="1" applyBorder="1" applyAlignment="1" applyProtection="0">
      <alignment horizontal="right" vertical="bottom"/>
    </xf>
    <xf numFmtId="0" fontId="0" fillId="4" borderId="11" applyNumberFormat="0" applyFont="1" applyFill="1" applyBorder="1" applyAlignment="1" applyProtection="0">
      <alignment vertical="bottom"/>
    </xf>
    <xf numFmtId="49" fontId="8" fillId="9" borderId="10" applyNumberFormat="1" applyFont="1" applyFill="1" applyBorder="1" applyAlignment="1" applyProtection="0">
      <alignment horizontal="left" vertical="bottom"/>
    </xf>
    <xf numFmtId="49" fontId="6" fillId="9" borderId="16" applyNumberFormat="1" applyFont="1" applyFill="1" applyBorder="1" applyAlignment="1" applyProtection="0">
      <alignment horizontal="left" vertical="bottom"/>
    </xf>
    <xf numFmtId="4" fontId="6" fillId="8" borderId="17" applyNumberFormat="1" applyFont="1" applyFill="1" applyBorder="1" applyAlignment="1" applyProtection="0">
      <alignment horizontal="right" vertical="bottom"/>
    </xf>
    <xf numFmtId="49" fontId="6" fillId="4" borderId="17" applyNumberFormat="1" applyFont="1" applyFill="1" applyBorder="1" applyAlignment="1" applyProtection="0">
      <alignment horizontal="center" vertical="bottom"/>
    </xf>
    <xf numFmtId="0" fontId="6" fillId="4" borderId="18" applyNumberFormat="0" applyFont="1" applyFill="1" applyBorder="1" applyAlignment="1" applyProtection="0">
      <alignment horizontal="center" vertical="bottom"/>
    </xf>
    <xf numFmtId="0" fontId="6" fillId="4" borderId="19" applyNumberFormat="0" applyFont="1" applyFill="1" applyBorder="1" applyAlignment="1" applyProtection="0">
      <alignment horizontal="left" vertical="bottom"/>
    </xf>
    <xf numFmtId="4" fontId="6" fillId="4" borderId="19" applyNumberFormat="1" applyFont="1" applyFill="1" applyBorder="1" applyAlignment="1" applyProtection="0">
      <alignment horizontal="right" vertical="bottom"/>
    </xf>
    <xf numFmtId="0" fontId="6" fillId="4" borderId="19" applyNumberFormat="0" applyFont="1" applyFill="1" applyBorder="1" applyAlignment="1" applyProtection="0">
      <alignment horizontal="center" vertical="bottom"/>
    </xf>
    <xf numFmtId="0" fontId="8" fillId="4" borderId="2" applyNumberFormat="0" applyFont="1" applyFill="1" applyBorder="1" applyAlignment="1" applyProtection="0">
      <alignment horizontal="right" vertical="bottom"/>
    </xf>
    <xf numFmtId="49" fontId="6" fillId="11" borderId="7" applyNumberFormat="1" applyFont="1" applyFill="1" applyBorder="1" applyAlignment="1" applyProtection="0">
      <alignment horizontal="left" vertical="bottom"/>
    </xf>
    <xf numFmtId="4" fontId="8" fillId="11" borderId="8" applyNumberFormat="1" applyFont="1" applyFill="1" applyBorder="1" applyAlignment="1" applyProtection="0">
      <alignment horizontal="right" vertical="bottom"/>
    </xf>
    <xf numFmtId="0" fontId="0" fillId="11" borderId="8" applyNumberFormat="0" applyFont="1" applyFill="1" applyBorder="1" applyAlignment="1" applyProtection="0">
      <alignment vertical="bottom"/>
    </xf>
    <xf numFmtId="0" fontId="8" fillId="11" borderId="9" applyNumberFormat="0" applyFont="1" applyFill="1" applyBorder="1" applyAlignment="1" applyProtection="0">
      <alignment horizontal="center" vertical="bottom"/>
    </xf>
    <xf numFmtId="49" fontId="8" fillId="12" borderId="10" applyNumberFormat="1" applyFont="1" applyFill="1" applyBorder="1" applyAlignment="1" applyProtection="0">
      <alignment horizontal="left" vertical="bottom"/>
    </xf>
    <xf numFmtId="49" fontId="6" fillId="12" borderId="16" applyNumberFormat="1" applyFont="1" applyFill="1" applyBorder="1" applyAlignment="1" applyProtection="0">
      <alignment horizontal="left" vertical="bottom"/>
    </xf>
    <xf numFmtId="0" fontId="8" fillId="4" borderId="19" applyNumberFormat="0" applyFont="1" applyFill="1" applyBorder="1" applyAlignment="1" applyProtection="0">
      <alignment horizontal="right" vertical="bottom"/>
    </xf>
    <xf numFmtId="0" fontId="0" fillId="4" borderId="19" applyNumberFormat="0" applyFont="1" applyFill="1" applyBorder="1" applyAlignment="1" applyProtection="0">
      <alignment vertical="bottom"/>
    </xf>
    <xf numFmtId="0" fontId="8" fillId="4" borderId="1" applyNumberFormat="0" applyFont="1" applyFill="1" applyBorder="1" applyAlignment="1" applyProtection="0">
      <alignment horizontal="center" vertical="bottom"/>
    </xf>
    <xf numFmtId="0" fontId="8" fillId="4" borderId="20" applyNumberFormat="0" applyFont="1" applyFill="1" applyBorder="1" applyAlignment="1" applyProtection="0">
      <alignment horizontal="center" vertical="bottom"/>
    </xf>
    <xf numFmtId="0" fontId="0" fillId="4" borderId="1" applyNumberFormat="0" applyFont="1" applyFill="1" applyBorder="1" applyAlignment="1" applyProtection="0">
      <alignment vertical="bottom"/>
    </xf>
    <xf numFmtId="49" fontId="0" fillId="4" borderId="21" applyNumberFormat="1" applyFont="1" applyFill="1" applyBorder="1" applyAlignment="1" applyProtection="0">
      <alignment vertical="bottom"/>
    </xf>
    <xf numFmtId="0" fontId="0" fillId="8" borderId="11" applyNumberFormat="0" applyFont="1" applyFill="1" applyBorder="1" applyAlignment="1" applyProtection="0">
      <alignment vertical="bottom"/>
    </xf>
    <xf numFmtId="0" fontId="0" fillId="4" borderId="22" applyNumberFormat="0" applyFont="1" applyFill="1" applyBorder="1" applyAlignment="1" applyProtection="0">
      <alignment vertical="bottom"/>
    </xf>
    <xf numFmtId="0" fontId="0" fillId="4" borderId="23" applyNumberFormat="0" applyFont="1" applyFill="1" applyBorder="1" applyAlignment="1" applyProtection="0">
      <alignment vertical="bottom"/>
    </xf>
    <xf numFmtId="49" fontId="11" fillId="4" borderId="1" applyNumberFormat="1" applyFont="1" applyFill="1" applyBorder="1" applyAlignment="1" applyProtection="0">
      <alignment horizontal="center" vertical="bottom"/>
    </xf>
    <xf numFmtId="0" fontId="11" fillId="4" borderId="1" applyNumberFormat="0" applyFont="1" applyFill="1" applyBorder="1" applyAlignment="1" applyProtection="0">
      <alignment horizontal="center" vertical="bottom"/>
    </xf>
    <xf numFmtId="0" fontId="8" fillId="4" borderId="1" applyNumberFormat="0" applyFont="1" applyFill="1" applyBorder="1" applyAlignment="1" applyProtection="0">
      <alignment horizontal="left" vertical="top" wrapText="1"/>
    </xf>
    <xf numFmtId="0" fontId="8" fillId="4" borderId="1" applyNumberFormat="0" applyFont="1" applyFill="1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/>
    </xf>
    <xf numFmtId="0" fontId="12" fillId="4" borderId="1" applyNumberFormat="0" applyFont="1" applyFill="1" applyBorder="1" applyAlignment="1" applyProtection="0">
      <alignment horizontal="left" vertical="center"/>
    </xf>
    <xf numFmtId="49" fontId="0" fillId="4" borderId="2" applyNumberFormat="1" applyFont="1" applyFill="1" applyBorder="1" applyAlignment="1" applyProtection="0">
      <alignment vertical="bottom"/>
    </xf>
    <xf numFmtId="49" fontId="10" fillId="5" borderId="3" applyNumberFormat="1" applyFont="1" applyFill="1" applyBorder="1" applyAlignment="1" applyProtection="0">
      <alignment horizontal="center" vertical="bottom" wrapText="1"/>
    </xf>
    <xf numFmtId="49" fontId="10" fillId="5" borderId="4" applyNumberFormat="1" applyFont="1" applyFill="1" applyBorder="1" applyAlignment="1" applyProtection="0">
      <alignment horizontal="center" vertical="center"/>
    </xf>
    <xf numFmtId="49" fontId="0" fillId="4" borderId="6" applyNumberFormat="1" applyFont="1" applyFill="1" applyBorder="1" applyAlignment="1" applyProtection="0">
      <alignment vertical="bottom"/>
    </xf>
    <xf numFmtId="49" fontId="0" fillId="4" borderId="24" applyNumberFormat="1" applyFont="1" applyFill="1" applyBorder="1" applyAlignment="1" applyProtection="0">
      <alignment vertical="bottom"/>
    </xf>
    <xf numFmtId="49" fontId="6" fillId="4" borderId="25" applyNumberFormat="1" applyFont="1" applyFill="1" applyBorder="1" applyAlignment="1" applyProtection="0">
      <alignment horizontal="left" vertical="bottom"/>
    </xf>
    <xf numFmtId="0" fontId="6" fillId="4" borderId="25" applyNumberFormat="0" applyFont="1" applyFill="1" applyBorder="1" applyAlignment="1" applyProtection="0">
      <alignment horizontal="left" vertical="bottom"/>
    </xf>
    <xf numFmtId="0" fontId="6" fillId="4" borderId="26" applyNumberFormat="0" applyFont="1" applyFill="1" applyBorder="1" applyAlignment="1" applyProtection="0">
      <alignment horizontal="left" vertical="bottom"/>
    </xf>
    <xf numFmtId="49" fontId="8" fillId="8" borderId="10" applyNumberFormat="1" applyFont="1" applyFill="1" applyBorder="1" applyAlignment="1" applyProtection="0">
      <alignment horizontal="center" vertical="bottom"/>
    </xf>
    <xf numFmtId="49" fontId="8" fillId="8" borderId="11" applyNumberFormat="1" applyFont="1" applyFill="1" applyBorder="1" applyAlignment="1" applyProtection="0">
      <alignment horizontal="left" vertical="bottom"/>
    </xf>
    <xf numFmtId="59" fontId="0" fillId="8" borderId="11" applyNumberFormat="1" applyFont="1" applyFill="1" applyBorder="1" applyAlignment="1" applyProtection="0">
      <alignment vertical="bottom"/>
    </xf>
    <xf numFmtId="0" fontId="13" fillId="4" borderId="12" applyNumberFormat="0" applyFont="1" applyFill="1" applyBorder="1" applyAlignment="1" applyProtection="0">
      <alignment horizontal="center" vertical="bottom"/>
    </xf>
    <xf numFmtId="49" fontId="0" fillId="8" borderId="11" applyNumberFormat="1" applyFont="1" applyFill="1" applyBorder="1" applyAlignment="1" applyProtection="0">
      <alignment vertical="bottom"/>
    </xf>
    <xf numFmtId="49" fontId="13" fillId="4" borderId="12" applyNumberFormat="1" applyFont="1" applyFill="1" applyBorder="1" applyAlignment="1" applyProtection="0">
      <alignment horizontal="center" vertical="bottom"/>
    </xf>
    <xf numFmtId="49" fontId="8" fillId="8" borderId="16" applyNumberFormat="1" applyFont="1" applyFill="1" applyBorder="1" applyAlignment="1" applyProtection="0">
      <alignment horizontal="center" vertical="bottom"/>
    </xf>
    <xf numFmtId="0" fontId="13" fillId="4" borderId="18" applyNumberFormat="0" applyFont="1" applyFill="1" applyBorder="1" applyAlignment="1" applyProtection="0">
      <alignment horizontal="center" vertical="bottom"/>
    </xf>
    <xf numFmtId="49" fontId="8" fillId="4" borderId="24" applyNumberFormat="1" applyFont="1" applyFill="1" applyBorder="1" applyAlignment="1" applyProtection="0">
      <alignment horizontal="center" vertical="bottom"/>
    </xf>
    <xf numFmtId="49" fontId="6" fillId="4" borderId="14" applyNumberFormat="1" applyFont="1" applyFill="1" applyBorder="1" applyAlignment="1" applyProtection="0">
      <alignment horizontal="left" vertical="bottom"/>
    </xf>
    <xf numFmtId="0" fontId="6" fillId="4" borderId="14" applyNumberFormat="0" applyFont="1" applyFill="1" applyBorder="1" applyAlignment="1" applyProtection="0">
      <alignment horizontal="left" vertical="bottom"/>
    </xf>
    <xf numFmtId="49" fontId="8" fillId="8" borderId="17" applyNumberFormat="1" applyFont="1" applyFill="1" applyBorder="1" applyAlignment="1" applyProtection="0">
      <alignment horizontal="left" vertical="bottom"/>
    </xf>
    <xf numFmtId="59" fontId="0" fillId="8" borderId="17" applyNumberFormat="1" applyFont="1" applyFill="1" applyBorder="1" applyAlignment="1" applyProtection="0">
      <alignment vertical="bottom"/>
    </xf>
    <xf numFmtId="49" fontId="13" fillId="4" borderId="18" applyNumberFormat="1" applyFont="1" applyFill="1" applyBorder="1" applyAlignment="1" applyProtection="0">
      <alignment horizontal="center" vertical="bottom"/>
    </xf>
    <xf numFmtId="49" fontId="0" fillId="4" borderId="3" applyNumberFormat="1" applyFont="1" applyFill="1" applyBorder="1" applyAlignment="1" applyProtection="0">
      <alignment vertical="bottom"/>
    </xf>
    <xf numFmtId="49" fontId="6" fillId="4" borderId="4" applyNumberFormat="1" applyFont="1" applyFill="1" applyBorder="1" applyAlignment="1" applyProtection="0">
      <alignment horizontal="left" vertical="bottom"/>
    </xf>
    <xf numFmtId="59" fontId="6" fillId="8" borderId="4" applyNumberFormat="1" applyFont="1" applyFill="1" applyBorder="1" applyAlignment="1" applyProtection="0">
      <alignment horizontal="right" vertical="bottom"/>
    </xf>
    <xf numFmtId="59" fontId="6" fillId="4" borderId="4" applyNumberFormat="1" applyFont="1" applyFill="1" applyBorder="1" applyAlignment="1" applyProtection="0">
      <alignment horizontal="right" vertical="bottom"/>
    </xf>
    <xf numFmtId="49" fontId="13" fillId="4" borderId="5" applyNumberFormat="1" applyFont="1" applyFill="1" applyBorder="1" applyAlignment="1" applyProtection="0">
      <alignment horizontal="center" vertical="bottom"/>
    </xf>
    <xf numFmtId="49" fontId="0" fillId="4" borderId="19" applyNumberFormat="1" applyFont="1" applyFill="1" applyBorder="1" applyAlignment="1" applyProtection="0">
      <alignment vertical="bottom"/>
    </xf>
    <xf numFmtId="59" fontId="0" fillId="4" borderId="25" applyNumberFormat="1" applyFont="1" applyFill="1" applyBorder="1" applyAlignment="1" applyProtection="0">
      <alignment vertical="bottom"/>
    </xf>
    <xf numFmtId="59" fontId="0" fillId="4" borderId="19" applyNumberFormat="1" applyFont="1" applyFill="1" applyBorder="1" applyAlignment="1" applyProtection="0">
      <alignment vertical="bottom"/>
    </xf>
    <xf numFmtId="1" fontId="13" fillId="4" borderId="19" applyNumberFormat="1" applyFont="1" applyFill="1" applyBorder="1" applyAlignment="1" applyProtection="0">
      <alignment horizontal="center" vertical="bottom"/>
    </xf>
    <xf numFmtId="0" fontId="0" applyNumberFormat="1" applyFont="1" applyFill="0" applyBorder="0" applyAlignment="1" applyProtection="0">
      <alignment vertical="bottom"/>
    </xf>
    <xf numFmtId="3" fontId="0" fillId="4" borderId="1" applyNumberFormat="1" applyFont="1" applyFill="1" applyBorder="1" applyAlignment="1" applyProtection="0">
      <alignment vertical="center"/>
    </xf>
    <xf numFmtId="0" fontId="0" fillId="4" borderId="1" applyNumberFormat="0" applyFont="1" applyFill="1" applyBorder="1" applyAlignment="1" applyProtection="0">
      <alignment vertical="center" wrapText="1"/>
    </xf>
    <xf numFmtId="0" fontId="14" fillId="4" borderId="1" applyNumberFormat="0" applyFont="1" applyFill="1" applyBorder="1" applyAlignment="1" applyProtection="0">
      <alignment horizontal="center" vertical="center"/>
    </xf>
    <xf numFmtId="0" fontId="7" fillId="4" borderId="2" applyNumberFormat="0" applyFont="1" applyFill="1" applyBorder="1" applyAlignment="1" applyProtection="0">
      <alignment horizontal="center" vertical="center"/>
    </xf>
    <xf numFmtId="49" fontId="10" fillId="5" borderId="27" applyNumberFormat="1" applyFont="1" applyFill="1" applyBorder="1" applyAlignment="1" applyProtection="0">
      <alignment horizontal="center" vertical="center"/>
    </xf>
    <xf numFmtId="0" fontId="10" fillId="4" borderId="28" applyNumberFormat="0" applyFont="1" applyFill="1" applyBorder="1" applyAlignment="1" applyProtection="0">
      <alignment horizontal="left" vertical="bottom"/>
    </xf>
    <xf numFmtId="3" fontId="0" fillId="4" borderId="6" applyNumberFormat="1" applyFont="1" applyFill="1" applyBorder="1" applyAlignment="1" applyProtection="0">
      <alignment vertical="bottom"/>
    </xf>
    <xf numFmtId="49" fontId="8" fillId="4" borderId="29" applyNumberFormat="1" applyFont="1" applyFill="1" applyBorder="1" applyAlignment="1" applyProtection="0">
      <alignment horizontal="left" vertical="center" wrapText="1"/>
    </xf>
    <xf numFmtId="49" fontId="8" fillId="4" borderId="30" applyNumberFormat="1" applyFont="1" applyFill="1" applyBorder="1" applyAlignment="1" applyProtection="0">
      <alignment horizontal="left" vertical="bottom" wrapText="1"/>
    </xf>
    <xf numFmtId="49" fontId="8" fillId="4" borderId="30" applyNumberFormat="1" applyFont="1" applyFill="1" applyBorder="1" applyAlignment="1" applyProtection="0">
      <alignment horizontal="center" vertical="bottom"/>
    </xf>
    <xf numFmtId="4" fontId="8" fillId="8" borderId="30" applyNumberFormat="1" applyFont="1" applyFill="1" applyBorder="1" applyAlignment="1" applyProtection="0">
      <alignment horizontal="right" vertical="bottom"/>
    </xf>
    <xf numFmtId="60" fontId="8" fillId="8" borderId="30" applyNumberFormat="1" applyFont="1" applyFill="1" applyBorder="1" applyAlignment="1" applyProtection="0">
      <alignment horizontal="right" vertical="bottom"/>
    </xf>
    <xf numFmtId="60" fontId="8" fillId="4" borderId="30" applyNumberFormat="1" applyFont="1" applyFill="1" applyBorder="1" applyAlignment="1" applyProtection="0">
      <alignment horizontal="right" vertical="bottom"/>
    </xf>
    <xf numFmtId="60" fontId="8" fillId="4" borderId="31" applyNumberFormat="1" applyFont="1" applyFill="1" applyBorder="1" applyAlignment="1" applyProtection="0">
      <alignment horizontal="right" vertical="bottom"/>
    </xf>
    <xf numFmtId="0" fontId="0" fillId="4" borderId="28" applyNumberFormat="0" applyFont="1" applyFill="1" applyBorder="1" applyAlignment="1" applyProtection="0">
      <alignment vertical="bottom"/>
    </xf>
    <xf numFmtId="0" fontId="8" fillId="4" borderId="32" applyNumberFormat="0" applyFont="1" applyFill="1" applyBorder="1" applyAlignment="1" applyProtection="0">
      <alignment horizontal="left" vertical="center" wrapText="1"/>
    </xf>
    <xf numFmtId="49" fontId="8" fillId="4" borderId="11" applyNumberFormat="1" applyFont="1" applyFill="1" applyBorder="1" applyAlignment="1" applyProtection="0">
      <alignment horizontal="left" vertical="bottom" wrapText="1"/>
    </xf>
    <xf numFmtId="49" fontId="8" fillId="4" borderId="11" applyNumberFormat="1" applyFont="1" applyFill="1" applyBorder="1" applyAlignment="1" applyProtection="0">
      <alignment horizontal="center" vertical="bottom"/>
    </xf>
    <xf numFmtId="60" fontId="8" fillId="8" borderId="11" applyNumberFormat="1" applyFont="1" applyFill="1" applyBorder="1" applyAlignment="1" applyProtection="0">
      <alignment horizontal="right" vertical="bottom"/>
    </xf>
    <xf numFmtId="60" fontId="8" fillId="4" borderId="11" applyNumberFormat="1" applyFont="1" applyFill="1" applyBorder="1" applyAlignment="1" applyProtection="0">
      <alignment horizontal="right" vertical="bottom"/>
    </xf>
    <xf numFmtId="60" fontId="8" fillId="4" borderId="12" applyNumberFormat="1" applyFont="1" applyFill="1" applyBorder="1" applyAlignment="1" applyProtection="0">
      <alignment horizontal="right" vertical="bottom"/>
    </xf>
    <xf numFmtId="49" fontId="13" fillId="4" borderId="28" applyNumberFormat="1" applyFont="1" applyFill="1" applyBorder="1" applyAlignment="1" applyProtection="0">
      <alignment horizontal="left" vertical="bottom"/>
    </xf>
    <xf numFmtId="0" fontId="8" fillId="4" borderId="33" applyNumberFormat="0" applyFont="1" applyFill="1" applyBorder="1" applyAlignment="1" applyProtection="0">
      <alignment horizontal="left" vertical="center" wrapText="1"/>
    </xf>
    <xf numFmtId="49" fontId="6" fillId="13" borderId="17" applyNumberFormat="1" applyFont="1" applyFill="1" applyBorder="1" applyAlignment="1" applyProtection="0">
      <alignment horizontal="left" vertical="bottom" wrapText="1"/>
    </xf>
    <xf numFmtId="3" fontId="6" fillId="13" borderId="17" applyNumberFormat="1" applyFont="1" applyFill="1" applyBorder="1" applyAlignment="1" applyProtection="0">
      <alignment horizontal="center" vertical="bottom"/>
    </xf>
    <xf numFmtId="4" fontId="6" fillId="13" borderId="17" applyNumberFormat="1" applyFont="1" applyFill="1" applyBorder="1" applyAlignment="1" applyProtection="0">
      <alignment horizontal="right" vertical="bottom"/>
    </xf>
    <xf numFmtId="60" fontId="6" fillId="13" borderId="17" applyNumberFormat="1" applyFont="1" applyFill="1" applyBorder="1" applyAlignment="1" applyProtection="0">
      <alignment horizontal="right" vertical="bottom"/>
    </xf>
    <xf numFmtId="60" fontId="6" fillId="13" borderId="18" applyNumberFormat="1" applyFont="1" applyFill="1" applyBorder="1" applyAlignment="1" applyProtection="0">
      <alignment horizontal="right" vertical="bottom"/>
    </xf>
    <xf numFmtId="49" fontId="8" fillId="4" borderId="29" applyNumberFormat="1" applyFont="1" applyFill="1" applyBorder="1" applyAlignment="1" applyProtection="0">
      <alignment horizontal="left" vertical="center"/>
    </xf>
    <xf numFmtId="49" fontId="8" fillId="4" borderId="30" applyNumberFormat="1" applyFont="1" applyFill="1" applyBorder="1" applyAlignment="1" applyProtection="0">
      <alignment horizontal="left" vertical="bottom"/>
    </xf>
    <xf numFmtId="0" fontId="8" fillId="4" borderId="32" applyNumberFormat="0" applyFont="1" applyFill="1" applyBorder="1" applyAlignment="1" applyProtection="0">
      <alignment horizontal="left" vertical="center"/>
    </xf>
    <xf numFmtId="49" fontId="8" fillId="4" borderId="11" applyNumberFormat="1" applyFont="1" applyFill="1" applyBorder="1" applyAlignment="1" applyProtection="0">
      <alignment horizontal="left" vertical="bottom"/>
    </xf>
    <xf numFmtId="3" fontId="8" fillId="4" borderId="11" applyNumberFormat="1" applyFont="1" applyFill="1" applyBorder="1" applyAlignment="1" applyProtection="0">
      <alignment horizontal="center" vertical="bottom"/>
    </xf>
    <xf numFmtId="0" fontId="8" fillId="4" borderId="33" applyNumberFormat="0" applyFont="1" applyFill="1" applyBorder="1" applyAlignment="1" applyProtection="0">
      <alignment horizontal="left" vertical="center"/>
    </xf>
    <xf numFmtId="49" fontId="6" fillId="13" borderId="17" applyNumberFormat="1" applyFont="1" applyFill="1" applyBorder="1" applyAlignment="1" applyProtection="0">
      <alignment horizontal="left" vertical="bottom"/>
    </xf>
    <xf numFmtId="49" fontId="6" fillId="13" borderId="11" applyNumberFormat="1" applyFont="1" applyFill="1" applyBorder="1" applyAlignment="1" applyProtection="0">
      <alignment horizontal="left" vertical="bottom"/>
    </xf>
    <xf numFmtId="3" fontId="6" fillId="13" borderId="11" applyNumberFormat="1" applyFont="1" applyFill="1" applyBorder="1" applyAlignment="1" applyProtection="0">
      <alignment horizontal="center" vertical="bottom"/>
    </xf>
    <xf numFmtId="4" fontId="6" fillId="13" borderId="11" applyNumberFormat="1" applyFont="1" applyFill="1" applyBorder="1" applyAlignment="1" applyProtection="0">
      <alignment horizontal="right" vertical="bottom"/>
    </xf>
    <xf numFmtId="60" fontId="6" fillId="13" borderId="11" applyNumberFormat="1" applyFont="1" applyFill="1" applyBorder="1" applyAlignment="1" applyProtection="0">
      <alignment horizontal="right" vertical="bottom"/>
    </xf>
    <xf numFmtId="60" fontId="6" fillId="13" borderId="12" applyNumberFormat="1" applyFont="1" applyFill="1" applyBorder="1" applyAlignment="1" applyProtection="0">
      <alignment horizontal="right" vertical="bottom"/>
    </xf>
    <xf numFmtId="1" fontId="13" fillId="4" borderId="28" applyNumberFormat="1" applyFont="1" applyFill="1" applyBorder="1" applyAlignment="1" applyProtection="0">
      <alignment horizontal="left" vertical="bottom"/>
    </xf>
    <xf numFmtId="49" fontId="6" fillId="14" borderId="3" applyNumberFormat="1" applyFont="1" applyFill="1" applyBorder="1" applyAlignment="1" applyProtection="0">
      <alignment horizontal="left" vertical="bottom"/>
    </xf>
    <xf numFmtId="0" fontId="6" fillId="14" borderId="4" applyNumberFormat="0" applyFont="1" applyFill="1" applyBorder="1" applyAlignment="1" applyProtection="0">
      <alignment horizontal="left" vertical="bottom"/>
    </xf>
    <xf numFmtId="49" fontId="15" fillId="14" borderId="4" applyNumberFormat="1" applyFont="1" applyFill="1" applyBorder="1" applyAlignment="1" applyProtection="0">
      <alignment horizontal="right" vertical="bottom"/>
    </xf>
    <xf numFmtId="4" fontId="6" fillId="14" borderId="4" applyNumberFormat="1" applyFont="1" applyFill="1" applyBorder="1" applyAlignment="1" applyProtection="0">
      <alignment horizontal="right" vertical="bottom"/>
    </xf>
    <xf numFmtId="60" fontId="6" fillId="14" borderId="4" applyNumberFormat="1" applyFont="1" applyFill="1" applyBorder="1" applyAlignment="1" applyProtection="0">
      <alignment horizontal="right" vertical="bottom"/>
    </xf>
    <xf numFmtId="60" fontId="6" fillId="14" borderId="5" applyNumberFormat="1" applyFont="1" applyFill="1" applyBorder="1" applyAlignment="1" applyProtection="0">
      <alignment horizontal="right" vertical="bottom"/>
    </xf>
    <xf numFmtId="0" fontId="0" fillId="4" borderId="25" applyNumberFormat="0" applyFont="1" applyFill="1" applyBorder="1" applyAlignment="1" applyProtection="0">
      <alignment vertical="bottom"/>
    </xf>
    <xf numFmtId="0" fontId="0" fillId="4" borderId="21" applyNumberFormat="0" applyFont="1" applyFill="1" applyBorder="1" applyAlignment="1" applyProtection="0">
      <alignment vertical="bottom"/>
    </xf>
    <xf numFmtId="0" fontId="8" fillId="8" borderId="11" applyNumberFormat="0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aaaaaa"/>
      <rgbColor rgb="ff993300"/>
      <rgbColor rgb="ffc0c0c0"/>
      <rgbColor rgb="ffff6600"/>
      <rgbColor rgb="ffff9900"/>
      <rgbColor rgb="ff1fb714"/>
      <rgbColor rgb="ff33cccc"/>
      <rgbColor rgb="ff99ccff"/>
      <rgbColor rgb="ffff8080"/>
      <rgbColor rgb="ffff99cc"/>
      <rgbColor rgb="ffdd0806"/>
      <rgbColor rgb="ffffcc66"/>
      <rgbColor rgb="ffffc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workbookViewId="0" showGridLines="0" defaultGridColor="1"/>
  </sheetViews>
  <sheetFormatPr defaultColWidth="10" defaultRowHeight="13" customHeight="1" outlineLevelRow="0" outlineLevelCol="0"/>
  <cols>
    <col min="1" max="1" width="2" customWidth="1"/>
    <col min="2" max="4" width="33.6016" customWidth="1"/>
  </cols>
  <sheetData>
    <row r="3" ht="50" customHeight="1">
      <c r="B3" t="s" s="1">
        <v>0</v>
      </c>
      <c r="C3"/>
      <c r="D3"/>
    </row>
    <row r="7">
      <c r="B7" t="s" s="2">
        <v>1</v>
      </c>
      <c r="C7" t="s" s="2">
        <v>2</v>
      </c>
      <c r="D7" t="s" s="2">
        <v>3</v>
      </c>
    </row>
    <row r="9">
      <c r="B9" t="s" s="3">
        <v>4</v>
      </c>
      <c r="C9" s="3"/>
      <c r="D9" s="3"/>
    </row>
    <row r="10">
      <c r="B10" s="4"/>
      <c r="C10" t="s" s="4">
        <v>5</v>
      </c>
      <c r="D10" t="s" s="5">
        <v>6</v>
      </c>
    </row>
    <row r="11">
      <c r="B11" t="s" s="3">
        <v>38</v>
      </c>
      <c r="C11" s="3"/>
      <c r="D11" s="3"/>
    </row>
    <row r="12">
      <c r="B12" s="4"/>
      <c r="C12" t="s" s="4">
        <v>5</v>
      </c>
      <c r="D12" t="s" s="5">
        <v>39</v>
      </c>
    </row>
    <row r="13">
      <c r="B13" t="s" s="3">
        <v>103</v>
      </c>
      <c r="C13" s="3"/>
      <c r="D13" s="3"/>
    </row>
    <row r="14">
      <c r="B14" s="4"/>
      <c r="C14" t="s" s="4">
        <v>5</v>
      </c>
      <c r="D14" t="s" s="5">
        <v>104</v>
      </c>
    </row>
  </sheetData>
  <mergeCells count="1">
    <mergeCell ref="B3:D3"/>
  </mergeCells>
  <hyperlinks>
    <hyperlink ref="D10" location="'plochy - Table 1'!R1C1" tooltip="" display="plochy - Table 1"/>
    <hyperlink ref="D12" location="'mistnosti - Table 1'!R1C1" tooltip="" display="mistnosti - Table 1"/>
    <hyperlink ref="D14" location="'investiční náklady - Table 1'!R1C1" tooltip="" display="investiční náklady - Table 1"/>
  </hyperlinks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D38"/>
  <sheetViews>
    <sheetView workbookViewId="0" showGridLines="0" defaultGridColor="1"/>
  </sheetViews>
  <sheetFormatPr defaultColWidth="9" defaultRowHeight="12.5" customHeight="1" outlineLevelRow="0" outlineLevelCol="0"/>
  <cols>
    <col min="1" max="1" width="59" style="6" customWidth="1"/>
    <col min="2" max="2" width="13.6016" style="6" customWidth="1"/>
    <col min="3" max="3" width="7" style="6" customWidth="1"/>
    <col min="4" max="4" width="28.6016" style="6" customWidth="1"/>
    <col min="5" max="256" width="9" style="6" customWidth="1"/>
  </cols>
  <sheetData>
    <row r="1" ht="13.65" customHeight="1">
      <c r="A1" t="s" s="7">
        <v>7</v>
      </c>
      <c r="B1" s="8"/>
      <c r="C1" s="8"/>
      <c r="D1" s="8"/>
    </row>
    <row r="2" ht="24" customHeight="1">
      <c r="A2" t="s" s="9">
        <v>8</v>
      </c>
      <c r="B2" s="10"/>
      <c r="C2" s="10"/>
      <c r="D2" s="10"/>
    </row>
    <row r="3" ht="19.5" customHeight="1">
      <c r="A3" t="s" s="11">
        <v>9</v>
      </c>
      <c r="B3" s="12"/>
      <c r="C3" s="13"/>
      <c r="D3" s="12"/>
    </row>
    <row r="4" ht="13.5" customHeight="1">
      <c r="A4" s="14"/>
      <c r="B4" s="15"/>
      <c r="C4" s="15"/>
      <c r="D4" s="15"/>
    </row>
    <row r="5" ht="18.5" customHeight="1">
      <c r="A5" t="s" s="9">
        <v>10</v>
      </c>
      <c r="B5" s="10"/>
      <c r="C5" s="10"/>
      <c r="D5" s="10"/>
    </row>
    <row r="6" ht="24" customHeight="1">
      <c r="A6" s="16"/>
      <c r="B6" s="16"/>
      <c r="C6" s="16"/>
      <c r="D6" s="16"/>
    </row>
    <row r="7" ht="14.65" customHeight="1">
      <c r="A7" t="s" s="17">
        <v>11</v>
      </c>
      <c r="B7" t="s" s="18">
        <v>12</v>
      </c>
      <c r="C7" t="s" s="18">
        <v>13</v>
      </c>
      <c r="D7" t="s" s="19">
        <v>14</v>
      </c>
    </row>
    <row r="8" ht="16" customHeight="1">
      <c r="A8" s="20"/>
      <c r="B8" s="20"/>
      <c r="C8" s="21"/>
      <c r="D8" s="20"/>
    </row>
    <row r="9" ht="15" customHeight="1">
      <c r="A9" t="s" s="22">
        <v>15</v>
      </c>
      <c r="B9" s="23"/>
      <c r="C9" s="24"/>
      <c r="D9" s="25"/>
    </row>
    <row r="10" ht="15" customHeight="1">
      <c r="A10" t="s" s="26">
        <v>16</v>
      </c>
      <c r="B10" s="27">
        <v>992.0700000000001</v>
      </c>
      <c r="C10" t="s" s="28">
        <v>17</v>
      </c>
      <c r="D10" s="29"/>
    </row>
    <row r="11" ht="15" customHeight="1">
      <c r="A11" t="s" s="26">
        <v>18</v>
      </c>
      <c r="B11" s="27">
        <v>193.99</v>
      </c>
      <c r="C11" t="s" s="28">
        <v>17</v>
      </c>
      <c r="D11" s="29"/>
    </row>
    <row r="12" ht="15" customHeight="1">
      <c r="A12" t="s" s="26">
        <v>19</v>
      </c>
      <c r="B12" s="27">
        <f>B13-B10-B11</f>
        <v>566.6799999999999</v>
      </c>
      <c r="C12" t="s" s="28">
        <v>17</v>
      </c>
      <c r="D12" s="29"/>
    </row>
    <row r="13" ht="15" customHeight="1">
      <c r="A13" t="s" s="30">
        <v>20</v>
      </c>
      <c r="B13" s="31">
        <v>1752.74</v>
      </c>
      <c r="C13" t="s" s="32">
        <v>17</v>
      </c>
      <c r="D13" s="33"/>
    </row>
    <row r="14" ht="15" customHeight="1">
      <c r="A14" s="34"/>
      <c r="B14" s="35"/>
      <c r="C14" s="36"/>
      <c r="D14" s="37"/>
    </row>
    <row r="15" ht="15" customHeight="1">
      <c r="A15" t="s" s="26">
        <v>21</v>
      </c>
      <c r="B15" s="27">
        <v>737.46</v>
      </c>
      <c r="C15" t="s" s="28">
        <v>17</v>
      </c>
      <c r="D15" s="29"/>
    </row>
    <row r="16" ht="15" customHeight="1">
      <c r="A16" t="s" s="38">
        <v>22</v>
      </c>
      <c r="B16" s="39">
        <v>588.2</v>
      </c>
      <c r="C16" t="s" s="40">
        <v>17</v>
      </c>
      <c r="D16" s="41"/>
    </row>
    <row r="17" ht="15" customHeight="1">
      <c r="A17" s="42"/>
      <c r="B17" s="43"/>
      <c r="C17" s="44"/>
      <c r="D17" s="44"/>
    </row>
    <row r="18" ht="15" customHeight="1">
      <c r="A18" s="45"/>
      <c r="B18" s="46"/>
      <c r="C18" s="47"/>
      <c r="D18" s="48"/>
    </row>
    <row r="19" ht="15" customHeight="1">
      <c r="A19" t="s" s="49">
        <v>23</v>
      </c>
      <c r="B19" s="50"/>
      <c r="C19" s="51"/>
      <c r="D19" s="52"/>
    </row>
    <row r="20" ht="15" customHeight="1">
      <c r="A20" t="s" s="53">
        <v>24</v>
      </c>
      <c r="B20" s="27">
        <v>2791.66</v>
      </c>
      <c r="C20" t="s" s="28">
        <v>25</v>
      </c>
      <c r="D20" s="29"/>
    </row>
    <row r="21" ht="15" customHeight="1">
      <c r="A21" t="s" s="53">
        <v>26</v>
      </c>
      <c r="B21" s="27">
        <v>335.09</v>
      </c>
      <c r="C21" t="s" s="28">
        <v>25</v>
      </c>
      <c r="D21" s="29"/>
    </row>
    <row r="22" ht="15" customHeight="1">
      <c r="A22" t="s" s="54">
        <v>27</v>
      </c>
      <c r="B22" s="31">
        <f>B20+B21</f>
        <v>3126.75</v>
      </c>
      <c r="C22" t="s" s="32">
        <v>25</v>
      </c>
      <c r="D22" s="33"/>
    </row>
    <row r="23" ht="15" customHeight="1">
      <c r="A23" s="55"/>
      <c r="B23" s="56"/>
      <c r="C23" s="57"/>
      <c r="D23" s="29"/>
    </row>
    <row r="24" ht="15" customHeight="1">
      <c r="A24" t="s" s="58">
        <v>28</v>
      </c>
      <c r="B24" s="27">
        <v>0</v>
      </c>
      <c r="C24" t="s" s="28">
        <v>29</v>
      </c>
      <c r="D24" s="29"/>
    </row>
    <row r="25" ht="15" customHeight="1">
      <c r="A25" t="s" s="59">
        <v>30</v>
      </c>
      <c r="B25" s="60">
        <f>B22*B24</f>
        <v>0</v>
      </c>
      <c r="C25" t="s" s="61">
        <v>29</v>
      </c>
      <c r="D25" s="62"/>
    </row>
    <row r="26" ht="15" customHeight="1">
      <c r="A26" s="63"/>
      <c r="B26" s="64"/>
      <c r="C26" s="65"/>
      <c r="D26" s="65"/>
    </row>
    <row r="27" ht="15" customHeight="1">
      <c r="A27" s="66"/>
      <c r="B27" s="46"/>
      <c r="C27" s="47"/>
      <c r="D27" s="48"/>
    </row>
    <row r="28" ht="15" customHeight="1">
      <c r="A28" t="s" s="67">
        <v>31</v>
      </c>
      <c r="B28" s="68"/>
      <c r="C28" s="69"/>
      <c r="D28" s="70"/>
    </row>
    <row r="29" ht="15" customHeight="1">
      <c r="A29" t="s" s="71">
        <v>32</v>
      </c>
      <c r="B29" s="27">
        <v>208.8</v>
      </c>
      <c r="C29" t="s" s="28">
        <v>17</v>
      </c>
      <c r="D29" s="29"/>
    </row>
    <row r="30" ht="15" customHeight="1">
      <c r="A30" t="s" s="71">
        <v>33</v>
      </c>
      <c r="B30" s="27">
        <v>492.21</v>
      </c>
      <c r="C30" t="s" s="28">
        <v>17</v>
      </c>
      <c r="D30" s="29"/>
    </row>
    <row r="31" ht="15" customHeight="1">
      <c r="A31" t="s" s="71">
        <v>34</v>
      </c>
      <c r="B31" s="27">
        <v>713.02</v>
      </c>
      <c r="C31" t="s" s="28">
        <v>17</v>
      </c>
      <c r="D31" s="29"/>
    </row>
    <row r="32" ht="15" customHeight="1">
      <c r="A32" t="s" s="72">
        <v>35</v>
      </c>
      <c r="B32" s="60">
        <f>B29+B30+B31</f>
        <v>1414.03</v>
      </c>
      <c r="C32" t="s" s="61">
        <v>17</v>
      </c>
      <c r="D32" s="62"/>
    </row>
    <row r="33" ht="15.5" customHeight="1">
      <c r="A33" s="42"/>
      <c r="B33" s="73"/>
      <c r="C33" s="74"/>
      <c r="D33" s="44"/>
    </row>
    <row r="34" ht="15" customHeight="1">
      <c r="A34" s="75"/>
      <c r="B34" s="76"/>
      <c r="C34" s="77"/>
      <c r="D34" s="75"/>
    </row>
    <row r="35" ht="15" customHeight="1">
      <c r="A35" t="s" s="78">
        <v>36</v>
      </c>
      <c r="B35" s="79"/>
      <c r="C35" s="80"/>
      <c r="D35" s="77"/>
    </row>
    <row r="36" ht="15" customHeight="1">
      <c r="A36" s="77"/>
      <c r="B36" s="81"/>
      <c r="C36" s="77"/>
      <c r="D36" s="77"/>
    </row>
    <row r="37" ht="13.65" customHeight="1">
      <c r="A37" t="s" s="82">
        <v>37</v>
      </c>
      <c r="B37" s="83"/>
      <c r="C37" s="83"/>
      <c r="D37" s="83"/>
    </row>
    <row r="38" ht="15" customHeight="1">
      <c r="A38" s="84"/>
      <c r="B38" s="77"/>
      <c r="C38" s="85"/>
      <c r="D38" s="77"/>
    </row>
  </sheetData>
  <mergeCells count="6">
    <mergeCell ref="A2:D2"/>
    <mergeCell ref="A5:D5"/>
    <mergeCell ref="A37:D37"/>
    <mergeCell ref="A38:D38"/>
    <mergeCell ref="A3:D3"/>
    <mergeCell ref="A1:D1"/>
  </mergeCells>
  <pageMargins left="0.7" right="0.7" top="0.787402" bottom="0.787402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E56"/>
  <sheetViews>
    <sheetView workbookViewId="0" showGridLines="0" defaultGridColor="1"/>
  </sheetViews>
  <sheetFormatPr defaultColWidth="9" defaultRowHeight="12.5" customHeight="1" outlineLevelRow="0" outlineLevelCol="0"/>
  <cols>
    <col min="1" max="1" width="9" style="86" customWidth="1"/>
    <col min="2" max="2" width="46" style="86" customWidth="1"/>
    <col min="3" max="3" width="11" style="86" customWidth="1"/>
    <col min="4" max="4" width="10.4219" style="86" customWidth="1"/>
    <col min="5" max="5" width="25.6016" style="86" customWidth="1"/>
    <col min="6" max="256" width="9" style="86" customWidth="1"/>
  </cols>
  <sheetData>
    <row r="1" ht="13.65" customHeight="1">
      <c r="A1" t="s" s="7">
        <v>7</v>
      </c>
      <c r="B1" s="8"/>
      <c r="C1" s="8"/>
      <c r="D1" s="8"/>
      <c r="E1" s="8"/>
    </row>
    <row r="2" ht="24" customHeight="1">
      <c r="A2" t="s" s="9">
        <v>8</v>
      </c>
      <c r="B2" s="10"/>
      <c r="C2" s="10"/>
      <c r="D2" s="10"/>
      <c r="E2" s="10"/>
    </row>
    <row r="3" ht="19.5" customHeight="1">
      <c r="A3" t="s" s="11">
        <v>9</v>
      </c>
      <c r="B3" s="12"/>
      <c r="C3" s="12"/>
      <c r="D3" s="12"/>
      <c r="E3" s="12"/>
    </row>
    <row r="4" ht="13.5" customHeight="1">
      <c r="A4" s="87"/>
      <c r="B4" s="88"/>
      <c r="C4" s="15"/>
      <c r="D4" s="15"/>
      <c r="E4" s="77"/>
    </row>
    <row r="5" ht="18.5" customHeight="1">
      <c r="A5" t="s" s="9">
        <v>40</v>
      </c>
      <c r="B5" s="10"/>
      <c r="C5" s="10"/>
      <c r="D5" s="10"/>
      <c r="E5" s="10"/>
    </row>
    <row r="6" ht="21.75" customHeight="1">
      <c r="A6" s="89"/>
      <c r="B6" s="16"/>
      <c r="C6" s="16"/>
      <c r="D6" s="16"/>
      <c r="E6" s="16"/>
    </row>
    <row r="7" ht="36.65" customHeight="1">
      <c r="A7" t="s" s="90">
        <v>41</v>
      </c>
      <c r="B7" t="s" s="91">
        <v>42</v>
      </c>
      <c r="C7" t="s" s="18">
        <v>43</v>
      </c>
      <c r="D7" t="s" s="18">
        <v>44</v>
      </c>
      <c r="E7" t="s" s="19">
        <v>14</v>
      </c>
    </row>
    <row r="8" ht="14.65" customHeight="1">
      <c r="A8" s="92"/>
      <c r="B8" s="20"/>
      <c r="C8" s="20"/>
      <c r="D8" s="20"/>
      <c r="E8" s="20"/>
    </row>
    <row r="9" ht="14.15" customHeight="1">
      <c r="A9" s="93"/>
      <c r="B9" t="s" s="94">
        <v>45</v>
      </c>
      <c r="C9" s="95"/>
      <c r="D9" s="95"/>
      <c r="E9" s="96"/>
    </row>
    <row r="10" ht="13.65" customHeight="1">
      <c r="A10" t="s" s="97">
        <v>46</v>
      </c>
      <c r="B10" t="s" s="98">
        <v>47</v>
      </c>
      <c r="C10" s="99">
        <v>9.5</v>
      </c>
      <c r="D10" s="99">
        <v>2.6</v>
      </c>
      <c r="E10" s="100"/>
    </row>
    <row r="11" ht="13.65" customHeight="1">
      <c r="A11" t="s" s="97">
        <v>48</v>
      </c>
      <c r="B11" t="s" s="98">
        <v>49</v>
      </c>
      <c r="C11" s="99">
        <v>56.7</v>
      </c>
      <c r="D11" t="s" s="101">
        <v>50</v>
      </c>
      <c r="E11" t="s" s="102">
        <v>51</v>
      </c>
    </row>
    <row r="12" ht="13.65" customHeight="1">
      <c r="A12" t="s" s="97">
        <v>52</v>
      </c>
      <c r="B12" t="s" s="98">
        <v>53</v>
      </c>
      <c r="C12" s="99">
        <v>6.8</v>
      </c>
      <c r="D12" s="99">
        <v>2.6</v>
      </c>
      <c r="E12" s="100"/>
    </row>
    <row r="13" ht="13.65" customHeight="1">
      <c r="A13" t="s" s="97">
        <v>54</v>
      </c>
      <c r="B13" t="s" s="98">
        <v>55</v>
      </c>
      <c r="C13" s="99">
        <v>18.9</v>
      </c>
      <c r="D13" s="99">
        <v>2.6</v>
      </c>
      <c r="E13" s="100"/>
    </row>
    <row r="14" ht="13.65" customHeight="1">
      <c r="A14" t="s" s="97">
        <v>56</v>
      </c>
      <c r="B14" t="s" s="98">
        <v>57</v>
      </c>
      <c r="C14" s="99">
        <v>12.6</v>
      </c>
      <c r="D14" s="99">
        <v>2.6</v>
      </c>
      <c r="E14" s="100"/>
    </row>
    <row r="15" ht="13.65" customHeight="1">
      <c r="A15" t="s" s="97">
        <v>58</v>
      </c>
      <c r="B15" t="s" s="98">
        <v>57</v>
      </c>
      <c r="C15" s="99">
        <v>12.6</v>
      </c>
      <c r="D15" s="99">
        <v>2.6</v>
      </c>
      <c r="E15" s="100"/>
    </row>
    <row r="16" ht="13.65" customHeight="1">
      <c r="A16" t="s" s="97">
        <v>59</v>
      </c>
      <c r="B16" t="s" s="98">
        <v>57</v>
      </c>
      <c r="C16" s="99">
        <v>12.6</v>
      </c>
      <c r="D16" s="99">
        <v>2.6</v>
      </c>
      <c r="E16" s="100"/>
    </row>
    <row r="17" ht="13.65" customHeight="1">
      <c r="A17" t="s" s="97">
        <v>60</v>
      </c>
      <c r="B17" t="s" s="98">
        <v>61</v>
      </c>
      <c r="C17" s="99">
        <v>7.3</v>
      </c>
      <c r="D17" s="99">
        <v>2.6</v>
      </c>
      <c r="E17" s="100"/>
    </row>
    <row r="18" ht="13.65" customHeight="1">
      <c r="A18" t="s" s="97">
        <v>62</v>
      </c>
      <c r="B18" t="s" s="98">
        <v>63</v>
      </c>
      <c r="C18" s="99">
        <v>4</v>
      </c>
      <c r="D18" s="99">
        <v>2.6</v>
      </c>
      <c r="E18" s="100"/>
    </row>
    <row r="19" ht="13.65" customHeight="1">
      <c r="A19" t="s" s="97">
        <v>64</v>
      </c>
      <c r="B19" t="s" s="98">
        <v>47</v>
      </c>
      <c r="C19" s="99">
        <v>9.5</v>
      </c>
      <c r="D19" s="99">
        <v>2.6</v>
      </c>
      <c r="E19" s="100"/>
    </row>
    <row r="20" ht="13.65" customHeight="1">
      <c r="A20" t="s" s="97">
        <v>65</v>
      </c>
      <c r="B20" t="s" s="98">
        <v>49</v>
      </c>
      <c r="C20" s="99">
        <v>47.4</v>
      </c>
      <c r="D20" t="s" s="101">
        <v>50</v>
      </c>
      <c r="E20" t="s" s="102">
        <v>51</v>
      </c>
    </row>
    <row r="21" ht="13.65" customHeight="1">
      <c r="A21" t="s" s="97">
        <v>66</v>
      </c>
      <c r="B21" t="s" s="98">
        <v>57</v>
      </c>
      <c r="C21" s="99">
        <v>12.6</v>
      </c>
      <c r="D21" s="99">
        <v>2.6</v>
      </c>
      <c r="E21" s="100"/>
    </row>
    <row r="22" ht="13.65" customHeight="1">
      <c r="A22" t="s" s="97">
        <v>67</v>
      </c>
      <c r="B22" t="s" s="98">
        <v>57</v>
      </c>
      <c r="C22" s="99">
        <v>12.6</v>
      </c>
      <c r="D22" s="99">
        <v>2.6</v>
      </c>
      <c r="E22" s="100"/>
    </row>
    <row r="23" ht="13.65" customHeight="1">
      <c r="A23" t="s" s="97">
        <v>68</v>
      </c>
      <c r="B23" t="s" s="98">
        <v>57</v>
      </c>
      <c r="C23" s="99">
        <v>12.6</v>
      </c>
      <c r="D23" s="99">
        <v>2.6</v>
      </c>
      <c r="E23" s="100"/>
    </row>
    <row r="24" ht="13.65" customHeight="1">
      <c r="A24" t="s" s="97">
        <v>69</v>
      </c>
      <c r="B24" t="s" s="98">
        <v>55</v>
      </c>
      <c r="C24" s="99">
        <v>18.9</v>
      </c>
      <c r="D24" s="99">
        <v>2.6</v>
      </c>
      <c r="E24" s="100"/>
    </row>
    <row r="25" ht="13.65" customHeight="1">
      <c r="A25" t="s" s="97">
        <v>70</v>
      </c>
      <c r="B25" t="s" s="98">
        <v>53</v>
      </c>
      <c r="C25" s="99">
        <v>6.8</v>
      </c>
      <c r="D25" s="99">
        <v>2.6</v>
      </c>
      <c r="E25" s="100"/>
    </row>
    <row r="26" ht="13.65" customHeight="1">
      <c r="A26" t="s" s="97">
        <v>71</v>
      </c>
      <c r="B26" t="s" s="98">
        <v>61</v>
      </c>
      <c r="C26" s="99">
        <v>7.3</v>
      </c>
      <c r="D26" s="99">
        <v>2.6</v>
      </c>
      <c r="E26" s="100"/>
    </row>
    <row r="27" ht="13.65" customHeight="1">
      <c r="A27" t="s" s="97">
        <v>72</v>
      </c>
      <c r="B27" t="s" s="98">
        <v>63</v>
      </c>
      <c r="C27" s="99">
        <v>4</v>
      </c>
      <c r="D27" s="99">
        <v>2.6</v>
      </c>
      <c r="E27" s="100"/>
    </row>
    <row r="28" ht="13.65" customHeight="1">
      <c r="A28" t="s" s="97">
        <v>73</v>
      </c>
      <c r="B28" t="s" s="98">
        <v>47</v>
      </c>
      <c r="C28" s="99">
        <v>10.1</v>
      </c>
      <c r="D28" s="99">
        <v>2.6</v>
      </c>
      <c r="E28" s="100"/>
    </row>
    <row r="29" ht="13.65" customHeight="1">
      <c r="A29" t="s" s="97">
        <v>74</v>
      </c>
      <c r="B29" t="s" s="98">
        <v>49</v>
      </c>
      <c r="C29" s="99">
        <v>49.1</v>
      </c>
      <c r="D29" t="s" s="101">
        <v>50</v>
      </c>
      <c r="E29" t="s" s="102">
        <v>51</v>
      </c>
    </row>
    <row r="30" ht="13.65" customHeight="1">
      <c r="A30" t="s" s="97">
        <v>75</v>
      </c>
      <c r="B30" t="s" s="98">
        <v>57</v>
      </c>
      <c r="C30" s="99">
        <v>12.6</v>
      </c>
      <c r="D30" s="99">
        <v>2.6</v>
      </c>
      <c r="E30" s="100"/>
    </row>
    <row r="31" ht="13.65" customHeight="1">
      <c r="A31" t="s" s="97">
        <v>76</v>
      </c>
      <c r="B31" t="s" s="98">
        <v>57</v>
      </c>
      <c r="C31" s="99">
        <v>12.6</v>
      </c>
      <c r="D31" s="99">
        <v>2.6</v>
      </c>
      <c r="E31" s="100"/>
    </row>
    <row r="32" ht="13.65" customHeight="1">
      <c r="A32" t="s" s="97">
        <v>77</v>
      </c>
      <c r="B32" t="s" s="98">
        <v>57</v>
      </c>
      <c r="C32" s="99">
        <v>12.6</v>
      </c>
      <c r="D32" s="99">
        <v>2.6</v>
      </c>
      <c r="E32" s="100"/>
    </row>
    <row r="33" ht="13.65" customHeight="1">
      <c r="A33" t="s" s="97">
        <v>78</v>
      </c>
      <c r="B33" t="s" s="98">
        <v>55</v>
      </c>
      <c r="C33" s="99">
        <v>19</v>
      </c>
      <c r="D33" s="99">
        <v>2.6</v>
      </c>
      <c r="E33" s="100"/>
    </row>
    <row r="34" ht="13.65" customHeight="1">
      <c r="A34" t="s" s="97">
        <v>79</v>
      </c>
      <c r="B34" t="s" s="98">
        <v>53</v>
      </c>
      <c r="C34" s="99">
        <v>6.8</v>
      </c>
      <c r="D34" s="99">
        <v>2.6</v>
      </c>
      <c r="E34" s="100"/>
    </row>
    <row r="35" ht="13.65" customHeight="1">
      <c r="A35" t="s" s="97">
        <v>80</v>
      </c>
      <c r="B35" t="s" s="98">
        <v>61</v>
      </c>
      <c r="C35" s="99">
        <v>7.3</v>
      </c>
      <c r="D35" s="99">
        <v>2.6</v>
      </c>
      <c r="E35" s="100"/>
    </row>
    <row r="36" ht="13.65" customHeight="1">
      <c r="A36" t="s" s="97">
        <v>81</v>
      </c>
      <c r="B36" t="s" s="98">
        <v>63</v>
      </c>
      <c r="C36" s="99">
        <v>4</v>
      </c>
      <c r="D36" s="99">
        <v>2.6</v>
      </c>
      <c r="E36" s="100"/>
    </row>
    <row r="37" ht="13.65" customHeight="1">
      <c r="A37" t="s" s="97">
        <v>82</v>
      </c>
      <c r="B37" t="s" s="98">
        <v>47</v>
      </c>
      <c r="C37" s="99">
        <v>9.300000000000001</v>
      </c>
      <c r="D37" s="99">
        <v>2.6</v>
      </c>
      <c r="E37" s="100"/>
    </row>
    <row r="38" ht="13.65" customHeight="1">
      <c r="A38" t="s" s="97">
        <v>83</v>
      </c>
      <c r="B38" t="s" s="98">
        <v>49</v>
      </c>
      <c r="C38" s="99">
        <v>48.9</v>
      </c>
      <c r="D38" t="s" s="101">
        <v>50</v>
      </c>
      <c r="E38" t="s" s="102">
        <v>51</v>
      </c>
    </row>
    <row r="39" ht="13.65" customHeight="1">
      <c r="A39" t="s" s="97">
        <v>84</v>
      </c>
      <c r="B39" t="s" s="98">
        <v>57</v>
      </c>
      <c r="C39" s="99">
        <v>12.6</v>
      </c>
      <c r="D39" s="99">
        <v>2.6</v>
      </c>
      <c r="E39" s="100"/>
    </row>
    <row r="40" ht="13.65" customHeight="1">
      <c r="A40" t="s" s="97">
        <v>85</v>
      </c>
      <c r="B40" t="s" s="98">
        <v>57</v>
      </c>
      <c r="C40" s="99">
        <v>12.6</v>
      </c>
      <c r="D40" s="99">
        <v>2.6</v>
      </c>
      <c r="E40" s="100"/>
    </row>
    <row r="41" ht="13.65" customHeight="1">
      <c r="A41" t="s" s="97">
        <v>86</v>
      </c>
      <c r="B41" t="s" s="98">
        <v>57</v>
      </c>
      <c r="C41" s="99">
        <v>12.6</v>
      </c>
      <c r="D41" s="99">
        <v>2.6</v>
      </c>
      <c r="E41" s="100"/>
    </row>
    <row r="42" ht="13.65" customHeight="1">
      <c r="A42" t="s" s="97">
        <v>87</v>
      </c>
      <c r="B42" t="s" s="98">
        <v>55</v>
      </c>
      <c r="C42" s="99">
        <v>18.9</v>
      </c>
      <c r="D42" s="99">
        <v>2.6</v>
      </c>
      <c r="E42" s="100"/>
    </row>
    <row r="43" ht="13.65" customHeight="1">
      <c r="A43" t="s" s="97">
        <v>88</v>
      </c>
      <c r="B43" t="s" s="98">
        <v>53</v>
      </c>
      <c r="C43" s="99">
        <v>8.1</v>
      </c>
      <c r="D43" s="99">
        <v>2.6</v>
      </c>
      <c r="E43" s="100"/>
    </row>
    <row r="44" ht="13.65" customHeight="1">
      <c r="A44" t="s" s="97">
        <v>89</v>
      </c>
      <c r="B44" t="s" s="98">
        <v>61</v>
      </c>
      <c r="C44" s="99">
        <v>7.3</v>
      </c>
      <c r="D44" s="99">
        <v>2.6</v>
      </c>
      <c r="E44" s="100"/>
    </row>
    <row r="45" ht="14.15" customHeight="1">
      <c r="A45" t="s" s="103">
        <v>90</v>
      </c>
      <c r="B45" t="s" s="98">
        <v>63</v>
      </c>
      <c r="C45" s="99">
        <v>4</v>
      </c>
      <c r="D45" s="99">
        <v>2.6</v>
      </c>
      <c r="E45" s="104"/>
    </row>
    <row r="46" ht="14.15" customHeight="1">
      <c r="A46" s="105"/>
      <c r="B46" t="s" s="106">
        <v>91</v>
      </c>
      <c r="C46" s="107"/>
      <c r="D46" s="107"/>
      <c r="E46" s="96"/>
    </row>
    <row r="47" ht="13.65" customHeight="1">
      <c r="A47" t="s" s="97">
        <v>92</v>
      </c>
      <c r="B47" t="s" s="98">
        <v>93</v>
      </c>
      <c r="C47" s="99">
        <v>7.8</v>
      </c>
      <c r="D47" s="99">
        <v>2.6</v>
      </c>
      <c r="E47" s="100"/>
    </row>
    <row r="48" ht="13.65" customHeight="1">
      <c r="A48" t="s" s="97">
        <v>94</v>
      </c>
      <c r="B48" t="s" s="98">
        <v>95</v>
      </c>
      <c r="C48" s="99">
        <v>13</v>
      </c>
      <c r="D48" s="99">
        <v>2.6</v>
      </c>
      <c r="E48" s="100"/>
    </row>
    <row r="49" ht="13.65" customHeight="1">
      <c r="A49" t="s" s="97">
        <v>96</v>
      </c>
      <c r="B49" t="s" s="98">
        <v>93</v>
      </c>
      <c r="C49" s="99">
        <v>7.3</v>
      </c>
      <c r="D49" s="99">
        <v>2.6</v>
      </c>
      <c r="E49" s="100"/>
    </row>
    <row r="50" ht="13.65" customHeight="1">
      <c r="A50" t="s" s="97">
        <v>97</v>
      </c>
      <c r="B50" t="s" s="98">
        <v>95</v>
      </c>
      <c r="C50" s="99">
        <v>9</v>
      </c>
      <c r="D50" s="99">
        <v>2.6</v>
      </c>
      <c r="E50" s="100"/>
    </row>
    <row r="51" ht="14.15" customHeight="1">
      <c r="A51" t="s" s="103">
        <v>98</v>
      </c>
      <c r="B51" t="s" s="108">
        <v>99</v>
      </c>
      <c r="C51" s="109">
        <v>10</v>
      </c>
      <c r="D51" s="109">
        <v>3.2</v>
      </c>
      <c r="E51" t="s" s="110">
        <v>100</v>
      </c>
    </row>
    <row r="52" ht="20.25" customHeight="1">
      <c r="A52" s="111"/>
      <c r="B52" t="s" s="112">
        <v>101</v>
      </c>
      <c r="C52" s="113">
        <f>SUM(C10:C51)</f>
        <v>588.2</v>
      </c>
      <c r="D52" s="114"/>
      <c r="E52" t="s" s="115">
        <v>102</v>
      </c>
    </row>
    <row r="53" ht="14.15" customHeight="1">
      <c r="A53" s="116"/>
      <c r="B53" s="73"/>
      <c r="C53" s="117"/>
      <c r="D53" s="118"/>
      <c r="E53" s="119"/>
    </row>
    <row r="54" ht="15" customHeight="1">
      <c r="A54" s="87"/>
      <c r="B54" t="s" s="78">
        <v>36</v>
      </c>
      <c r="C54" s="79"/>
      <c r="D54" s="80"/>
      <c r="E54" s="77"/>
    </row>
    <row r="55" ht="15" customHeight="1">
      <c r="A55" s="87"/>
      <c r="B55" s="77"/>
      <c r="C55" s="81"/>
      <c r="D55" s="77"/>
      <c r="E55" s="77"/>
    </row>
    <row r="56" ht="13.65" customHeight="1">
      <c r="A56" s="87"/>
      <c r="B56" t="s" s="82">
        <v>37</v>
      </c>
      <c r="C56" s="83"/>
      <c r="D56" s="83"/>
      <c r="E56" s="83"/>
    </row>
  </sheetData>
  <mergeCells count="5">
    <mergeCell ref="A2:E2"/>
    <mergeCell ref="A3:E3"/>
    <mergeCell ref="A5:E5"/>
    <mergeCell ref="B56:E56"/>
    <mergeCell ref="A1:E1"/>
  </mergeCells>
  <pageMargins left="0.7" right="0.7" top="0.787402" bottom="0.787402" header="0.3" footer="0.3"/>
  <pageSetup firstPageNumber="1" fitToHeight="1" fitToWidth="1" scale="85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dimension ref="A1:H40"/>
  <sheetViews>
    <sheetView workbookViewId="0" showGridLines="0" defaultGridColor="1"/>
  </sheetViews>
  <sheetFormatPr defaultColWidth="9" defaultRowHeight="12.5" customHeight="1" outlineLevelRow="0" outlineLevelCol="0"/>
  <cols>
    <col min="1" max="1" width="25.5391" style="120" customWidth="1"/>
    <col min="2" max="2" width="20.2656" style="120" customWidth="1"/>
    <col min="3" max="3" width="8.8125" style="120" customWidth="1"/>
    <col min="4" max="4" width="12" style="120" customWidth="1"/>
    <col min="5" max="5" width="14.5078" style="120" customWidth="1"/>
    <col min="6" max="6" width="19.0391" style="120" customWidth="1"/>
    <col min="7" max="7" width="17.5" style="120" customWidth="1"/>
    <col min="8" max="8" width="24.9219" style="120" customWidth="1"/>
    <col min="9" max="256" width="9" style="120" customWidth="1"/>
  </cols>
  <sheetData>
    <row r="1" ht="15" customHeight="1">
      <c r="A1" s="77"/>
      <c r="B1" s="8"/>
      <c r="C1" s="121"/>
      <c r="D1" s="122"/>
      <c r="E1" s="77"/>
      <c r="F1" s="77"/>
      <c r="G1" s="77"/>
      <c r="H1" s="77"/>
    </row>
    <row r="2" ht="13" customHeight="1">
      <c r="A2" t="s" s="7">
        <v>7</v>
      </c>
      <c r="B2" s="8"/>
      <c r="C2" s="8"/>
      <c r="D2" s="8"/>
      <c r="E2" s="8"/>
      <c r="F2" s="8"/>
      <c r="G2" s="8"/>
      <c r="H2" s="77"/>
    </row>
    <row r="3" ht="24" customHeight="1">
      <c r="A3" t="s" s="9">
        <v>8</v>
      </c>
      <c r="B3" s="123"/>
      <c r="C3" s="123"/>
      <c r="D3" s="123"/>
      <c r="E3" s="123"/>
      <c r="F3" s="123"/>
      <c r="G3" s="123"/>
      <c r="H3" s="77"/>
    </row>
    <row r="4" ht="19.5" customHeight="1">
      <c r="A4" t="s" s="11">
        <v>9</v>
      </c>
      <c r="B4" s="12"/>
      <c r="C4" s="12"/>
      <c r="D4" s="13"/>
      <c r="E4" s="12"/>
      <c r="F4" s="12"/>
      <c r="G4" s="12"/>
      <c r="H4" s="77"/>
    </row>
    <row r="5" ht="13.5" customHeight="1">
      <c r="A5" s="77"/>
      <c r="B5" s="14"/>
      <c r="C5" s="15"/>
      <c r="D5" s="15"/>
      <c r="E5" s="77"/>
      <c r="F5" s="77"/>
      <c r="G5" s="77"/>
      <c r="H5" s="77"/>
    </row>
    <row r="6" ht="18.5" customHeight="1">
      <c r="A6" t="s" s="9">
        <v>105</v>
      </c>
      <c r="B6" s="10"/>
      <c r="C6" s="10"/>
      <c r="D6" s="10"/>
      <c r="E6" s="10"/>
      <c r="F6" s="10"/>
      <c r="G6" s="10"/>
      <c r="H6" s="77"/>
    </row>
    <row r="7" ht="19" customHeight="1">
      <c r="A7" s="124"/>
      <c r="B7" s="124"/>
      <c r="C7" s="124"/>
      <c r="D7" s="124"/>
      <c r="E7" s="124"/>
      <c r="F7" s="124"/>
      <c r="G7" s="124"/>
      <c r="H7" s="77"/>
    </row>
    <row r="8" ht="25.65" customHeight="1">
      <c r="A8" t="s" s="125">
        <v>102</v>
      </c>
      <c r="B8" t="s" s="17">
        <v>102</v>
      </c>
      <c r="C8" t="s" s="18">
        <v>106</v>
      </c>
      <c r="D8" t="s" s="91">
        <v>12</v>
      </c>
      <c r="E8" t="s" s="18">
        <v>107</v>
      </c>
      <c r="F8" t="s" s="91">
        <v>108</v>
      </c>
      <c r="G8" t="s" s="19">
        <v>109</v>
      </c>
      <c r="H8" s="126"/>
    </row>
    <row r="9" ht="16" customHeight="1">
      <c r="A9" s="20"/>
      <c r="B9" s="20"/>
      <c r="C9" s="20"/>
      <c r="D9" s="21"/>
      <c r="E9" s="20"/>
      <c r="F9" s="21"/>
      <c r="G9" s="127"/>
      <c r="H9" s="77"/>
    </row>
    <row r="10" ht="15.5" customHeight="1">
      <c r="A10" t="s" s="128">
        <v>110</v>
      </c>
      <c r="B10" t="s" s="129">
        <v>111</v>
      </c>
      <c r="C10" t="s" s="130">
        <v>17</v>
      </c>
      <c r="D10" s="131">
        <v>100.36</v>
      </c>
      <c r="E10" s="132">
        <v>3150</v>
      </c>
      <c r="F10" s="133">
        <f>D10*E10</f>
        <v>316134</v>
      </c>
      <c r="G10" s="134">
        <f>F10*1.21</f>
        <v>382522.14</v>
      </c>
      <c r="H10" s="135"/>
    </row>
    <row r="11" ht="15" customHeight="1">
      <c r="A11" s="136"/>
      <c r="B11" t="s" s="137">
        <v>112</v>
      </c>
      <c r="C11" t="s" s="138">
        <v>17</v>
      </c>
      <c r="D11" s="27">
        <v>93.63</v>
      </c>
      <c r="E11" s="139">
        <v>2800</v>
      </c>
      <c r="F11" s="140">
        <f>D11*E11</f>
        <v>262164</v>
      </c>
      <c r="G11" s="141">
        <f>F11*1.21</f>
        <v>317218.44</v>
      </c>
      <c r="H11" s="135"/>
    </row>
    <row r="12" ht="13.65" customHeight="1">
      <c r="A12" s="136"/>
      <c r="B12" t="s" s="137">
        <v>113</v>
      </c>
      <c r="C12" t="s" s="138">
        <v>17</v>
      </c>
      <c r="D12" s="27">
        <v>0</v>
      </c>
      <c r="E12" s="139">
        <v>0</v>
      </c>
      <c r="F12" s="140">
        <f>D12*E12</f>
        <v>0</v>
      </c>
      <c r="G12" s="141">
        <f>F12*1.21</f>
        <v>0</v>
      </c>
      <c r="H12" t="s" s="142">
        <v>114</v>
      </c>
    </row>
    <row r="13" ht="15.5" customHeight="1">
      <c r="A13" s="143"/>
      <c r="B13" t="s" s="144">
        <v>115</v>
      </c>
      <c r="C13" s="145"/>
      <c r="D13" s="146"/>
      <c r="E13" s="147"/>
      <c r="F13" s="147">
        <f>SUM(F10:F12)</f>
        <v>578298</v>
      </c>
      <c r="G13" s="148">
        <f>SUM(G10:G12)</f>
        <v>699740.58</v>
      </c>
      <c r="H13" s="135"/>
    </row>
    <row r="14" ht="15.5" customHeight="1">
      <c r="A14" t="s" s="149">
        <v>19</v>
      </c>
      <c r="B14" t="s" s="150">
        <v>116</v>
      </c>
      <c r="C14" t="s" s="130">
        <v>17</v>
      </c>
      <c r="D14" s="131">
        <v>566.6799999999999</v>
      </c>
      <c r="E14" s="132">
        <v>1700</v>
      </c>
      <c r="F14" s="133">
        <f>D14*E14</f>
        <v>963356</v>
      </c>
      <c r="G14" s="134">
        <f>F14*1.21</f>
        <v>1165660.76</v>
      </c>
      <c r="H14" s="135"/>
    </row>
    <row r="15" ht="15" customHeight="1">
      <c r="A15" s="151"/>
      <c r="B15" t="s" s="152">
        <v>117</v>
      </c>
      <c r="C15" t="s" s="138">
        <v>118</v>
      </c>
      <c r="D15" s="27">
        <v>4</v>
      </c>
      <c r="E15" s="139">
        <v>14000</v>
      </c>
      <c r="F15" s="140">
        <f>D15*E15</f>
        <v>56000</v>
      </c>
      <c r="G15" s="141">
        <f>F15*1.21</f>
        <v>67760</v>
      </c>
      <c r="H15" s="135"/>
    </row>
    <row r="16" ht="13.65" customHeight="1">
      <c r="A16" s="151"/>
      <c r="B16" t="s" s="152">
        <v>113</v>
      </c>
      <c r="C16" s="153"/>
      <c r="D16" s="27">
        <v>0</v>
      </c>
      <c r="E16" s="139">
        <v>0</v>
      </c>
      <c r="F16" s="140">
        <f>D16*E16</f>
        <v>0</v>
      </c>
      <c r="G16" s="141">
        <f>F16*1.21</f>
        <v>0</v>
      </c>
      <c r="H16" t="s" s="142">
        <v>114</v>
      </c>
    </row>
    <row r="17" ht="15.5" customHeight="1">
      <c r="A17" s="154"/>
      <c r="B17" t="s" s="155">
        <v>115</v>
      </c>
      <c r="C17" s="145"/>
      <c r="D17" s="146"/>
      <c r="E17" s="147"/>
      <c r="F17" s="147">
        <f>SUM(F14:F16)</f>
        <v>1019356</v>
      </c>
      <c r="G17" s="148">
        <f>SUM(G14:G16)</f>
        <v>1233420.76</v>
      </c>
      <c r="H17" s="135"/>
    </row>
    <row r="18" ht="15.5" customHeight="1">
      <c r="A18" t="s" s="149">
        <v>119</v>
      </c>
      <c r="B18" t="s" s="150">
        <v>120</v>
      </c>
      <c r="C18" t="s" s="130">
        <v>121</v>
      </c>
      <c r="D18" s="131">
        <v>0</v>
      </c>
      <c r="E18" s="132">
        <v>0</v>
      </c>
      <c r="F18" s="133">
        <f>D18*E18</f>
        <v>0</v>
      </c>
      <c r="G18" s="134">
        <f>F18*1.21</f>
        <v>0</v>
      </c>
      <c r="H18" s="135"/>
    </row>
    <row r="19" ht="15" customHeight="1">
      <c r="A19" s="151"/>
      <c r="B19" t="s" s="152">
        <v>122</v>
      </c>
      <c r="C19" t="s" s="138">
        <v>121</v>
      </c>
      <c r="D19" s="27">
        <v>0</v>
      </c>
      <c r="E19" s="139">
        <v>0</v>
      </c>
      <c r="F19" s="140">
        <f>D19*E19</f>
        <v>0</v>
      </c>
      <c r="G19" s="141">
        <f>F19*1.21</f>
        <v>0</v>
      </c>
      <c r="H19" s="135"/>
    </row>
    <row r="20" ht="15" customHeight="1">
      <c r="A20" s="151"/>
      <c r="B20" t="s" s="152">
        <v>123</v>
      </c>
      <c r="C20" t="s" s="138">
        <v>121</v>
      </c>
      <c r="D20" s="27">
        <v>0</v>
      </c>
      <c r="E20" s="139">
        <v>0</v>
      </c>
      <c r="F20" s="140">
        <f>D20*E20</f>
        <v>0</v>
      </c>
      <c r="G20" s="141">
        <f>F20*1.21</f>
        <v>0</v>
      </c>
      <c r="H20" s="135"/>
    </row>
    <row r="21" ht="15" customHeight="1">
      <c r="A21" s="151"/>
      <c r="B21" t="s" s="152">
        <v>124</v>
      </c>
      <c r="C21" t="s" s="138">
        <v>121</v>
      </c>
      <c r="D21" s="27">
        <v>0</v>
      </c>
      <c r="E21" s="139">
        <v>0</v>
      </c>
      <c r="F21" s="140">
        <f>D21*E21</f>
        <v>0</v>
      </c>
      <c r="G21" s="141">
        <f>F21*1.21</f>
        <v>0</v>
      </c>
      <c r="H21" s="135"/>
    </row>
    <row r="22" ht="15" customHeight="1">
      <c r="A22" s="151"/>
      <c r="B22" t="s" s="152">
        <v>125</v>
      </c>
      <c r="C22" t="s" s="138">
        <v>121</v>
      </c>
      <c r="D22" s="27">
        <v>0</v>
      </c>
      <c r="E22" s="139">
        <v>0</v>
      </c>
      <c r="F22" s="140">
        <f>D22*E22</f>
        <v>0</v>
      </c>
      <c r="G22" s="141">
        <f>F22*1.21</f>
        <v>0</v>
      </c>
      <c r="H22" s="135"/>
    </row>
    <row r="23" ht="15" customHeight="1">
      <c r="A23" s="151"/>
      <c r="B23" t="s" s="152">
        <v>126</v>
      </c>
      <c r="C23" t="s" s="138">
        <v>121</v>
      </c>
      <c r="D23" s="27">
        <v>0</v>
      </c>
      <c r="E23" s="139">
        <v>0</v>
      </c>
      <c r="F23" s="140">
        <f>D23*E23</f>
        <v>0</v>
      </c>
      <c r="G23" s="141">
        <f>F23*1.21</f>
        <v>0</v>
      </c>
      <c r="H23" s="135"/>
    </row>
    <row r="24" ht="13.65" customHeight="1">
      <c r="A24" s="151"/>
      <c r="B24" t="s" s="152">
        <v>113</v>
      </c>
      <c r="C24" t="s" s="138">
        <v>121</v>
      </c>
      <c r="D24" s="27">
        <v>0</v>
      </c>
      <c r="E24" s="139">
        <v>0</v>
      </c>
      <c r="F24" s="140">
        <f>D24*E24</f>
        <v>0</v>
      </c>
      <c r="G24" s="141">
        <f>F24*1.21</f>
        <v>0</v>
      </c>
      <c r="H24" t="s" s="142">
        <v>114</v>
      </c>
    </row>
    <row r="25" ht="15.5" customHeight="1">
      <c r="A25" s="154"/>
      <c r="B25" t="s" s="155">
        <v>115</v>
      </c>
      <c r="C25" s="145"/>
      <c r="D25" s="146"/>
      <c r="E25" s="147"/>
      <c r="F25" s="147">
        <f>SUM(F18:F24)</f>
        <v>0</v>
      </c>
      <c r="G25" s="148">
        <f>SUM(G18:G24)</f>
        <v>0</v>
      </c>
      <c r="H25" s="135"/>
    </row>
    <row r="26" ht="15.5" customHeight="1">
      <c r="A26" t="s" s="149">
        <v>127</v>
      </c>
      <c r="B26" t="s" s="150">
        <v>120</v>
      </c>
      <c r="C26" t="s" s="130">
        <v>121</v>
      </c>
      <c r="D26" s="131">
        <v>48</v>
      </c>
      <c r="E26" s="132">
        <v>2400</v>
      </c>
      <c r="F26" s="133">
        <f>D26*E26</f>
        <v>115200</v>
      </c>
      <c r="G26" s="134">
        <f>F26*1.21</f>
        <v>139392</v>
      </c>
      <c r="H26" s="135"/>
    </row>
    <row r="27" ht="15" customHeight="1">
      <c r="A27" s="151"/>
      <c r="B27" t="s" s="152">
        <v>122</v>
      </c>
      <c r="C27" t="s" s="138">
        <v>121</v>
      </c>
      <c r="D27" s="27">
        <v>0</v>
      </c>
      <c r="E27" s="139">
        <v>2400</v>
      </c>
      <c r="F27" s="140">
        <f>D27*E27</f>
        <v>0</v>
      </c>
      <c r="G27" s="141">
        <f>F27*1.21</f>
        <v>0</v>
      </c>
      <c r="H27" s="135"/>
    </row>
    <row r="28" ht="15" customHeight="1">
      <c r="A28" s="151"/>
      <c r="B28" t="s" s="152">
        <v>124</v>
      </c>
      <c r="C28" t="s" s="138">
        <v>121</v>
      </c>
      <c r="D28" s="27">
        <v>43</v>
      </c>
      <c r="E28" s="139">
        <v>2600</v>
      </c>
      <c r="F28" s="140">
        <f>D28*E28</f>
        <v>111800</v>
      </c>
      <c r="G28" s="141">
        <f>F28*1.21</f>
        <v>135278</v>
      </c>
      <c r="H28" s="135"/>
    </row>
    <row r="29" ht="15" customHeight="1">
      <c r="A29" s="151"/>
      <c r="B29" t="s" s="152">
        <v>125</v>
      </c>
      <c r="C29" t="s" s="138">
        <v>121</v>
      </c>
      <c r="D29" s="27">
        <v>54</v>
      </c>
      <c r="E29" s="139">
        <v>2700</v>
      </c>
      <c r="F29" s="140">
        <f>D29*E29</f>
        <v>145800</v>
      </c>
      <c r="G29" s="141">
        <f>F29*1.21</f>
        <v>176418</v>
      </c>
      <c r="H29" s="135"/>
    </row>
    <row r="30" ht="15" customHeight="1">
      <c r="A30" s="151"/>
      <c r="B30" t="s" s="152">
        <v>126</v>
      </c>
      <c r="C30" t="s" s="138">
        <v>121</v>
      </c>
      <c r="D30" s="27">
        <v>45</v>
      </c>
      <c r="E30" s="139">
        <v>2700</v>
      </c>
      <c r="F30" s="140">
        <f>D30*E30</f>
        <v>121500</v>
      </c>
      <c r="G30" s="141">
        <f>F30*1.21</f>
        <v>147015</v>
      </c>
      <c r="H30" s="135"/>
    </row>
    <row r="31" ht="13.65" customHeight="1">
      <c r="A31" s="151"/>
      <c r="B31" t="s" s="152">
        <v>113</v>
      </c>
      <c r="C31" t="s" s="138">
        <v>121</v>
      </c>
      <c r="D31" s="27">
        <v>150</v>
      </c>
      <c r="E31" s="139">
        <v>900</v>
      </c>
      <c r="F31" s="140">
        <f>D31*E31</f>
        <v>135000</v>
      </c>
      <c r="G31" s="141">
        <f>F31*1.21</f>
        <v>163350</v>
      </c>
      <c r="H31" t="s" s="142">
        <v>128</v>
      </c>
    </row>
    <row r="32" ht="15.5" customHeight="1">
      <c r="A32" s="154"/>
      <c r="B32" t="s" s="156">
        <v>115</v>
      </c>
      <c r="C32" s="157"/>
      <c r="D32" s="158"/>
      <c r="E32" s="159"/>
      <c r="F32" s="147">
        <f>SUM(F26:F31)</f>
        <v>629300</v>
      </c>
      <c r="G32" s="160">
        <f>SUM(G26:G31)</f>
        <v>761453</v>
      </c>
      <c r="H32" s="135"/>
    </row>
    <row r="33" ht="14.15" customHeight="1">
      <c r="A33" t="s" s="149">
        <v>129</v>
      </c>
      <c r="B33" t="s" s="152">
        <v>130</v>
      </c>
      <c r="C33" t="s" s="138">
        <v>25</v>
      </c>
      <c r="D33" s="27">
        <v>308.36</v>
      </c>
      <c r="E33" s="139">
        <v>7700</v>
      </c>
      <c r="F33" s="133">
        <f>D33*E33</f>
        <v>2374372</v>
      </c>
      <c r="G33" s="141">
        <f>F33*1.21</f>
        <v>2872990.12</v>
      </c>
      <c r="H33" s="161"/>
    </row>
    <row r="34" ht="13.65" customHeight="1">
      <c r="A34" s="151"/>
      <c r="B34" t="s" s="152">
        <v>131</v>
      </c>
      <c r="C34" t="s" s="138">
        <v>25</v>
      </c>
      <c r="D34" s="27">
        <v>2818.39</v>
      </c>
      <c r="E34" s="139">
        <v>9900</v>
      </c>
      <c r="F34" s="140">
        <f>D34*E34</f>
        <v>27902061</v>
      </c>
      <c r="G34" s="141">
        <f>F34*1.21</f>
        <v>33761493.81</v>
      </c>
      <c r="H34" s="161"/>
    </row>
    <row r="35" ht="15.5" customHeight="1">
      <c r="A35" s="154"/>
      <c r="B35" t="s" s="155">
        <v>115</v>
      </c>
      <c r="C35" s="145"/>
      <c r="D35" s="146">
        <f>SUM(D33:D34)</f>
        <v>3126.75</v>
      </c>
      <c r="E35" s="147"/>
      <c r="F35" s="147">
        <f>SUM(F33:F34)</f>
        <v>30276433</v>
      </c>
      <c r="G35" s="148">
        <f>SUM(G33:G34)</f>
        <v>36634483.93</v>
      </c>
      <c r="H35" s="135"/>
    </row>
    <row r="36" ht="18.75" customHeight="1">
      <c r="A36" t="s" s="162">
        <v>132</v>
      </c>
      <c r="B36" s="163"/>
      <c r="C36" t="s" s="164">
        <v>102</v>
      </c>
      <c r="D36" s="165">
        <f>SUM(D35,D32,D25,D17,D13)</f>
        <v>3126.75</v>
      </c>
      <c r="E36" s="166">
        <f>SUM(E35,E32,E25,E17,E13)</f>
        <v>0</v>
      </c>
      <c r="F36" s="166">
        <f>SUM(F35,F32,F25,F17,F13)</f>
        <v>32503387</v>
      </c>
      <c r="G36" s="167">
        <f>SUM(G35,G32,G25,G17,G13)</f>
        <v>39329098.27</v>
      </c>
      <c r="H36" s="135"/>
    </row>
    <row r="37" ht="15.5" customHeight="1">
      <c r="A37" s="74"/>
      <c r="B37" s="74"/>
      <c r="C37" s="74"/>
      <c r="D37" s="168"/>
      <c r="E37" s="74"/>
      <c r="F37" s="74"/>
      <c r="G37" s="74"/>
      <c r="H37" s="77"/>
    </row>
    <row r="38" ht="15" customHeight="1">
      <c r="A38" t="s" s="87">
        <v>36</v>
      </c>
      <c r="B38" s="77"/>
      <c r="C38" s="169"/>
      <c r="D38" s="170"/>
      <c r="E38" s="80"/>
      <c r="F38" s="77"/>
      <c r="G38" s="77"/>
      <c r="H38" s="77"/>
    </row>
    <row r="39" ht="15" customHeight="1">
      <c r="A39" s="77"/>
      <c r="B39" s="77"/>
      <c r="C39" s="77"/>
      <c r="D39" s="81"/>
      <c r="E39" s="77"/>
      <c r="F39" s="77"/>
      <c r="G39" s="77"/>
      <c r="H39" s="77"/>
    </row>
    <row r="40" ht="15" customHeight="1">
      <c r="A40" s="77"/>
      <c r="B40" t="s" s="82">
        <v>37</v>
      </c>
      <c r="C40" s="83"/>
      <c r="D40" s="83"/>
      <c r="E40" s="83"/>
      <c r="F40" s="83"/>
      <c r="G40" s="83"/>
      <c r="H40" s="77"/>
    </row>
  </sheetData>
  <mergeCells count="10">
    <mergeCell ref="A2:G2"/>
    <mergeCell ref="A3:G3"/>
    <mergeCell ref="A6:G6"/>
    <mergeCell ref="B40:G40"/>
    <mergeCell ref="A10:A13"/>
    <mergeCell ref="A14:A17"/>
    <mergeCell ref="A18:A25"/>
    <mergeCell ref="A26:A32"/>
    <mergeCell ref="A33:A35"/>
    <mergeCell ref="A4:G4"/>
  </mergeCells>
  <pageMargins left="0.7" right="0.7" top="0.787402" bottom="0.787402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