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prs\obchod\Obchodní 2021\SOUTĚŽE 2021\048 - Nová podlaha skladu strojů\"/>
    </mc:Choice>
  </mc:AlternateContent>
  <xr:revisionPtr revIDLastSave="0" documentId="13_ncr:1_{F069E339-C727-47F8-BBCA-69F17BBED650}" xr6:coauthVersionLast="46" xr6:coauthVersionMax="46" xr10:uidLastSave="{00000000-0000-0000-0000-000000000000}"/>
  <bookViews>
    <workbookView xWindow="-108" yWindow="-108" windowWidth="23256" windowHeight="12696" xr2:uid="{00000000-000D-0000-FFFF-FFFF00000000}"/>
  </bookViews>
  <sheets>
    <sheet name="Krycí list" sheetId="2" r:id="rId1"/>
    <sheet name="Svátky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A13" i="3"/>
  <c r="A5" i="3" l="1"/>
  <c r="A9" i="3"/>
  <c r="A2" i="3"/>
  <c r="A6" i="3"/>
  <c r="A10" i="3"/>
  <c r="A14" i="3"/>
  <c r="A7" i="3"/>
  <c r="A11" i="3"/>
  <c r="A15" i="3"/>
  <c r="A4" i="3"/>
  <c r="A3" i="3" s="1"/>
  <c r="A8" i="3"/>
  <c r="A12" i="3"/>
  <c r="B13" i="2" l="1"/>
  <c r="B14" i="2" s="1"/>
</calcChain>
</file>

<file path=xl/sharedStrings.xml><?xml version="1.0" encoding="utf-8"?>
<sst xmlns="http://schemas.openxmlformats.org/spreadsheetml/2006/main" count="33" uniqueCount="33">
  <si>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</si>
  <si>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</si>
  <si>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</si>
  <si>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</si>
  <si>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  <charset val="238"/>
      </rPr>
      <t>(jméno, telefon, mail)</t>
    </r>
  </si>
  <si>
    <r>
      <rPr>
        <b/>
        <sz val="11"/>
        <color theme="1"/>
        <rFont val="Arial"/>
        <family val="2"/>
        <charset val="238"/>
      </rPr>
      <t xml:space="preserve">DODAVATEL </t>
    </r>
    <r>
      <rPr>
        <sz val="11"/>
        <color theme="1"/>
        <rFont val="Arial"/>
        <family val="2"/>
        <charset val="238"/>
      </rPr>
      <t>(obchodní firma nebo název)</t>
    </r>
  </si>
  <si>
    <r>
      <rPr>
        <b/>
        <sz val="11"/>
        <color theme="1"/>
        <rFont val="Arial"/>
        <family val="2"/>
        <charset val="238"/>
      </rPr>
      <t>Sídlo</t>
    </r>
    <r>
      <rPr>
        <sz val="11"/>
        <color theme="1"/>
        <rFont val="Arial"/>
        <family val="2"/>
        <charset val="238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</si>
  <si>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</si>
  <si>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</si>
  <si>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</si>
  <si>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</si>
  <si>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</si>
  <si>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</si>
  <si>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 xml:space="preserve">V </t>
  </si>
  <si>
    <t>Dodavatel prohlašuje, že souhlasí s textem návrhu smlouvy o dílo tak, jak byl předložen jako součást zadávací dokumentace.</t>
  </si>
  <si>
    <r>
      <rPr>
        <b/>
        <sz val="11"/>
        <color theme="1"/>
        <rFont val="Arial"/>
        <family val="2"/>
        <charset val="238"/>
      </rPr>
      <t xml:space="preserve">Výše nabídkové ceny </t>
    </r>
    <r>
      <rPr>
        <sz val="11"/>
        <color theme="1"/>
        <rFont val="Arial"/>
        <family val="2"/>
        <charset val="238"/>
      </rPr>
      <t xml:space="preserve">za předmět zakázky v Kč bez DPH 
</t>
    </r>
    <r>
      <rPr>
        <b/>
        <sz val="11"/>
        <color theme="1"/>
        <rFont val="Arial"/>
        <family val="2"/>
        <charset val="238"/>
      </rPr>
      <t>(údaj pro hodnocení nabídek)</t>
    </r>
    <r>
      <rPr>
        <sz val="11"/>
        <color theme="1"/>
        <rFont val="Arial"/>
        <family val="2"/>
        <charset val="238"/>
      </rPr>
      <t xml:space="preserve">
</t>
    </r>
  </si>
  <si>
    <t>Celková cena za předmět zakázky v Kč včetně DPH</t>
  </si>
  <si>
    <t>„Nová betonová podlaha – sklad strojů, CM Broumov“</t>
  </si>
  <si>
    <t xml:space="preserve">Nový rok </t>
  </si>
  <si>
    <t>Velký pátek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</si>
  <si>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</si>
  <si>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</si>
  <si>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</si>
  <si>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</si>
  <si>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</si>
  <si>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</si>
  <si>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</si>
  <si>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</si>
  <si>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</si>
  <si>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</si>
  <si>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</si>
  <si>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Záruční doba na provedené stavební práce a dodaný materiál v měsících (min. v délce 60 měsíců)</t>
  </si>
  <si>
    <r>
      <t xml:space="preserve">Termín zhotovení předmětu zakázky (v týdnech od podpisu smlouvy o dílo) </t>
    </r>
    <r>
      <rPr>
        <b/>
        <sz val="11"/>
        <color theme="1"/>
        <rFont val="Arial"/>
        <family val="2"/>
        <charset val="238"/>
      </rPr>
      <t>(údaj pro hodnocení nabídek)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</si>
</sst>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 shrinkToFit="1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 wrapText="1" shrinkToFit="1"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 wrapText="1" shrinkToFit="1"/>
    </xf>
    <xf numFmtId="0" fontId="3" fillId="3" borderId="1" xfId="0" applyNumberFormat="1" applyFont="1" applyFill="1" applyBorder="1" applyAlignment="1" applyProtection="1">
      <alignment vertical="center" wrapText="1" shrinkToFit="1"/>
    </xf>
    <xf numFmtId="0" fontId="3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vertical="center" wrapText="1" shrinkToFit="1"/>
    </xf>
    <xf numFmtId="0" fontId="3" fillId="3" borderId="1" xfId="0" applyFont="1" applyFill="1" applyBorder="1" applyAlignment="1" applyProtection="1">
      <alignment vertical="center" wrapText="1" shrinkToFit="1"/>
    </xf>
    <xf numFmtId="0" fontId="3" fillId="2" borderId="1" xfId="0" applyNumberFormat="1" applyFont="1" applyFill="1" applyBorder="1" applyAlignment="1" applyProtection="1">
      <alignment vertical="center" wrapText="1" shrinkToFit="1"/>
      <protection hidden="1"/>
    </xf>
    <xf numFmtId="164" fontId="3" fillId="3" borderId="1" xfId="0" applyNumberFormat="1" applyFont="1" applyFill="1" applyBorder="1" applyAlignment="1" applyProtection="1">
      <alignment vertical="center" wrapText="1" shrinkToFit="1"/>
      <protection hidden="1"/>
    </xf>
    <xf numFmtId="164" fontId="3" fillId="2" borderId="1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showGridLines="0" tabSelected="1" zoomScale="115" zoomScaleNormal="115" workbookViewId="0">
      <selection activeCell="C36" sqref="C36"/>
    </sheetView>
  </sheetViews>
  <sheetFormatPr defaultColWidth="8.88671875" defaultRowHeight="13.8" x14ac:dyDescent="0.25"/>
  <cols>
    <col min="1" max="1" width="47" style="2" customWidth="1"/>
    <col min="2" max="2" width="40" style="2" customWidth="1"/>
    <col min="3" max="3" width="54.33203125" style="2" customWidth="1"/>
    <col min="4" max="16384" width="8.88671875" style="2"/>
  </cols>
  <sheetData>
    <row r="1" spans="1:5" ht="15" x14ac:dyDescent="0.25">
      <c r="A1" s="6" t="s">
        <v>0</v>
      </c>
    </row>
    <row r="2" spans="1:5" ht="58.95" customHeight="1" x14ac:dyDescent="0.25">
      <c r="A2" s="27" t="s">
        <v>9</v>
      </c>
      <c r="B2" s="27"/>
      <c r="C2" s="7"/>
    </row>
    <row r="3" spans="1:5" ht="47.4" customHeight="1" x14ac:dyDescent="0.25">
      <c r="A3" s="28" t="s">
        <v>17</v>
      </c>
      <c r="B3" s="28"/>
    </row>
    <row r="4" spans="1:5" ht="40.200000000000003" customHeight="1" x14ac:dyDescent="0.25">
      <c r="A4" s="15" t="s">
        <v>5</v>
      </c>
      <c r="B4" s="10"/>
    </row>
    <row r="5" spans="1:5" ht="40.200000000000003" customHeight="1" x14ac:dyDescent="0.25">
      <c r="A5" s="15" t="s">
        <v>6</v>
      </c>
      <c r="B5" s="11"/>
    </row>
    <row r="6" spans="1:5" ht="40.200000000000003" customHeight="1" x14ac:dyDescent="0.25">
      <c r="A6" s="16" t="s">
        <v>8</v>
      </c>
      <c r="B6" s="11"/>
    </row>
    <row r="7" spans="1:5" ht="40.200000000000003" customHeight="1" x14ac:dyDescent="0.25">
      <c r="A7" s="16" t="s">
        <v>7</v>
      </c>
      <c r="B7" s="11"/>
      <c r="C7" s="7"/>
    </row>
    <row r="8" spans="1:5" ht="40.200000000000003" customHeight="1" x14ac:dyDescent="0.25">
      <c r="A8" s="17" t="s">
        <v>4</v>
      </c>
      <c r="B8" s="11"/>
    </row>
    <row r="11" spans="1:5" x14ac:dyDescent="0.25">
      <c r="E11" s="8"/>
    </row>
    <row r="12" spans="1:5" s="9" customFormat="1" ht="55.2" x14ac:dyDescent="0.25">
      <c r="A12" s="18" t="s">
        <v>15</v>
      </c>
      <c r="B12" s="25"/>
    </row>
    <row r="13" spans="1:5" s="9" customFormat="1" ht="33" customHeight="1" x14ac:dyDescent="0.25">
      <c r="A13" s="19" t="s">
        <v>10</v>
      </c>
      <c r="B13" s="24">
        <f>B12*0.21</f>
        <v>0</v>
      </c>
    </row>
    <row r="14" spans="1:5" s="9" customFormat="1" ht="39.6" customHeight="1" x14ac:dyDescent="0.25">
      <c r="A14" s="20" t="s">
        <v>16</v>
      </c>
      <c r="B14" s="24">
        <f>B12+B13</f>
        <v>0</v>
      </c>
    </row>
    <row r="15" spans="1:5" s="9" customFormat="1" ht="30" customHeight="1" x14ac:dyDescent="0.25">
      <c r="A15" s="21" t="s">
        <v>11</v>
      </c>
      <c r="B15" s="12"/>
    </row>
    <row r="16" spans="1:5" s="9" customFormat="1" ht="30" customHeight="1" x14ac:dyDescent="0.25">
      <c r="A16" s="21" t="s">
        <v>12</v>
      </c>
      <c r="B16" s="12"/>
    </row>
    <row r="17" spans="1:2" s="9" customFormat="1" ht="41.4" x14ac:dyDescent="0.25">
      <c r="A17" s="18" t="s">
        <v>32</v>
      </c>
      <c r="B17" s="23">
        <f>ROUND((NETWORKDAYS(B15,B16,Svátky!A2:A15)/5),0)</f>
        <v>0</v>
      </c>
    </row>
    <row r="18" spans="1:2" s="9" customFormat="1" ht="43.5" customHeight="1" x14ac:dyDescent="0.25">
      <c r="A18" s="22" t="s">
        <v>31</v>
      </c>
      <c r="B18" s="5"/>
    </row>
    <row r="21" spans="1:2" x14ac:dyDescent="0.25">
      <c r="A21" s="1" t="s">
        <v>1</v>
      </c>
    </row>
    <row r="22" spans="1:2" x14ac:dyDescent="0.25">
      <c r="A22" s="26" t="s">
        <v>14</v>
      </c>
      <c r="B22" s="26"/>
    </row>
    <row r="23" spans="1:2" x14ac:dyDescent="0.25">
      <c r="A23" s="26"/>
      <c r="B23" s="26"/>
    </row>
    <row r="24" spans="1:2" x14ac:dyDescent="0.25">
      <c r="A24" s="26"/>
      <c r="B24" s="26"/>
    </row>
    <row r="26" spans="1:2" x14ac:dyDescent="0.25">
      <c r="A26" s="3" t="s">
        <v>13</v>
      </c>
      <c r="B26" s="3" t="s">
        <v>2</v>
      </c>
    </row>
    <row r="29" spans="1:2" x14ac:dyDescent="0.25">
      <c r="A29" s="4"/>
    </row>
    <row r="30" spans="1:2" x14ac:dyDescent="0.25">
      <c r="A30" s="2" t="s">
        <v>3</v>
      </c>
    </row>
  </sheetData>
  <sheetProtection algorithmName="SHA-512" hashValue="4SPpJ89FAY0IdjvIezGvd+UQQkgN+OdQrvMSyZ3tIV325WS8OmTwAk3t+jIZ3VUAnJQVxQUmZYF9kyFfBHgN0g==" saltValue="Tb+FWNvh3xIQ4yyVuU9FLw==" spinCount="100000" sheet="1" objects="1" scenarios="1"/>
  <mergeCells count="3">
    <mergeCell ref="A22:B24"/>
    <mergeCell ref="A2:B2"/>
    <mergeCell ref="A3:B3"/>
  </mergeCells>
  <conditionalFormatting sqref="A1:XFD1 B8:XFD9 A4:XFD7 C2:XFD3 A2:A3 B14:XFD14 A15:XFD17 A19:XFD1048576 B18:XFD18 A10:XFD13">
    <cfRule type="containsText" dxfId="1" priority="2" operator="containsText" text="údaj pro hodnocení nabídek">
      <formula>NOT(ISERROR(SEARCH("údaj pro hodnocení nabídek",A1)))</formula>
    </cfRule>
  </conditionalFormatting>
  <conditionalFormatting sqref="A18">
    <cfRule type="containsText" dxfId="0" priority="1" operator="containsText" text="údaj pro hodnocení nabídek">
      <formula>NOT(ISERROR(SEARCH("údaj pro hodnocení nabídek",A18)))</formula>
    </cfRule>
  </conditionalFormatting>
  <pageMargins left="0.7" right="0.7" top="0.78740157499999996" bottom="0.78740157499999996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sqref="A1:XFD1048576"/>
    </sheetView>
  </sheetViews>
  <sheetFormatPr defaultRowHeight="14.4" x14ac:dyDescent="0.3"/>
  <cols>
    <col min="1" max="1" width="15.33203125" customWidth="1"/>
  </cols>
  <sheetData>
    <row r="1" spans="1:2" x14ac:dyDescent="0.3">
      <c r="A1">
        <v>2021</v>
      </c>
    </row>
    <row r="2" spans="1:2" x14ac:dyDescent="0.3">
      <c r="A2" s="13">
        <f>("1.1."&amp;A1)*1</f>
        <v>44197</v>
      </c>
      <c r="B2" t="s">
        <v>18</v>
      </c>
    </row>
    <row r="3" spans="1:2" x14ac:dyDescent="0.3">
      <c r="A3" s="14">
        <f>(A4-3)*1</f>
        <v>44288</v>
      </c>
      <c r="B3" t="s">
        <v>19</v>
      </c>
    </row>
    <row r="4" spans="1:2" x14ac:dyDescent="0.3">
      <c r="A4" s="14">
        <f>(ROUND(DATE(A1,4,MOD(234-11*MOD(A1,19),30))/7,0)*7-6+1)*1</f>
        <v>44291</v>
      </c>
      <c r="B4" t="s">
        <v>20</v>
      </c>
    </row>
    <row r="5" spans="1:2" x14ac:dyDescent="0.3">
      <c r="A5" s="13">
        <f>("1.5."&amp;A1)*1</f>
        <v>44317</v>
      </c>
      <c r="B5" t="s">
        <v>21</v>
      </c>
    </row>
    <row r="6" spans="1:2" x14ac:dyDescent="0.3">
      <c r="A6" s="13">
        <f>("8.5."&amp;A1)*1</f>
        <v>44324</v>
      </c>
      <c r="B6" t="s">
        <v>22</v>
      </c>
    </row>
    <row r="7" spans="1:2" x14ac:dyDescent="0.3">
      <c r="A7" s="13">
        <f>("5.7."&amp;A1)*1</f>
        <v>44382</v>
      </c>
      <c r="B7" t="s">
        <v>23</v>
      </c>
    </row>
    <row r="8" spans="1:2" x14ac:dyDescent="0.3">
      <c r="A8" s="13">
        <f>("6.7."&amp;A1)*1</f>
        <v>44383</v>
      </c>
      <c r="B8" t="s">
        <v>24</v>
      </c>
    </row>
    <row r="9" spans="1:2" x14ac:dyDescent="0.3">
      <c r="A9" s="13">
        <f>("28.9."&amp;A1)*1</f>
        <v>44467</v>
      </c>
      <c r="B9" t="s">
        <v>25</v>
      </c>
    </row>
    <row r="10" spans="1:2" x14ac:dyDescent="0.3">
      <c r="A10" s="13">
        <f>("28.10."&amp;A1)*1</f>
        <v>44497</v>
      </c>
      <c r="B10" t="s">
        <v>26</v>
      </c>
    </row>
    <row r="11" spans="1:2" x14ac:dyDescent="0.3">
      <c r="A11" s="13">
        <f>("17.11."&amp;A1)*1</f>
        <v>44517</v>
      </c>
      <c r="B11" t="s">
        <v>27</v>
      </c>
    </row>
    <row r="12" spans="1:2" x14ac:dyDescent="0.3">
      <c r="A12" s="13">
        <f>("24.12."&amp;A1)*1</f>
        <v>44554</v>
      </c>
      <c r="B12" t="s">
        <v>28</v>
      </c>
    </row>
    <row r="13" spans="1:2" x14ac:dyDescent="0.3">
      <c r="A13" s="13">
        <f>("25.12."&amp;A1)*1</f>
        <v>44555</v>
      </c>
      <c r="B13" t="s">
        <v>29</v>
      </c>
    </row>
    <row r="14" spans="1:2" x14ac:dyDescent="0.3">
      <c r="A14" s="13">
        <f>("26.12."&amp;A1)*1</f>
        <v>44556</v>
      </c>
      <c r="B14" t="s">
        <v>30</v>
      </c>
    </row>
    <row r="15" spans="1:2" x14ac:dyDescent="0.3">
      <c r="A15" s="13">
        <f>("31.12."&amp;A1)*1</f>
        <v>44561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Svátky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Svatava Adamírová</dc:creator>
  <cp:lastModifiedBy>Svatava Adamírová</cp:lastModifiedBy>
  <cp:lastPrinted>2021-05-13T05:26:21Z</cp:lastPrinted>
  <dcterms:created xsi:type="dcterms:W3CDTF">2021-03-03T07:24:23Z</dcterms:created>
  <dcterms:modified xsi:type="dcterms:W3CDTF">2021-05-13T05:26:31Z</dcterms:modified>
</cp:coreProperties>
</file>