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32 Ohřev pacienta\"/>
    </mc:Choice>
  </mc:AlternateContent>
  <xr:revisionPtr revIDLastSave="0" documentId="13_ncr:1_{BEABD556-86B8-4B15-8822-EEF284322A85}" xr6:coauthVersionLast="36" xr6:coauthVersionMax="36" xr10:uidLastSave="{00000000-0000-0000-0000-000000000000}"/>
  <bookViews>
    <workbookView xWindow="0" yWindow="0" windowWidth="7485" windowHeight="2955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K7" i="1" s="1"/>
  <c r="N10" i="2"/>
  <c r="L10" i="2"/>
  <c r="I10" i="2"/>
  <c r="I11" i="2" l="1"/>
  <c r="I12" i="2" s="1"/>
  <c r="N11" i="2" l="1"/>
  <c r="N12" i="2" s="1"/>
  <c r="L11" i="2"/>
  <c r="L12" i="2" s="1"/>
  <c r="D2" i="2" l="1"/>
  <c r="D2" i="1"/>
  <c r="L4" i="2" l="1"/>
  <c r="E4" i="2"/>
  <c r="E4" i="1"/>
  <c r="G4" i="1"/>
  <c r="F4" i="2"/>
  <c r="D4" i="2"/>
  <c r="K4" i="1"/>
  <c r="D4" i="1"/>
  <c r="E10" i="3" l="1"/>
  <c r="F10" i="3" s="1"/>
  <c r="E11" i="3"/>
  <c r="F11" i="3" s="1"/>
  <c r="H8" i="1"/>
  <c r="H9" i="1" s="1"/>
  <c r="E9" i="3" l="1"/>
  <c r="F9" i="3" s="1"/>
  <c r="I15" i="2"/>
  <c r="E8" i="3" s="1"/>
  <c r="K8" i="1"/>
  <c r="K9" i="1" s="1"/>
  <c r="E7" i="3"/>
  <c r="F7" i="3" l="1"/>
  <c r="F8" i="3"/>
  <c r="E12" i="3"/>
  <c r="F12" i="3" l="1"/>
</calcChain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<sst xmlns="http://schemas.openxmlformats.org/spreadsheetml/2006/main" count="83" uniqueCount="58">
  <si>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</si>
  <si>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</si>
  <si>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</si>
  <si>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</si>
  <si>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</si>
  <si>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</si>
  <si>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</si>
  <si>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</si>
  <si>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</si>
  <si>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</si>
  <si>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</si>
  <si>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</si>
  <si>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</si>
  <si>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</si>
  <si>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</si>
  <si>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</si>
  <si>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</si>
  <si>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</si>
  <si>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</si>
  <si>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</si>
  <si>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</si>
  <si>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</si>
  <si>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</si>
  <si>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</si>
  <si>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</si>
  <si>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</si>
  <si>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</si>
  <si>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</si>
  <si>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</si>
  <si>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</si>
  <si>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</si>
  <si>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</si>
  <si>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</si>
  <si>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</si>
  <si>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</si>
  <si>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</si>
  <si>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</si>
  <si>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</si>
  <si>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</si>
  <si>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</si>
  <si>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</si>
  <si>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</si>
  <si>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</si>
  <si>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</si>
  <si>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</si>
  <si>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</si>
  <si>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</si>
  <si>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</si>
  <si>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</si>
  <si>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</si>
  <si>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</si>
  <si>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</si>
  <si>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T-6218</t>
  </si>
  <si>
    <t>T-6220</t>
  </si>
  <si>
    <t>ohřev pacienta (systém s 4 ks řídících jednotek)</t>
  </si>
  <si>
    <t>ohřev pacienta (systém s 8 ks řídících jednotek)</t>
  </si>
  <si>
    <t>soubor</t>
  </si>
  <si>
    <t>Ohřev pacienta pro Oblastní nemocnici Náchod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</si>
</sst>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6" fillId="5" borderId="14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4" fontId="6" fillId="5" borderId="21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8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vertical="center"/>
    </xf>
    <xf numFmtId="4" fontId="8" fillId="7" borderId="18" xfId="0" applyNumberFormat="1" applyFont="1" applyFill="1" applyBorder="1" applyAlignment="1">
      <alignment vertical="center"/>
    </xf>
    <xf numFmtId="0" fontId="8" fillId="7" borderId="1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2" fillId="6" borderId="14" xfId="0" applyNumberFormat="1" applyFont="1" applyFill="1" applyBorder="1" applyAlignment="1">
      <alignment vertical="center"/>
    </xf>
    <xf numFmtId="0" fontId="12" fillId="6" borderId="29" xfId="0" applyFont="1" applyFill="1" applyBorder="1" applyAlignment="1">
      <alignment vertical="center"/>
    </xf>
    <xf numFmtId="4" fontId="12" fillId="6" borderId="1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4" fontId="2" fillId="3" borderId="25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24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4" fontId="9" fillId="3" borderId="32" xfId="0" applyNumberFormat="1" applyFont="1" applyFill="1" applyBorder="1" applyAlignment="1">
      <alignment vertical="center"/>
    </xf>
    <xf numFmtId="4" fontId="2" fillId="3" borderId="3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30" xfId="0" applyNumberFormat="1" applyFont="1" applyFill="1" applyBorder="1" applyAlignment="1">
      <alignment horizontal="right" vertical="center"/>
    </xf>
    <xf numFmtId="4" fontId="9" fillId="5" borderId="32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2" fontId="4" fillId="4" borderId="9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42" xfId="0" applyNumberFormat="1" applyFont="1" applyFill="1" applyBorder="1" applyAlignment="1" applyProtection="1">
      <alignment horizontal="right" vertical="center" wrapText="1"/>
    </xf>
    <xf numFmtId="2" fontId="4" fillId="4" borderId="43" xfId="0" applyNumberFormat="1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7" borderId="48" xfId="0" applyFont="1" applyFill="1" applyBorder="1" applyAlignment="1">
      <alignment horizontal="center" wrapText="1"/>
    </xf>
    <xf numFmtId="4" fontId="4" fillId="4" borderId="49" xfId="0" applyNumberFormat="1" applyFont="1" applyFill="1" applyBorder="1" applyAlignment="1" applyProtection="1">
      <alignment horizontal="right" vertical="center"/>
      <protection locked="0"/>
    </xf>
    <xf numFmtId="4" fontId="4" fillId="3" borderId="50" xfId="0" applyNumberFormat="1" applyFont="1" applyFill="1" applyBorder="1" applyAlignment="1">
      <alignment vertical="center"/>
    </xf>
    <xf numFmtId="4" fontId="4" fillId="3" borderId="22" xfId="0" applyNumberFormat="1" applyFont="1" applyFill="1" applyBorder="1" applyAlignment="1">
      <alignment vertical="center"/>
    </xf>
    <xf numFmtId="4" fontId="8" fillId="3" borderId="22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4" fontId="4" fillId="4" borderId="52" xfId="0" applyNumberFormat="1" applyFont="1" applyFill="1" applyBorder="1" applyAlignment="1" applyProtection="1">
      <alignment horizontal="right" vertical="center"/>
      <protection locked="0"/>
    </xf>
    <xf numFmtId="2" fontId="4" fillId="4" borderId="51" xfId="0" applyNumberFormat="1" applyFont="1" applyFill="1" applyBorder="1" applyAlignment="1" applyProtection="1">
      <alignment horizontal="right" vertical="center" wrapText="1"/>
    </xf>
    <xf numFmtId="2" fontId="4" fillId="4" borderId="53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54" xfId="0" applyNumberFormat="1" applyFont="1" applyFill="1" applyBorder="1" applyAlignment="1" applyProtection="1">
      <alignment horizontal="left" vertical="center" wrapText="1"/>
    </xf>
    <xf numFmtId="4" fontId="4" fillId="3" borderId="19" xfId="0" applyNumberFormat="1" applyFont="1" applyFill="1" applyBorder="1" applyAlignment="1">
      <alignment vertical="center"/>
    </xf>
    <xf numFmtId="1" fontId="3" fillId="6" borderId="50" xfId="0" applyNumberFormat="1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4" fontId="2" fillId="0" borderId="64" xfId="0" applyNumberFormat="1" applyFont="1" applyBorder="1" applyAlignment="1">
      <alignment vertical="center"/>
    </xf>
    <xf numFmtId="0" fontId="2" fillId="5" borderId="66" xfId="0" applyFont="1" applyFill="1" applyBorder="1" applyAlignment="1">
      <alignment vertical="center"/>
    </xf>
    <xf numFmtId="0" fontId="6" fillId="5" borderId="67" xfId="0" applyFont="1" applyFill="1" applyBorder="1" applyAlignment="1">
      <alignment horizontal="right" vertical="center"/>
    </xf>
    <xf numFmtId="4" fontId="6" fillId="5" borderId="68" xfId="0" applyNumberFormat="1" applyFont="1" applyFill="1" applyBorder="1" applyAlignment="1">
      <alignment vertical="center"/>
    </xf>
    <xf numFmtId="4" fontId="2" fillId="4" borderId="62" xfId="0" applyNumberFormat="1" applyFont="1" applyFill="1" applyBorder="1" applyAlignment="1" applyProtection="1">
      <alignment horizontal="right" vertical="center"/>
      <protection locked="0"/>
    </xf>
    <xf numFmtId="0" fontId="6" fillId="5" borderId="69" xfId="0" applyFont="1" applyFill="1" applyBorder="1" applyAlignment="1">
      <alignment horizontal="right" vertical="center"/>
    </xf>
    <xf numFmtId="4" fontId="6" fillId="5" borderId="70" xfId="0" applyNumberFormat="1" applyFont="1" applyFill="1" applyBorder="1" applyAlignment="1">
      <alignment vertical="center"/>
    </xf>
    <xf numFmtId="0" fontId="9" fillId="5" borderId="44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9" fillId="5" borderId="4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37" xfId="0" applyFont="1" applyFill="1" applyBorder="1" applyAlignment="1">
      <alignment vertical="center"/>
    </xf>
    <xf numFmtId="0" fontId="9" fillId="3" borderId="38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9" fillId="5" borderId="65" xfId="0" applyFont="1" applyFill="1" applyBorder="1" applyAlignment="1">
      <alignment horizontal="left" vertical="center"/>
    </xf>
    <xf numFmtId="0" fontId="9" fillId="5" borderId="6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29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wrapText="1"/>
    </xf>
    <xf numFmtId="0" fontId="3" fillId="2" borderId="60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justify" vertical="center" wrapText="1"/>
    </xf>
    <xf numFmtId="0" fontId="8" fillId="5" borderId="41" xfId="0" applyFont="1" applyFill="1" applyBorder="1" applyAlignment="1">
      <alignment horizontal="justify" vertical="center" wrapText="1"/>
    </xf>
    <xf numFmtId="0" fontId="8" fillId="5" borderId="55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D15" sqref="D15"/>
    </sheetView>
  </sheetViews>
  <sheetFormatPr defaultColWidth="8.85546875" defaultRowHeight="15" x14ac:dyDescent="0.25"/>
  <cols>
    <col min="1" max="1" width="2.85546875" style="2" customWidth="1"/>
    <col min="2" max="2" width="3.42578125" style="1" customWidth="1"/>
    <col min="3" max="3" width="10" style="1" customWidth="1"/>
    <col min="4" max="4" width="70.5703125" style="1" customWidth="1"/>
    <col min="5" max="5" width="23.42578125" style="1" customWidth="1"/>
    <col min="6" max="6" width="23.42578125" style="5" customWidth="1"/>
    <col min="7" max="7" width="7.5703125" style="1" bestFit="1" customWidth="1"/>
    <col min="8" max="8" width="14.42578125" style="1" customWidth="1"/>
    <col min="9" max="9" width="53.5703125" style="2" customWidth="1"/>
    <col min="10" max="16384" width="8.85546875" style="1"/>
  </cols>
  <sheetData>
    <row r="1" spans="2:8" s="2" customFormat="1" ht="45" customHeight="1" x14ac:dyDescent="0.25">
      <c r="B1" s="98" t="s">
        <v>28</v>
      </c>
      <c r="C1" s="98"/>
      <c r="D1" s="98"/>
      <c r="E1" s="98"/>
      <c r="F1" s="98"/>
      <c r="G1" s="98"/>
      <c r="H1" s="98"/>
    </row>
    <row r="2" spans="2:8" s="2" customFormat="1" ht="30" customHeight="1" x14ac:dyDescent="0.25">
      <c r="B2" s="97" t="s">
        <v>4</v>
      </c>
      <c r="C2" s="97"/>
      <c r="D2" s="99" t="s">
        <v>57</v>
      </c>
      <c r="E2" s="99"/>
      <c r="F2" s="99"/>
      <c r="G2" s="99"/>
      <c r="H2" s="99"/>
    </row>
    <row r="3" spans="2:8" s="2" customFormat="1" x14ac:dyDescent="0.25">
      <c r="B3" s="97" t="s">
        <v>0</v>
      </c>
      <c r="C3" s="97"/>
      <c r="D3" s="100" t="s">
        <v>1</v>
      </c>
      <c r="E3" s="100"/>
      <c r="F3" s="100"/>
      <c r="G3" s="100"/>
      <c r="H3" s="100"/>
    </row>
    <row r="4" spans="2:8" s="2" customFormat="1" x14ac:dyDescent="0.25">
      <c r="B4" s="97" t="s">
        <v>24</v>
      </c>
      <c r="C4" s="97"/>
      <c r="D4" s="45"/>
      <c r="E4" s="46" t="s">
        <v>7</v>
      </c>
      <c r="F4" s="46" t="s">
        <v>8</v>
      </c>
      <c r="G4" s="17" t="s">
        <v>5</v>
      </c>
      <c r="H4" s="47"/>
    </row>
    <row r="5" spans="2:8" s="2" customFormat="1" ht="24" customHeight="1" x14ac:dyDescent="0.25">
      <c r="B5" s="34"/>
      <c r="C5" s="34"/>
      <c r="D5" s="34"/>
      <c r="G5" s="34"/>
      <c r="H5" s="34"/>
    </row>
    <row r="6" spans="2:8" s="2" customFormat="1" ht="21" customHeight="1" x14ac:dyDescent="0.25">
      <c r="B6" s="39"/>
      <c r="C6" s="39"/>
      <c r="D6" s="39"/>
      <c r="E6" s="40" t="s">
        <v>36</v>
      </c>
      <c r="F6" s="40" t="s">
        <v>37</v>
      </c>
      <c r="G6" s="12"/>
      <c r="H6" s="12"/>
    </row>
    <row r="7" spans="2:8" s="2" customFormat="1" ht="21" customHeight="1" x14ac:dyDescent="0.25">
      <c r="B7" s="90" t="s">
        <v>29</v>
      </c>
      <c r="C7" s="91"/>
      <c r="D7" s="92"/>
      <c r="E7" s="37">
        <f>'A - soupis dodávek'!H9</f>
        <v>0</v>
      </c>
      <c r="F7" s="43">
        <f>'A - soupis dodávek'!K9</f>
        <v>0</v>
      </c>
      <c r="G7" s="41"/>
      <c r="H7" s="42"/>
    </row>
    <row r="8" spans="2:8" s="2" customFormat="1" ht="21" customHeight="1" x14ac:dyDescent="0.25">
      <c r="B8" s="90" t="s">
        <v>30</v>
      </c>
      <c r="C8" s="91"/>
      <c r="D8" s="92"/>
      <c r="E8" s="37">
        <f>'B - servisní práce'!I15</f>
        <v>0</v>
      </c>
      <c r="F8" s="43">
        <f>E8*1.21</f>
        <v>0</v>
      </c>
      <c r="G8" s="41"/>
      <c r="H8" s="42"/>
    </row>
    <row r="9" spans="2:8" s="2" customFormat="1" ht="21" customHeight="1" x14ac:dyDescent="0.25">
      <c r="B9" s="36"/>
      <c r="C9" s="93" t="s">
        <v>35</v>
      </c>
      <c r="D9" s="94"/>
      <c r="E9" s="38">
        <f>'B - servisní práce'!I12</f>
        <v>0</v>
      </c>
      <c r="F9" s="38">
        <f t="shared" ref="F9:F11" si="0">E9*1.21</f>
        <v>0</v>
      </c>
      <c r="G9" s="41"/>
      <c r="H9" s="42"/>
    </row>
    <row r="10" spans="2:8" s="2" customFormat="1" ht="21" customHeight="1" x14ac:dyDescent="0.25">
      <c r="B10" s="35"/>
      <c r="C10" s="95" t="s">
        <v>46</v>
      </c>
      <c r="D10" s="96"/>
      <c r="E10" s="38">
        <f>'B - servisní práce'!L12</f>
        <v>0</v>
      </c>
      <c r="F10" s="38">
        <f t="shared" si="0"/>
        <v>0</v>
      </c>
      <c r="G10" s="41"/>
      <c r="H10" s="42"/>
    </row>
    <row r="11" spans="2:8" s="2" customFormat="1" ht="21" customHeight="1" x14ac:dyDescent="0.25">
      <c r="B11" s="35"/>
      <c r="C11" s="95" t="s">
        <v>47</v>
      </c>
      <c r="D11" s="96"/>
      <c r="E11" s="38">
        <f>'B - servisní práce'!N12</f>
        <v>0</v>
      </c>
      <c r="F11" s="38">
        <f t="shared" si="0"/>
        <v>0</v>
      </c>
      <c r="G11" s="41"/>
      <c r="H11" s="42"/>
    </row>
    <row r="12" spans="2:8" s="2" customFormat="1" ht="36" customHeight="1" x14ac:dyDescent="0.25">
      <c r="B12" s="86" t="s">
        <v>38</v>
      </c>
      <c r="C12" s="87"/>
      <c r="D12" s="88"/>
      <c r="E12" s="44">
        <f>E7+E8</f>
        <v>0</v>
      </c>
      <c r="F12" s="44">
        <f>F7+F8</f>
        <v>0</v>
      </c>
      <c r="G12" s="41"/>
      <c r="H12" s="42"/>
    </row>
    <row r="13" spans="2:8" ht="30.6" customHeight="1" x14ac:dyDescent="0.25">
      <c r="B13" s="2"/>
      <c r="C13" s="89"/>
      <c r="D13" s="89"/>
      <c r="E13" s="2"/>
      <c r="F13" s="4"/>
      <c r="G13" s="2"/>
      <c r="H13" s="2"/>
    </row>
    <row r="14" spans="2:8" x14ac:dyDescent="0.25">
      <c r="B14" s="2"/>
      <c r="C14" s="89"/>
      <c r="D14" s="89"/>
      <c r="E14" s="2"/>
      <c r="F14" s="4"/>
      <c r="G14" s="2"/>
      <c r="H14" s="2"/>
    </row>
  </sheetData>
  <sheetProtection algorithmName="SHA-512" hashValue="1iGtFMb9qGOQcyv8fu5h+G2sIkBLfg0tz6sNDo3XrcQClgEbTsOpwtuMle0kX9taQ8rKjQMdRTSRfD7JliyzRg==" saltValue="E0KjZyrvd6VQdwSC6v5Od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ageMargins left="0.39370078740157483" right="0.39370078740157483" top="0.59055118110236227" bottom="0.59055118110236227" header="0.31496062992125984" footer="0.31496062992125984"/>
  <pageSetup paperSize="9" scale="90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zoomScaleNormal="100" workbookViewId="0">
      <selection activeCell="D4" sqref="D4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44.28515625" style="1" customWidth="1"/>
    <col min="5" max="5" width="7.570312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03125" style="1" customWidth="1"/>
    <col min="10" max="10" width="13.42578125" style="1" bestFit="1" customWidth="1"/>
    <col min="11" max="11" width="17.140625" style="1" customWidth="1"/>
    <col min="12" max="12" width="53.5703125" style="2" customWidth="1"/>
    <col min="13" max="16384" width="8.85546875" style="1"/>
  </cols>
  <sheetData>
    <row r="1" spans="1:12" ht="45" customHeight="1" x14ac:dyDescent="0.25">
      <c r="B1" s="98" t="s">
        <v>19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30" customHeight="1" x14ac:dyDescent="0.25">
      <c r="B2" s="97" t="s">
        <v>4</v>
      </c>
      <c r="C2" s="97"/>
      <c r="D2" s="99" t="str">
        <f>'Souhrnný list'!D2:H2</f>
        <v>Ohřev pacienta pro Oblastní nemocnici Náchod II.</v>
      </c>
      <c r="E2" s="99"/>
      <c r="F2" s="99"/>
      <c r="G2" s="99"/>
      <c r="H2" s="99"/>
      <c r="I2" s="99"/>
      <c r="J2" s="99"/>
      <c r="K2" s="99"/>
    </row>
    <row r="3" spans="1:12" x14ac:dyDescent="0.25">
      <c r="B3" s="97" t="s">
        <v>0</v>
      </c>
      <c r="C3" s="97"/>
      <c r="D3" s="100" t="s">
        <v>1</v>
      </c>
      <c r="E3" s="100"/>
      <c r="F3" s="100"/>
      <c r="G3" s="100"/>
      <c r="H3" s="100"/>
      <c r="I3" s="100"/>
      <c r="J3" s="100"/>
      <c r="K3" s="100"/>
    </row>
    <row r="4" spans="1:12" x14ac:dyDescent="0.25">
      <c r="B4" s="97" t="s">
        <v>24</v>
      </c>
      <c r="C4" s="97"/>
      <c r="D4" s="32">
        <f>'Souhrnný list'!D4</f>
        <v>0</v>
      </c>
      <c r="E4" s="104" t="str">
        <f>'Souhrnný list'!E4</f>
        <v>IČO:</v>
      </c>
      <c r="F4" s="105"/>
      <c r="G4" s="104" t="str">
        <f>'Souhrnný list'!F4</f>
        <v>DIČ:</v>
      </c>
      <c r="H4" s="105"/>
      <c r="I4" s="106"/>
      <c r="J4" s="3" t="s">
        <v>5</v>
      </c>
      <c r="K4" s="33">
        <f>'Souhrnný list'!H4</f>
        <v>0</v>
      </c>
    </row>
    <row r="5" spans="1:12" ht="30" customHeight="1" thickBot="1" x14ac:dyDescent="0.3">
      <c r="B5" s="2"/>
      <c r="C5" s="2"/>
      <c r="D5" s="2"/>
      <c r="E5" s="2"/>
      <c r="F5" s="2"/>
      <c r="G5" s="4"/>
      <c r="H5" s="2"/>
      <c r="I5" s="2"/>
      <c r="J5" s="2"/>
      <c r="K5" s="2"/>
    </row>
    <row r="6" spans="1:12" ht="30" customHeight="1" x14ac:dyDescent="0.25">
      <c r="B6" s="75" t="s">
        <v>2</v>
      </c>
      <c r="C6" s="76" t="s">
        <v>3</v>
      </c>
      <c r="D6" s="76" t="s">
        <v>6</v>
      </c>
      <c r="E6" s="76" t="s">
        <v>9</v>
      </c>
      <c r="F6" s="77" t="s">
        <v>10</v>
      </c>
      <c r="G6" s="77" t="s">
        <v>12</v>
      </c>
      <c r="H6" s="78" t="s">
        <v>11</v>
      </c>
      <c r="I6" s="72"/>
      <c r="J6" s="75" t="s">
        <v>13</v>
      </c>
      <c r="K6" s="78" t="s">
        <v>17</v>
      </c>
    </row>
    <row r="7" spans="1:12" ht="33" customHeight="1" x14ac:dyDescent="0.25">
      <c r="A7" s="64"/>
      <c r="B7" s="71">
        <v>1</v>
      </c>
      <c r="C7" s="62" t="s">
        <v>52</v>
      </c>
      <c r="D7" s="63" t="s">
        <v>55</v>
      </c>
      <c r="E7" s="6" t="s">
        <v>56</v>
      </c>
      <c r="F7" s="7">
        <v>1</v>
      </c>
      <c r="G7" s="48"/>
      <c r="H7" s="79">
        <f>F7*G7</f>
        <v>0</v>
      </c>
      <c r="I7" s="73"/>
      <c r="J7" s="83">
        <v>21</v>
      </c>
      <c r="K7" s="79">
        <f>H7*((100+J7)/100)</f>
        <v>0</v>
      </c>
      <c r="L7" s="64"/>
    </row>
    <row r="8" spans="1:12" ht="33" customHeight="1" x14ac:dyDescent="0.25">
      <c r="B8" s="71">
        <v>2</v>
      </c>
      <c r="C8" s="62" t="s">
        <v>53</v>
      </c>
      <c r="D8" s="63" t="s">
        <v>54</v>
      </c>
      <c r="E8" s="6" t="s">
        <v>56</v>
      </c>
      <c r="F8" s="7">
        <v>1</v>
      </c>
      <c r="G8" s="48"/>
      <c r="H8" s="79">
        <f>F8*G8</f>
        <v>0</v>
      </c>
      <c r="I8" s="73"/>
      <c r="J8" s="83">
        <v>21</v>
      </c>
      <c r="K8" s="79">
        <f>H8*((100+J8)/100)</f>
        <v>0</v>
      </c>
    </row>
    <row r="9" spans="1:12" ht="30" customHeight="1" thickBot="1" x14ac:dyDescent="0.3">
      <c r="B9" s="102" t="s">
        <v>14</v>
      </c>
      <c r="C9" s="103"/>
      <c r="D9" s="103"/>
      <c r="E9" s="80"/>
      <c r="F9" s="80"/>
      <c r="G9" s="81" t="s">
        <v>15</v>
      </c>
      <c r="H9" s="82">
        <f>SUM(H7:H8)</f>
        <v>0</v>
      </c>
      <c r="I9" s="74"/>
      <c r="J9" s="84" t="s">
        <v>16</v>
      </c>
      <c r="K9" s="85">
        <f>SUM(K7:K8)</f>
        <v>0</v>
      </c>
    </row>
    <row r="10" spans="1:12" x14ac:dyDescent="0.2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1:12" ht="18" customHeight="1" x14ac:dyDescent="0.25">
      <c r="B11" s="2" t="s">
        <v>18</v>
      </c>
      <c r="C11" s="2"/>
      <c r="D11" s="2"/>
      <c r="E11" s="2"/>
      <c r="F11" s="2"/>
      <c r="G11" s="4"/>
      <c r="H11" s="2"/>
      <c r="I11" s="2"/>
      <c r="J11" s="2"/>
      <c r="K11" s="2"/>
    </row>
    <row r="12" spans="1:12" ht="31.5" customHeight="1" x14ac:dyDescent="0.25">
      <c r="B12" s="101" t="s">
        <v>48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2" ht="30" customHeight="1" x14ac:dyDescent="0.25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L3MBcpt4Begynr28Px9TDNsOymF/YbAubIfyi2cenuoD2DKVpAbGNBz2tcgvZMIHh7qHpR51PCHscTd6f/8hcg==" saltValue="5UH+xUosNjwsyD4dgMkkCw==" spinCount="100000" sheet="1" formatColumns="0" formatRows="0"/>
  <mergeCells count="10">
    <mergeCell ref="B12:K12"/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97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topLeftCell="A7" zoomScaleNormal="100" workbookViewId="0">
      <selection activeCell="E17" sqref="E17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45.7109375" style="1" customWidth="1"/>
    <col min="5" max="5" width="15.42578125" style="1" customWidth="1"/>
    <col min="6" max="6" width="5" style="1" bestFit="1" customWidth="1"/>
    <col min="7" max="7" width="5" style="1" customWidth="1"/>
    <col min="8" max="8" width="5.42578125" style="1" customWidth="1"/>
    <col min="9" max="9" width="19.7109375" style="1" customWidth="1"/>
    <col min="10" max="10" width="1.140625" style="1" customWidth="1"/>
    <col min="11" max="11" width="15.42578125" style="1" customWidth="1"/>
    <col min="12" max="12" width="19.7109375" style="5" customWidth="1"/>
    <col min="13" max="13" width="15.42578125" style="1" customWidth="1"/>
    <col min="14" max="14" width="19.7109375" style="1" customWidth="1"/>
    <col min="15" max="15" width="17.85546875" style="2" customWidth="1"/>
    <col min="16" max="16384" width="8.85546875" style="1"/>
  </cols>
  <sheetData>
    <row r="1" spans="2:14" ht="45" customHeight="1" x14ac:dyDescent="0.25">
      <c r="B1" s="98" t="s">
        <v>25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30" customHeight="1" x14ac:dyDescent="0.25">
      <c r="B2" s="97" t="s">
        <v>4</v>
      </c>
      <c r="C2" s="97"/>
      <c r="D2" s="129" t="str">
        <f>'Souhrnný list'!D2:H2</f>
        <v>Ohřev pacienta pro Oblastní nemocnici Náchod II.</v>
      </c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x14ac:dyDescent="0.25">
      <c r="B3" s="97" t="s">
        <v>0</v>
      </c>
      <c r="C3" s="97"/>
      <c r="D3" s="132" t="s">
        <v>1</v>
      </c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4" x14ac:dyDescent="0.25">
      <c r="B4" s="97" t="s">
        <v>24</v>
      </c>
      <c r="C4" s="97"/>
      <c r="D4" s="30">
        <f>'Souhrnný list'!D4</f>
        <v>0</v>
      </c>
      <c r="E4" s="54" t="str">
        <f>'Souhrnný list'!E4</f>
        <v>IČO:</v>
      </c>
      <c r="F4" s="135" t="str">
        <f>'Souhrnný list'!F4</f>
        <v>DIČ:</v>
      </c>
      <c r="G4" s="137"/>
      <c r="H4" s="137"/>
      <c r="I4" s="137"/>
      <c r="J4" s="55"/>
      <c r="K4" s="25" t="s">
        <v>5</v>
      </c>
      <c r="L4" s="31">
        <f>'Souhrnný list'!H4</f>
        <v>0</v>
      </c>
      <c r="M4" s="135"/>
      <c r="N4" s="136"/>
    </row>
    <row r="5" spans="2:14" ht="14.45" customHeight="1" thickBot="1" x14ac:dyDescent="0.3">
      <c r="B5" s="2"/>
      <c r="C5" s="2"/>
      <c r="D5" s="2"/>
      <c r="E5" s="2"/>
      <c r="F5" s="2"/>
      <c r="G5" s="50"/>
      <c r="H5" s="50"/>
      <c r="I5" s="2"/>
      <c r="J5" s="2"/>
      <c r="K5" s="2"/>
      <c r="L5" s="4"/>
      <c r="M5" s="2"/>
      <c r="N5" s="2"/>
    </row>
    <row r="6" spans="2:14" s="2" customFormat="1" ht="30" customHeight="1" x14ac:dyDescent="0.3">
      <c r="B6" s="18"/>
      <c r="E6" s="139" t="s">
        <v>51</v>
      </c>
      <c r="F6" s="141"/>
      <c r="G6" s="141"/>
      <c r="H6" s="141"/>
      <c r="I6" s="140"/>
      <c r="J6" s="20"/>
      <c r="K6" s="139" t="s">
        <v>32</v>
      </c>
      <c r="L6" s="140"/>
      <c r="M6" s="139" t="s">
        <v>33</v>
      </c>
      <c r="N6" s="140"/>
    </row>
    <row r="7" spans="2:14" s="2" customFormat="1" ht="45" customHeight="1" thickBot="1" x14ac:dyDescent="0.3">
      <c r="B7" s="26" t="s">
        <v>34</v>
      </c>
      <c r="E7" s="126" t="s">
        <v>49</v>
      </c>
      <c r="F7" s="127"/>
      <c r="G7" s="127"/>
      <c r="H7" s="127"/>
      <c r="I7" s="128"/>
      <c r="J7" s="21"/>
      <c r="K7" s="126" t="s">
        <v>21</v>
      </c>
      <c r="L7" s="128"/>
      <c r="M7" s="126" t="s">
        <v>50</v>
      </c>
      <c r="N7" s="128"/>
    </row>
    <row r="8" spans="2:14" s="2" customFormat="1" ht="15" customHeight="1" x14ac:dyDescent="0.25">
      <c r="B8" s="118" t="s">
        <v>2</v>
      </c>
      <c r="C8" s="112" t="s">
        <v>3</v>
      </c>
      <c r="D8" s="114" t="s">
        <v>6</v>
      </c>
      <c r="E8" s="116" t="s">
        <v>43</v>
      </c>
      <c r="F8" s="120" t="s">
        <v>39</v>
      </c>
      <c r="G8" s="121"/>
      <c r="H8" s="122"/>
      <c r="I8" s="70" t="s">
        <v>20</v>
      </c>
      <c r="J8" s="22"/>
      <c r="K8" s="116" t="s">
        <v>22</v>
      </c>
      <c r="L8" s="70" t="s">
        <v>20</v>
      </c>
      <c r="M8" s="116" t="s">
        <v>23</v>
      </c>
      <c r="N8" s="70" t="s">
        <v>20</v>
      </c>
    </row>
    <row r="9" spans="2:14" s="2" customFormat="1" ht="60.75" customHeight="1" thickBot="1" x14ac:dyDescent="0.3">
      <c r="B9" s="119"/>
      <c r="C9" s="113"/>
      <c r="D9" s="115"/>
      <c r="E9" s="117"/>
      <c r="F9" s="123"/>
      <c r="G9" s="124"/>
      <c r="H9" s="125"/>
      <c r="I9" s="57" t="s">
        <v>42</v>
      </c>
      <c r="J9" s="23"/>
      <c r="K9" s="138"/>
      <c r="L9" s="16" t="s">
        <v>44</v>
      </c>
      <c r="M9" s="138"/>
      <c r="N9" s="16" t="s">
        <v>45</v>
      </c>
    </row>
    <row r="10" spans="2:14" s="64" customFormat="1" ht="33" customHeight="1" x14ac:dyDescent="0.25">
      <c r="B10" s="71">
        <v>1</v>
      </c>
      <c r="C10" s="62" t="s">
        <v>52</v>
      </c>
      <c r="D10" s="63" t="s">
        <v>55</v>
      </c>
      <c r="E10" s="58"/>
      <c r="F10" s="52" t="s">
        <v>40</v>
      </c>
      <c r="G10" s="51"/>
      <c r="H10" s="53" t="s">
        <v>41</v>
      </c>
      <c r="I10" s="59">
        <f>IFERROR((1/G10)*5*E10,0)</f>
        <v>0</v>
      </c>
      <c r="J10" s="60"/>
      <c r="K10" s="49"/>
      <c r="L10" s="14">
        <f>K10*200</f>
        <v>0</v>
      </c>
      <c r="M10" s="49"/>
      <c r="N10" s="14">
        <f>M10*8000</f>
        <v>0</v>
      </c>
    </row>
    <row r="11" spans="2:14" s="2" customFormat="1" ht="33" customHeight="1" thickBot="1" x14ac:dyDescent="0.3">
      <c r="B11" s="71">
        <v>2</v>
      </c>
      <c r="C11" s="62" t="s">
        <v>53</v>
      </c>
      <c r="D11" s="63" t="s">
        <v>54</v>
      </c>
      <c r="E11" s="65"/>
      <c r="F11" s="66" t="s">
        <v>40</v>
      </c>
      <c r="G11" s="67"/>
      <c r="H11" s="68" t="s">
        <v>41</v>
      </c>
      <c r="I11" s="69">
        <f>IFERROR((1/G11)*5*E11,0)</f>
        <v>0</v>
      </c>
      <c r="J11" s="60"/>
      <c r="K11" s="49"/>
      <c r="L11" s="14">
        <f>K11*200</f>
        <v>0</v>
      </c>
      <c r="M11" s="49"/>
      <c r="N11" s="14">
        <f>M11*8000</f>
        <v>0</v>
      </c>
    </row>
    <row r="12" spans="2:14" s="2" customFormat="1" ht="30" customHeight="1" thickBot="1" x14ac:dyDescent="0.3">
      <c r="B12" s="110" t="s">
        <v>31</v>
      </c>
      <c r="C12" s="111"/>
      <c r="D12" s="111"/>
      <c r="E12" s="11"/>
      <c r="F12" s="10"/>
      <c r="G12" s="10"/>
      <c r="H12" s="10"/>
      <c r="I12" s="15">
        <f>SUM(I10:I11)</f>
        <v>0</v>
      </c>
      <c r="J12" s="61"/>
      <c r="K12" s="9"/>
      <c r="L12" s="15">
        <f>SUM(L10:L11)</f>
        <v>0</v>
      </c>
      <c r="M12" s="9"/>
      <c r="N12" s="15">
        <f>SUM(N10:N11)</f>
        <v>0</v>
      </c>
    </row>
    <row r="13" spans="2:14" ht="15.75" thickBot="1" x14ac:dyDescent="0.3">
      <c r="B13" s="2"/>
      <c r="C13" s="2"/>
      <c r="D13" s="2"/>
      <c r="E13" s="2"/>
      <c r="F13" s="2"/>
      <c r="G13" s="50"/>
      <c r="H13" s="50"/>
      <c r="I13" s="13" t="s">
        <v>20</v>
      </c>
      <c r="J13" s="24"/>
      <c r="L13" s="13" t="s">
        <v>20</v>
      </c>
      <c r="M13" s="56"/>
      <c r="N13" s="13" t="s">
        <v>20</v>
      </c>
    </row>
    <row r="14" spans="2:14" ht="15.75" thickBot="1" x14ac:dyDescent="0.3">
      <c r="B14" s="2"/>
      <c r="C14" s="2"/>
      <c r="D14" s="2"/>
      <c r="E14" s="2"/>
      <c r="F14" s="2"/>
      <c r="G14" s="50"/>
      <c r="H14" s="50"/>
      <c r="I14" s="19"/>
      <c r="J14" s="19"/>
      <c r="K14" s="2"/>
      <c r="L14" s="19"/>
      <c r="M14" s="2"/>
      <c r="N14" s="19"/>
    </row>
    <row r="15" spans="2:14" s="2" customFormat="1" ht="41.25" customHeight="1" thickBot="1" x14ac:dyDescent="0.3">
      <c r="B15" s="107" t="s">
        <v>26</v>
      </c>
      <c r="C15" s="108"/>
      <c r="D15" s="108"/>
      <c r="E15" s="108"/>
      <c r="F15" s="108"/>
      <c r="G15" s="108"/>
      <c r="H15" s="109"/>
      <c r="I15" s="27">
        <f>I12+L12+N12</f>
        <v>0</v>
      </c>
      <c r="J15" s="29"/>
      <c r="K15" s="28" t="s">
        <v>27</v>
      </c>
      <c r="L15" s="4"/>
    </row>
    <row r="16" spans="2:14" s="2" customFormat="1" ht="30.6" customHeight="1" x14ac:dyDescent="0.25">
      <c r="G16" s="50"/>
      <c r="H16" s="50"/>
      <c r="L16" s="4"/>
    </row>
    <row r="17" spans="2:14" s="2" customFormat="1" ht="18" customHeight="1" x14ac:dyDescent="0.25">
      <c r="B17" s="8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ht="18" customHeight="1" x14ac:dyDescent="0.25"/>
  </sheetData>
  <sheetProtection algorithmName="SHA-512" hashValue="LLXdKri9B2aHxOpyik1UfzEkNjpnLHtyrt3yaxZtExp9No4VWLRzA5+GSTHZFr+aDj0lC0NYNqUOsUPD3PQ1tg==" saltValue="vU91WKGtfWikMK48DC8LtA==" spinCount="100000" sheet="1" formatColumns="0" formatRows="0"/>
  <mergeCells count="23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5:H15"/>
    <mergeCell ref="B4:C4"/>
    <mergeCell ref="B12:D12"/>
    <mergeCell ref="C8:C9"/>
    <mergeCell ref="D8:D9"/>
    <mergeCell ref="E8:E9"/>
    <mergeCell ref="B8:B9"/>
    <mergeCell ref="F8:H9"/>
    <mergeCell ref="E7:I7"/>
  </mergeCells>
  <pageMargins left="0.39370078740157483" right="0.39370078740157483" top="0.59055118110236227" bottom="0.59055118110236227" header="0.31496062992125984" footer="0.31496062992125984"/>
  <pageSetup paperSize="9" scale="69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2021-03-01T07:25:37Z</cp:lastPrinted>
  <dcterms:created xsi:type="dcterms:W3CDTF">2019-10-21T13:53:46Z</dcterms:created>
  <dcterms:modified xsi:type="dcterms:W3CDTF">2021-04-15T14:23:13Z</dcterms:modified>
</cp:coreProperties>
</file>