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6 Anesteziologický přístroj a monitor VF k MR\"/>
    </mc:Choice>
  </mc:AlternateContent>
  <xr:revisionPtr revIDLastSave="0" documentId="13_ncr:1_{C40F110F-3C55-42C4-803B-7C202082F86E}" xr6:coauthVersionLast="36" xr6:coauthVersionMax="36" xr10:uidLastSave="{00000000-0000-0000-0000-000000000000}"/>
  <bookViews>
    <workbookView xWindow="0" yWindow="0" windowWidth="7485" windowHeight="2955" activeTab="1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práce'!$B$1:$N$16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H8" i="1"/>
  <c r="K8" i="1" s="1"/>
  <c r="H9" i="1"/>
  <c r="K9" i="1" s="1"/>
  <c r="D2" i="2" l="1"/>
  <c r="I10" i="2" l="1"/>
  <c r="I13" i="2" s="1"/>
  <c r="N10" i="2" l="1"/>
  <c r="N13" i="2" s="1"/>
  <c r="L10" i="2"/>
  <c r="L13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0" i="1" s="1"/>
  <c r="E9" i="3" l="1"/>
  <c r="F9" i="3" s="1"/>
  <c r="I16" i="2"/>
  <c r="E8" i="3" s="1"/>
  <c r="K7" i="1"/>
  <c r="E7" i="3"/>
  <c r="K10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<sst xmlns="http://schemas.openxmlformats.org/spreadsheetml/2006/main" count="88" uniqueCount="60">
  <si>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</si>
  <si>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</si>
  <si>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</si>
  <si>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</si>
  <si>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</si>
  <si>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</si>
  <si>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</si>
  <si>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</si>
  <si>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</si>
  <si>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</si>
  <si>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</si>
  <si>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</si>
  <si>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</si>
  <si>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</si>
  <si>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</si>
  <si>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</si>
  <si>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</si>
  <si>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</si>
  <si>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</si>
  <si>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</si>
  <si>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</si>
  <si>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</si>
  <si>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</si>
  <si>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</si>
  <si>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</si>
  <si>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</si>
  <si>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</si>
  <si>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</si>
  <si>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</si>
  <si>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</si>
  <si>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</si>
  <si>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</si>
  <si>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</si>
  <si>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</si>
  <si>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</si>
  <si>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</si>
  <si>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</si>
  <si>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</si>
  <si>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</si>
  <si>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</si>
  <si>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</si>
  <si>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</si>
  <si>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</si>
  <si>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</si>
  <si>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</si>
  <si>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</si>
  <si>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</si>
  <si>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</si>
  <si>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</si>
  <si>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</si>
  <si>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</si>
  <si>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</si>
  <si>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</si>
  <si>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Anesteziologický přístroj a monitor vitálních funkcí k magnetické rezonanci pro Oblastní nemocnici Náchod</t>
  </si>
  <si>
    <t>T-0185</t>
  </si>
  <si>
    <t>přístroj anesteziologický MR kompatibilní</t>
  </si>
  <si>
    <t>T-0187</t>
  </si>
  <si>
    <t>monitor vitálních funkcí MR kompatibilní</t>
  </si>
  <si>
    <t>T-1199</t>
  </si>
  <si>
    <t>laryngoskop MR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</si>
</sst>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3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5" borderId="54" xfId="0" applyFont="1" applyFill="1" applyBorder="1" applyAlignment="1">
      <alignment horizontal="right" vertical="center"/>
    </xf>
    <xf numFmtId="4" fontId="6" fillId="5" borderId="5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8" borderId="5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 wrapText="1"/>
    </xf>
    <xf numFmtId="4" fontId="4" fillId="8" borderId="67" xfId="0" applyNumberFormat="1" applyFont="1" applyFill="1" applyBorder="1" applyAlignment="1" applyProtection="1">
      <alignment horizontal="right" vertical="center"/>
    </xf>
    <xf numFmtId="4" fontId="4" fillId="8" borderId="71" xfId="0" applyNumberFormat="1" applyFont="1" applyFill="1" applyBorder="1" applyAlignment="1" applyProtection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3" xfId="0" applyFont="1" applyFill="1" applyBorder="1" applyAlignment="1">
      <alignment horizontal="justify" vertical="center" wrapText="1"/>
    </xf>
    <xf numFmtId="0" fontId="8" fillId="5" borderId="56" xfId="0" applyFont="1" applyFill="1" applyBorder="1" applyAlignment="1">
      <alignment horizontal="justify" vertical="center" wrapText="1"/>
    </xf>
    <xf numFmtId="0" fontId="8" fillId="5" borderId="64" xfId="0" applyFont="1" applyFill="1" applyBorder="1" applyAlignment="1">
      <alignment horizontal="justify" vertical="center" wrapText="1"/>
    </xf>
    <xf numFmtId="0" fontId="13" fillId="3" borderId="65" xfId="0" applyFont="1" applyFill="1" applyBorder="1" applyAlignment="1">
      <alignment horizontal="left" vertical="center" wrapText="1"/>
    </xf>
    <xf numFmtId="0" fontId="13" fillId="3" borderId="65" xfId="0" applyFont="1" applyFill="1" applyBorder="1" applyAlignment="1">
      <alignment horizontal="left" vertical="center"/>
    </xf>
    <xf numFmtId="0" fontId="13" fillId="3" borderId="66" xfId="0" applyFont="1" applyFill="1" applyBorder="1" applyAlignment="1">
      <alignment horizontal="left" vertical="center"/>
    </xf>
    <xf numFmtId="2" fontId="4" fillId="8" borderId="68" xfId="0" applyNumberFormat="1" applyFont="1" applyFill="1" applyBorder="1" applyAlignment="1" applyProtection="1">
      <alignment horizontal="center" vertical="center" wrapText="1"/>
    </xf>
    <xf numFmtId="2" fontId="4" fillId="8" borderId="69" xfId="0" applyNumberFormat="1" applyFont="1" applyFill="1" applyBorder="1" applyAlignment="1" applyProtection="1">
      <alignment horizontal="center" vertical="center" wrapText="1"/>
    </xf>
    <xf numFmtId="2" fontId="4" fillId="8" borderId="7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9" t="s">
        <v>28</v>
      </c>
      <c r="C1" s="99"/>
      <c r="D1" s="99"/>
      <c r="E1" s="99"/>
      <c r="F1" s="99"/>
      <c r="G1" s="99"/>
      <c r="H1" s="99"/>
    </row>
    <row r="2" spans="2:8" s="2" customFormat="1" ht="30" customHeight="1" x14ac:dyDescent="0.25">
      <c r="B2" s="98" t="s">
        <v>4</v>
      </c>
      <c r="C2" s="98"/>
      <c r="D2" s="100" t="s">
        <v>53</v>
      </c>
      <c r="E2" s="100"/>
      <c r="F2" s="100"/>
      <c r="G2" s="100"/>
      <c r="H2" s="100"/>
    </row>
    <row r="3" spans="2:8" s="2" customFormat="1" x14ac:dyDescent="0.25">
      <c r="B3" s="98" t="s">
        <v>0</v>
      </c>
      <c r="C3" s="98"/>
      <c r="D3" s="101" t="s">
        <v>1</v>
      </c>
      <c r="E3" s="101"/>
      <c r="F3" s="101"/>
      <c r="G3" s="101"/>
      <c r="H3" s="101"/>
    </row>
    <row r="4" spans="2:8" s="2" customFormat="1" x14ac:dyDescent="0.25">
      <c r="B4" s="98" t="s">
        <v>25</v>
      </c>
      <c r="C4" s="98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91" t="s">
        <v>29</v>
      </c>
      <c r="C7" s="92"/>
      <c r="D7" s="93"/>
      <c r="E7" s="44">
        <f>'A - soupis dodávek'!H10</f>
        <v>0</v>
      </c>
      <c r="F7" s="50">
        <f>'A - soupis dodávek'!K10</f>
        <v>0</v>
      </c>
      <c r="G7" s="48"/>
      <c r="H7" s="49"/>
    </row>
    <row r="8" spans="2:8" s="2" customFormat="1" ht="21" customHeight="1" x14ac:dyDescent="0.25">
      <c r="B8" s="91" t="s">
        <v>30</v>
      </c>
      <c r="C8" s="92"/>
      <c r="D8" s="93"/>
      <c r="E8" s="44">
        <f>'B - servisní práce'!I16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94" t="s">
        <v>34</v>
      </c>
      <c r="D9" s="95"/>
      <c r="E9" s="45">
        <f>'B - servisní práce'!I13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96" t="s">
        <v>45</v>
      </c>
      <c r="D10" s="97"/>
      <c r="E10" s="45">
        <f>'B - servisní práce'!L13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96" t="s">
        <v>46</v>
      </c>
      <c r="D11" s="97"/>
      <c r="E11" s="45">
        <f>'B - servisní práce'!N13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87" t="s">
        <v>37</v>
      </c>
      <c r="C12" s="88"/>
      <c r="D12" s="89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90"/>
      <c r="D13" s="90"/>
      <c r="E13" s="2"/>
      <c r="F13" s="4"/>
      <c r="G13" s="2"/>
      <c r="H13" s="2"/>
    </row>
    <row r="14" spans="2:8" x14ac:dyDescent="0.25">
      <c r="B14" s="2"/>
      <c r="C14" s="90"/>
      <c r="D14" s="90"/>
      <c r="E14" s="2"/>
      <c r="F14" s="4"/>
      <c r="G14" s="2"/>
      <c r="H14" s="2"/>
    </row>
  </sheetData>
  <sheetProtection algorithmName="SHA-512" hashValue="Sc3k/hiPNG8U6HKBeV+xJ4ZcZJ+SxhACChSo+dftTyNWsPrHwAEVclIWX95oCgSQG0N87fvVpxHaRfO3vumZcg==" saltValue="/8Dki4MANzugMx7BVFFGE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99" t="s">
        <v>20</v>
      </c>
      <c r="C1" s="99"/>
      <c r="D1" s="99"/>
      <c r="E1" s="99"/>
      <c r="F1" s="99"/>
      <c r="G1" s="99"/>
      <c r="H1" s="99"/>
      <c r="I1" s="99"/>
      <c r="J1" s="99"/>
      <c r="K1" s="99"/>
    </row>
    <row r="2" spans="1:12" ht="45" customHeight="1" x14ac:dyDescent="0.25">
      <c r="B2" s="98" t="s">
        <v>4</v>
      </c>
      <c r="C2" s="98"/>
      <c r="D2" s="109" t="str">
        <f>'Souhrnný list'!D2:H2</f>
        <v>Anesteziologický přístroj a monitor vitálních funkcí k magnetické rezonanci pro Oblastní nemocnici Náchod</v>
      </c>
      <c r="E2" s="109"/>
      <c r="F2" s="109"/>
      <c r="G2" s="109"/>
      <c r="H2" s="109"/>
      <c r="I2" s="109"/>
      <c r="J2" s="109"/>
      <c r="K2" s="109"/>
    </row>
    <row r="3" spans="1:12" x14ac:dyDescent="0.25">
      <c r="B3" s="98" t="s">
        <v>0</v>
      </c>
      <c r="C3" s="98"/>
      <c r="D3" s="101" t="s">
        <v>1</v>
      </c>
      <c r="E3" s="101"/>
      <c r="F3" s="101"/>
      <c r="G3" s="101"/>
      <c r="H3" s="101"/>
      <c r="I3" s="101"/>
      <c r="J3" s="101"/>
      <c r="K3" s="101"/>
    </row>
    <row r="4" spans="1:12" x14ac:dyDescent="0.25">
      <c r="B4" s="98" t="s">
        <v>25</v>
      </c>
      <c r="C4" s="98"/>
      <c r="D4" s="39">
        <f>'Souhrnný list'!D4</f>
        <v>0</v>
      </c>
      <c r="E4" s="106" t="str">
        <f>'Souhrnný list'!E4</f>
        <v>IČO:</v>
      </c>
      <c r="F4" s="107"/>
      <c r="G4" s="106" t="str">
        <f>'Souhrnný list'!F4</f>
        <v>DIČ:</v>
      </c>
      <c r="H4" s="107"/>
      <c r="I4" s="108"/>
      <c r="J4" s="3" t="s">
        <v>5</v>
      </c>
      <c r="K4" s="4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80" t="s">
        <v>54</v>
      </c>
      <c r="D7" s="81" t="s">
        <v>55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1:12" ht="33" customHeight="1" x14ac:dyDescent="0.25">
      <c r="A8" s="77"/>
      <c r="B8" s="8">
        <v>2</v>
      </c>
      <c r="C8" s="80" t="s">
        <v>56</v>
      </c>
      <c r="D8" s="81" t="s">
        <v>57</v>
      </c>
      <c r="E8" s="8" t="s">
        <v>10</v>
      </c>
      <c r="F8" s="9">
        <v>1</v>
      </c>
      <c r="G8" s="55"/>
      <c r="H8" s="10">
        <f t="shared" ref="H8" si="0">F8*G8</f>
        <v>0</v>
      </c>
      <c r="I8" s="15"/>
      <c r="J8" s="55">
        <v>21</v>
      </c>
      <c r="K8" s="10">
        <f t="shared" ref="K8" si="1">H8*((100+J8)/100)</f>
        <v>0</v>
      </c>
      <c r="L8" s="77"/>
    </row>
    <row r="9" spans="1:12" ht="33" customHeight="1" x14ac:dyDescent="0.25">
      <c r="A9" s="77"/>
      <c r="B9" s="8">
        <v>3</v>
      </c>
      <c r="C9" s="80" t="s">
        <v>58</v>
      </c>
      <c r="D9" s="81" t="s">
        <v>59</v>
      </c>
      <c r="E9" s="8" t="s">
        <v>10</v>
      </c>
      <c r="F9" s="9">
        <v>1</v>
      </c>
      <c r="G9" s="55"/>
      <c r="H9" s="10">
        <f t="shared" ref="H9" si="2">F9*G9</f>
        <v>0</v>
      </c>
      <c r="I9" s="15"/>
      <c r="J9" s="55">
        <v>21</v>
      </c>
      <c r="K9" s="10">
        <f t="shared" ref="K9" si="3">H9*((100+J9)/100)</f>
        <v>0</v>
      </c>
      <c r="L9" s="77"/>
    </row>
    <row r="10" spans="1:12" ht="30" customHeight="1" x14ac:dyDescent="0.25">
      <c r="B10" s="103" t="s">
        <v>15</v>
      </c>
      <c r="C10" s="104"/>
      <c r="D10" s="104"/>
      <c r="E10" s="104"/>
      <c r="F10" s="105"/>
      <c r="G10" s="75" t="s">
        <v>16</v>
      </c>
      <c r="H10" s="76">
        <f>SUM(H7:H9)</f>
        <v>0</v>
      </c>
      <c r="I10" s="13"/>
      <c r="J10" s="11" t="s">
        <v>17</v>
      </c>
      <c r="K10" s="12">
        <f>SUM(K7:K9)</f>
        <v>0</v>
      </c>
    </row>
    <row r="11" spans="1:12" x14ac:dyDescent="0.25">
      <c r="B11" s="2"/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25">
      <c r="B12" s="2" t="s">
        <v>19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36.75" customHeight="1" x14ac:dyDescent="0.25">
      <c r="B13" s="102" t="s">
        <v>50</v>
      </c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2" ht="30" customHeight="1" x14ac:dyDescent="0.25">
      <c r="B14" s="2"/>
      <c r="C14" s="2"/>
      <c r="D14" s="2"/>
      <c r="E14" s="2"/>
      <c r="F14" s="2"/>
      <c r="G14" s="4"/>
      <c r="H14" s="2"/>
      <c r="I14" s="2"/>
      <c r="J14" s="2"/>
      <c r="K14" s="2"/>
    </row>
  </sheetData>
  <sheetProtection algorithmName="SHA-512" hashValue="NeF1tspXEbXBnI2615+MaYsih7dsgA3cuylWrVPEHNWmnfG0rzquPC6xITyDitMKoexfHe3qjwOFc1+0yGNHJQ==" saltValue="M0ZJ+osvwBlKi5sFe0dTfQ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topLeftCell="A7" zoomScaleNormal="100" workbookViewId="0">
      <selection activeCell="B16" sqref="B16:H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99" t="s">
        <v>26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30" customHeight="1" x14ac:dyDescent="0.25">
      <c r="B2" s="98" t="s">
        <v>4</v>
      </c>
      <c r="C2" s="98"/>
      <c r="D2" s="138" t="str">
        <f>'Souhrnný list'!D2:H2</f>
        <v>Anesteziologický přístroj a monitor vitálních funkcí k magnetické rezonanci pro Oblastní nemocnici Náchod</v>
      </c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2:14" x14ac:dyDescent="0.25">
      <c r="B3" s="98" t="s">
        <v>0</v>
      </c>
      <c r="C3" s="98"/>
      <c r="D3" s="141" t="s">
        <v>1</v>
      </c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x14ac:dyDescent="0.25">
      <c r="B4" s="98" t="s">
        <v>25</v>
      </c>
      <c r="C4" s="98"/>
      <c r="D4" s="37">
        <f>'Souhrnný list'!D4</f>
        <v>0</v>
      </c>
      <c r="E4" s="61" t="str">
        <f>'Souhrnný list'!E4</f>
        <v>IČO:</v>
      </c>
      <c r="F4" s="144" t="str">
        <f>'Souhrnný list'!F4</f>
        <v>DIČ:</v>
      </c>
      <c r="G4" s="146"/>
      <c r="H4" s="146"/>
      <c r="I4" s="146"/>
      <c r="J4" s="62"/>
      <c r="K4" s="33" t="s">
        <v>5</v>
      </c>
      <c r="L4" s="38">
        <f>'Souhrnný list'!H4</f>
        <v>0</v>
      </c>
      <c r="M4" s="144"/>
      <c r="N4" s="145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48" t="s">
        <v>49</v>
      </c>
      <c r="F6" s="150"/>
      <c r="G6" s="150"/>
      <c r="H6" s="150"/>
      <c r="I6" s="149"/>
      <c r="J6" s="28"/>
      <c r="K6" s="148" t="s">
        <v>32</v>
      </c>
      <c r="L6" s="149"/>
      <c r="M6" s="148" t="s">
        <v>33</v>
      </c>
      <c r="N6" s="149"/>
    </row>
    <row r="7" spans="2:14" s="2" customFormat="1" ht="45" customHeight="1" thickBot="1" x14ac:dyDescent="0.3">
      <c r="B7" s="132" t="s">
        <v>51</v>
      </c>
      <c r="C7" s="133"/>
      <c r="D7" s="134"/>
      <c r="E7" s="129" t="s">
        <v>47</v>
      </c>
      <c r="F7" s="130"/>
      <c r="G7" s="130"/>
      <c r="H7" s="130"/>
      <c r="I7" s="131"/>
      <c r="J7" s="29"/>
      <c r="K7" s="129" t="s">
        <v>22</v>
      </c>
      <c r="L7" s="131"/>
      <c r="M7" s="129" t="s">
        <v>48</v>
      </c>
      <c r="N7" s="131"/>
    </row>
    <row r="8" spans="2:14" s="2" customFormat="1" ht="15" customHeight="1" x14ac:dyDescent="0.25">
      <c r="B8" s="121" t="s">
        <v>2</v>
      </c>
      <c r="C8" s="115" t="s">
        <v>3</v>
      </c>
      <c r="D8" s="117" t="s">
        <v>6</v>
      </c>
      <c r="E8" s="119" t="s">
        <v>42</v>
      </c>
      <c r="F8" s="123" t="s">
        <v>38</v>
      </c>
      <c r="G8" s="124"/>
      <c r="H8" s="125"/>
      <c r="I8" s="79" t="s">
        <v>21</v>
      </c>
      <c r="J8" s="30"/>
      <c r="K8" s="119" t="s">
        <v>23</v>
      </c>
      <c r="L8" s="79" t="s">
        <v>21</v>
      </c>
      <c r="M8" s="119" t="s">
        <v>24</v>
      </c>
      <c r="N8" s="79" t="s">
        <v>21</v>
      </c>
    </row>
    <row r="9" spans="2:14" s="2" customFormat="1" ht="60.75" customHeight="1" thickBot="1" x14ac:dyDescent="0.3">
      <c r="B9" s="122"/>
      <c r="C9" s="116"/>
      <c r="D9" s="118"/>
      <c r="E9" s="120"/>
      <c r="F9" s="126"/>
      <c r="G9" s="127"/>
      <c r="H9" s="128"/>
      <c r="I9" s="64" t="s">
        <v>41</v>
      </c>
      <c r="J9" s="31"/>
      <c r="K9" s="147"/>
      <c r="L9" s="24" t="s">
        <v>43</v>
      </c>
      <c r="M9" s="147"/>
      <c r="N9" s="24" t="s">
        <v>44</v>
      </c>
    </row>
    <row r="10" spans="2:14" s="2" customFormat="1" ht="33" customHeight="1" x14ac:dyDescent="0.25">
      <c r="B10" s="78">
        <v>1</v>
      </c>
      <c r="C10" s="80" t="s">
        <v>54</v>
      </c>
      <c r="D10" s="81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72"/>
      <c r="K10" s="56"/>
      <c r="L10" s="22">
        <f>K10*200</f>
        <v>0</v>
      </c>
      <c r="M10" s="56"/>
      <c r="N10" s="22">
        <f>M10*8000</f>
        <v>0</v>
      </c>
    </row>
    <row r="11" spans="2:14" s="77" customFormat="1" ht="33" customHeight="1" x14ac:dyDescent="0.25">
      <c r="B11" s="78">
        <v>2</v>
      </c>
      <c r="C11" s="80" t="s">
        <v>56</v>
      </c>
      <c r="D11" s="81" t="s">
        <v>57</v>
      </c>
      <c r="E11" s="67"/>
      <c r="F11" s="68" t="s">
        <v>39</v>
      </c>
      <c r="G11" s="69"/>
      <c r="H11" s="70" t="s">
        <v>40</v>
      </c>
      <c r="I11" s="71">
        <f>IFERROR((1/G11)*5*E11,0)</f>
        <v>0</v>
      </c>
      <c r="J11" s="72"/>
      <c r="K11" s="56"/>
      <c r="L11" s="22">
        <f>K11*200</f>
        <v>0</v>
      </c>
      <c r="M11" s="56"/>
      <c r="N11" s="22">
        <f>M11*8000</f>
        <v>0</v>
      </c>
    </row>
    <row r="12" spans="2:14" s="74" customFormat="1" ht="33" customHeight="1" thickBot="1" x14ac:dyDescent="0.3">
      <c r="B12" s="82">
        <v>3</v>
      </c>
      <c r="C12" s="83" t="s">
        <v>58</v>
      </c>
      <c r="D12" s="84" t="s">
        <v>59</v>
      </c>
      <c r="E12" s="85"/>
      <c r="F12" s="135"/>
      <c r="G12" s="136"/>
      <c r="H12" s="137"/>
      <c r="I12" s="86"/>
      <c r="J12" s="72"/>
      <c r="K12" s="85"/>
      <c r="L12" s="86"/>
      <c r="M12" s="85"/>
      <c r="N12" s="86"/>
    </row>
    <row r="13" spans="2:14" s="2" customFormat="1" ht="30" customHeight="1" thickBot="1" x14ac:dyDescent="0.3">
      <c r="B13" s="113" t="s">
        <v>31</v>
      </c>
      <c r="C13" s="114"/>
      <c r="D13" s="114"/>
      <c r="E13" s="19"/>
      <c r="F13" s="18"/>
      <c r="G13" s="18"/>
      <c r="H13" s="18"/>
      <c r="I13" s="23">
        <f>SUM(I10:I12)</f>
        <v>0</v>
      </c>
      <c r="J13" s="73"/>
      <c r="K13" s="17"/>
      <c r="L13" s="23">
        <f>SUM(L10:L12)</f>
        <v>0</v>
      </c>
      <c r="M13" s="17"/>
      <c r="N13" s="23">
        <f>SUM(N10:N12)</f>
        <v>0</v>
      </c>
    </row>
    <row r="14" spans="2:14" ht="15.75" thickBot="1" x14ac:dyDescent="0.3">
      <c r="B14" s="2"/>
      <c r="C14" s="2"/>
      <c r="D14" s="2"/>
      <c r="E14" s="2"/>
      <c r="F14" s="2"/>
      <c r="G14" s="57"/>
      <c r="H14" s="57"/>
      <c r="I14" s="21" t="s">
        <v>21</v>
      </c>
      <c r="J14" s="32"/>
      <c r="L14" s="21" t="s">
        <v>21</v>
      </c>
      <c r="M14" s="63"/>
      <c r="N14" s="21" t="s">
        <v>21</v>
      </c>
    </row>
    <row r="15" spans="2:14" ht="15.75" thickBot="1" x14ac:dyDescent="0.3">
      <c r="B15" s="2"/>
      <c r="C15" s="2"/>
      <c r="D15" s="2"/>
      <c r="E15" s="2"/>
      <c r="F15" s="2"/>
      <c r="G15" s="57"/>
      <c r="H15" s="57"/>
      <c r="I15" s="27"/>
      <c r="J15" s="27"/>
      <c r="K15" s="2"/>
      <c r="L15" s="27"/>
      <c r="M15" s="2"/>
      <c r="N15" s="27"/>
    </row>
    <row r="16" spans="2:14" s="2" customFormat="1" ht="41.25" customHeight="1" thickBot="1" x14ac:dyDescent="0.3">
      <c r="B16" s="110" t="s">
        <v>52</v>
      </c>
      <c r="C16" s="111"/>
      <c r="D16" s="111"/>
      <c r="E16" s="111"/>
      <c r="F16" s="111"/>
      <c r="G16" s="111"/>
      <c r="H16" s="112"/>
      <c r="I16" s="34">
        <f>I13+L13+N13</f>
        <v>0</v>
      </c>
      <c r="J16" s="36"/>
      <c r="K16" s="35" t="s">
        <v>27</v>
      </c>
      <c r="L16" s="4"/>
    </row>
    <row r="17" spans="2:14" s="2" customFormat="1" ht="30.6" customHeight="1" x14ac:dyDescent="0.25">
      <c r="G17" s="57"/>
      <c r="H17" s="57"/>
      <c r="L17" s="4"/>
    </row>
    <row r="18" spans="2:14" s="2" customFormat="1" ht="18" customHeight="1" x14ac:dyDescent="0.25">
      <c r="B18" s="16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25"/>
  </sheetData>
  <sheetProtection algorithmName="SHA-512" hashValue="QxcnYN6L/kJCpPjcghrlb/5ND50/22ymocT1B2iIq1afspRWeJ5qTbCIixtEJdSsoFUW2WPlvvshKpoXG8GBJg==" saltValue="9xjBcQdPhtkBVjrmzZG9hA==" spinCount="100000" sheet="1" formatColumns="0" formatRows="0"/>
  <mergeCells count="25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6:H16"/>
    <mergeCell ref="B4:C4"/>
    <mergeCell ref="B13:D13"/>
    <mergeCell ref="C8:C9"/>
    <mergeCell ref="D8:D9"/>
    <mergeCell ref="E8:E9"/>
    <mergeCell ref="B8:B9"/>
    <mergeCell ref="F8:H9"/>
    <mergeCell ref="E7:I7"/>
    <mergeCell ref="B7:D7"/>
    <mergeCell ref="F12:H12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2021-03-23T16:09:42Z</dcterms:modified>
</cp:coreProperties>
</file>