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ýpis vybavení - ná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Výpis vybavení - náb...'!$C$117:$K$151</definedName>
    <definedName name="_xlnm.Print_Area" localSheetId="1">'01 - Výpis vybavení - náb...'!$C$4:$J$76,'01 - Výpis vybavení - náb...'!$C$82:$J$99,'01 - Výpis vybavení - náb...'!$C$105:$K$151</definedName>
    <definedName name="_xlnm.Print_Titles" localSheetId="1">'01 - Výpis vybavení - náb...'!$117:$117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92"/>
  <c r="J17"/>
  <c r="J12"/>
  <c r="J112"/>
  <c r="E7"/>
  <c r="E85"/>
  <c i="1" r="L90"/>
  <c r="AM90"/>
  <c r="AM89"/>
  <c r="L89"/>
  <c r="AM87"/>
  <c r="L87"/>
  <c r="L85"/>
  <c r="L84"/>
  <c i="2" r="BK151"/>
  <c r="J149"/>
  <c r="J148"/>
  <c r="J147"/>
  <c r="BK146"/>
  <c r="J143"/>
  <c r="BK141"/>
  <c r="BK140"/>
  <c r="J139"/>
  <c r="BK137"/>
  <c r="J134"/>
  <c r="J132"/>
  <c r="BK129"/>
  <c r="J128"/>
  <c r="J127"/>
  <c r="J126"/>
  <c r="J125"/>
  <c r="J122"/>
  <c r="J121"/>
  <c i="1" r="AS94"/>
  <c i="2" r="J150"/>
  <c r="BK145"/>
  <c r="J144"/>
  <c r="BK142"/>
  <c r="J141"/>
  <c r="BK139"/>
  <c r="J138"/>
  <c r="J137"/>
  <c r="J136"/>
  <c r="BK134"/>
  <c r="J131"/>
  <c r="J130"/>
  <c r="J129"/>
  <c r="BK125"/>
  <c r="J124"/>
  <c r="J123"/>
  <c r="BK121"/>
  <c r="J151"/>
  <c r="BK150"/>
  <c r="BK149"/>
  <c r="BK148"/>
  <c r="BK147"/>
  <c r="J146"/>
  <c r="J145"/>
  <c r="BK144"/>
  <c r="BK143"/>
  <c r="J142"/>
  <c r="J140"/>
  <c r="BK138"/>
  <c r="BK136"/>
  <c r="BK132"/>
  <c r="BK131"/>
  <c r="BK130"/>
  <c r="BK128"/>
  <c r="BK127"/>
  <c r="BK126"/>
  <c r="BK124"/>
  <c r="BK123"/>
  <c r="BK122"/>
  <c l="1" r="R120"/>
  <c r="R119"/>
  <c r="R118"/>
  <c r="P120"/>
  <c r="P119"/>
  <c r="P118"/>
  <c i="1" r="AU95"/>
  <c i="2" r="BK120"/>
  <c r="J120"/>
  <c r="J98"/>
  <c r="T120"/>
  <c r="T119"/>
  <c r="T118"/>
  <c r="E108"/>
  <c r="F115"/>
  <c r="J115"/>
  <c r="BE121"/>
  <c r="BE122"/>
  <c r="BE123"/>
  <c r="BE126"/>
  <c r="BE127"/>
  <c r="BE130"/>
  <c r="BE131"/>
  <c r="BE142"/>
  <c r="BE143"/>
  <c r="BE148"/>
  <c r="BE149"/>
  <c r="J89"/>
  <c r="BE125"/>
  <c r="BE129"/>
  <c r="BE132"/>
  <c r="BE137"/>
  <c r="BE138"/>
  <c r="BE140"/>
  <c r="BE141"/>
  <c r="BE144"/>
  <c r="BE146"/>
  <c r="BE147"/>
  <c r="BE150"/>
  <c r="BE151"/>
  <c r="BE124"/>
  <c r="BE128"/>
  <c r="BE134"/>
  <c r="BE136"/>
  <c r="BE139"/>
  <c r="BE145"/>
  <c r="F34"/>
  <c i="1" r="BA95"/>
  <c r="BA94"/>
  <c r="W30"/>
  <c i="2" r="J34"/>
  <c i="1" r="AW95"/>
  <c r="AU94"/>
  <c i="2" r="F36"/>
  <c i="1" r="BC95"/>
  <c r="BC94"/>
  <c r="AY94"/>
  <c i="2" r="F37"/>
  <c i="1" r="BD95"/>
  <c r="BD94"/>
  <c r="W33"/>
  <c i="2" r="F35"/>
  <c i="1" r="BB95"/>
  <c r="BB94"/>
  <c r="AX94"/>
  <c i="2" l="1" r="BK119"/>
  <c r="J119"/>
  <c r="J97"/>
  <c i="1" r="AW94"/>
  <c r="AK30"/>
  <c r="W31"/>
  <c r="W32"/>
  <c i="2" r="J33"/>
  <c i="1" r="AV95"/>
  <c r="AT95"/>
  <c i="2" r="F33"/>
  <c i="1" r="AZ95"/>
  <c r="AZ94"/>
  <c r="AV94"/>
  <c r="AK29"/>
  <c i="2" l="1" r="BK118"/>
  <c r="J118"/>
  <c r="J96"/>
  <c i="1" r="AT94"/>
  <c r="W29"/>
  <c i="2" l="1" r="J30"/>
  <c i="1" r="AG95"/>
  <c r="AG94"/>
  <c r="AK26"/>
  <c r="AK35"/>
  <c l="1" r="AN95"/>
  <c r="AN94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<sst xmlns="http://schemas.openxmlformats.org/spreadsheetml/2006/main">
  <si>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</si>
  <si>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</si>
  <si>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</si>
  <si>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</si>
  <si>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</si>
  <si>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{07a26f7d-634b-4ce7-b9e4-95e4f73f0f5c}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</si>
  <si>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</si>
  <si>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</si>
  <si>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</si>
  <si>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</si>
  <si>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</si>
  <si>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</si>
  <si>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</si>
  <si>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</si>
  <si>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2019/015/2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</si>
  <si>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</si>
  <si>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</si>
  <si>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Zvýšení dostupnosti komunitních pobytových služeb v lokalitě Náchod - Nábytek</t>
  </si>
  <si>
    <t>KSO:</t>
  </si>
  <si>
    <t>CC-CZ:</t>
  </si>
  <si>
    <t>Místo:</t>
  </si>
  <si>
    <t>Náchod</t>
  </si>
  <si>
    <t>Datum:</t>
  </si>
  <si>
    <t>13. 2. 2020</t>
  </si>
  <si>
    <t>Zadavatel:</t>
  </si>
  <si>
    <t>IČ:</t>
  </si>
  <si>
    <t>Královehradecký kraj, Pivovarské nám. 1245/2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</si>
  <si>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</si>
  <si>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</si>
  <si>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</si>
  <si>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</si>
  <si>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</si>
  <si>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</si>
  <si>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</si>
  <si>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</si>
  <si>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</si>
  <si>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POZN: Uvedené rozměry nábytku jsou návrhové. Po domluvě s investorem a projektantem je možnost korekce návrhu dle standardizace vybraného dodavatele. Před výrobou vybavení musí být návrh odsouhlasen investorem. Ceny zahrnují nábytek, dopravu a montáž.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</si>
  <si>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</si>
  <si>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</si>
  <si>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</si>
  <si>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</si>
  <si>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</si>
  <si>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</si>
  <si>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</si>
  <si>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</si>
  <si>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</si>
  <si>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</si>
  <si>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</si>
  <si>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</si>
  <si>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</si>
  <si>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</si>
  <si>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</si>
  <si>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</si>
  <si>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</si>
  <si>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</si>
  <si>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</si>
  <si>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</si>
  <si>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</si>
  <si>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</si>
  <si>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</si>
  <si>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</si>
  <si>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</si>
  <si>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</si>
  <si>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</si>
  <si>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</si>
  <si>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</si>
  <si>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</si>
  <si>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</si>
  <si>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</si>
  <si>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</si>
  <si>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</si>
  <si>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</si>
  <si>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</si>
  <si>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</si>
  <si>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</si>
  <si>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</si>
  <si>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</si>
  <si>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</si>
  <si>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</si>
  <si>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</si>
  <si>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</si>
  <si>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</si>
  <si>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</si>
  <si>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Výpis vybavení - nábytek</t>
  </si>
  <si>
    <t>STA</t>
  </si>
  <si>
    <t>1</t>
  </si>
  <si>
    <t>{3a08c57d-abb5-44a8-85d9-ec472481cd42}</t>
  </si>
  <si>
    <t>KRYCÍ LIST SOUPISU PRACÍ</t>
  </si>
  <si>
    <t>Objekt:</t>
  </si>
  <si>
    <t>01 - Výpis vybavení - nábytek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</si>
  <si>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</si>
  <si>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</si>
  <si>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</si>
  <si>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</si>
  <si>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</si>
  <si>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</si>
  <si>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Nábytek a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</si>
  <si>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</si>
  <si>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</si>
  <si>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</si>
  <si>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</si>
  <si>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</si>
  <si>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</si>
  <si>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</si>
  <si>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</si>
  <si>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</si>
  <si>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</si>
  <si>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</si>
  <si>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</si>
  <si>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</si>
  <si>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</si>
  <si>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</si>
  <si>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</si>
  <si>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</si>
  <si>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766</t>
  </si>
  <si>
    <t>Nábytek a vybavení</t>
  </si>
  <si>
    <t>K</t>
  </si>
  <si>
    <t>766R01</t>
  </si>
  <si>
    <t xml:space="preserve">01 -  D+M Postel 90x200 cm s čelem a úložným prostorem na lůžkoviny, včetně dřev. roštu a matrace, dle specifikace PD a výběru investora</t>
  </si>
  <si>
    <t>kus</t>
  </si>
  <si>
    <t>16</t>
  </si>
  <si>
    <t>196498396</t>
  </si>
  <si>
    <t>766R02</t>
  </si>
  <si>
    <t xml:space="preserve">02 -  D+M Postel 90x200 cm s čelem a úložným prostorem na lůžkoviny, včetně dřev. roštu a matrace, dle specifikace PD a výběru investora</t>
  </si>
  <si>
    <t>-824262606</t>
  </si>
  <si>
    <t>3</t>
  </si>
  <si>
    <t>766R03</t>
  </si>
  <si>
    <t xml:space="preserve">03 -  D+M Noční stolek - polička 35x35 cm, dle specifikace PD a výběru investora</t>
  </si>
  <si>
    <t>-1768537462</t>
  </si>
  <si>
    <t>4</t>
  </si>
  <si>
    <t>766R04</t>
  </si>
  <si>
    <t>04 - D+M Šatní skříň 215x60x200 cm, třídílná, dle specifikace PD a výběru investora</t>
  </si>
  <si>
    <t>-1608905921</t>
  </si>
  <si>
    <t>5</t>
  </si>
  <si>
    <t>766R05</t>
  </si>
  <si>
    <t>05 - D+M Komoda 120x86x50cm, třídílná, dle specifikace PD a výběru investora</t>
  </si>
  <si>
    <t>-1198992935</t>
  </si>
  <si>
    <t>6</t>
  </si>
  <si>
    <t>766R06.1</t>
  </si>
  <si>
    <t>06 - D+M Psací stůl 140x77x80 cm - levý, dle specifikace PD a výběru investora</t>
  </si>
  <si>
    <t>1755388892</t>
  </si>
  <si>
    <t>7</t>
  </si>
  <si>
    <t>766R06.2</t>
  </si>
  <si>
    <t>07 - D+M Psací stůl 140x77x80 cm - pravý, dle specifikace PD a výběru investora</t>
  </si>
  <si>
    <t>-42862193</t>
  </si>
  <si>
    <t>8</t>
  </si>
  <si>
    <t>766R06.3</t>
  </si>
  <si>
    <t>08 - D+M Psací stůl 160x77x80 cm - levý, dle specifikace PD a výběru investora</t>
  </si>
  <si>
    <t>-1248360987</t>
  </si>
  <si>
    <t>9</t>
  </si>
  <si>
    <t>766R06.4</t>
  </si>
  <si>
    <t>09 - D+M Psací stůl 160x77x80 cm - pravý, dle specifikace PD a výběru investora</t>
  </si>
  <si>
    <t>2103768082</t>
  </si>
  <si>
    <t>10</t>
  </si>
  <si>
    <t>766R07</t>
  </si>
  <si>
    <t>10 - D+M Židle konferenční s područkami 45x43x42(82) cm, dle specifikace PD a výběru investora</t>
  </si>
  <si>
    <t>-605173655</t>
  </si>
  <si>
    <t>11</t>
  </si>
  <si>
    <t>766R08</t>
  </si>
  <si>
    <t>11 - D+M police závěsná 100x20x20 cm, dle specifikace PD a výběru investora</t>
  </si>
  <si>
    <t>24381615</t>
  </si>
  <si>
    <t>12</t>
  </si>
  <si>
    <t>766R09</t>
  </si>
  <si>
    <t>12 - D+M Křeslo 75x105x 87cm, dle specifikace PD a výběru investora</t>
  </si>
  <si>
    <t>-342171385</t>
  </si>
  <si>
    <t>VV</t>
  </si>
  <si>
    <t>1*6 'Přepočtené koeficientem množství</t>
  </si>
  <si>
    <t>13</t>
  </si>
  <si>
    <t>766R10</t>
  </si>
  <si>
    <t xml:space="preserve">13 - D+M Sedací souprava  2+1+1, dle specifikace PD a výběru investora</t>
  </si>
  <si>
    <t>-1677223096</t>
  </si>
  <si>
    <t>0,333333333333333*6 'Přepočtené koeficientem množství</t>
  </si>
  <si>
    <t>14</t>
  </si>
  <si>
    <t>766R11</t>
  </si>
  <si>
    <t>14 - D+M konferenční stolek 100x65x45 cm, dle specifikace PD a výběru investora</t>
  </si>
  <si>
    <t>-270854607</t>
  </si>
  <si>
    <t>766R12</t>
  </si>
  <si>
    <t>15 - D+M Obývací stěna, sestava, dle specifikace PD a výběru investora</t>
  </si>
  <si>
    <t>-89047905</t>
  </si>
  <si>
    <t>766R14</t>
  </si>
  <si>
    <t>16 - D+M Jídelní stůl 160x77x90 cm, dle specifikace PD a výběru investora</t>
  </si>
  <si>
    <t>-1038209495</t>
  </si>
  <si>
    <t>17</t>
  </si>
  <si>
    <t>766R15</t>
  </si>
  <si>
    <t>17 - D+M Jídelní židle 47x41x47 cm, dle specifikace PD a výběru investora</t>
  </si>
  <si>
    <t>-1863666179</t>
  </si>
  <si>
    <t>18</t>
  </si>
  <si>
    <t>766R24</t>
  </si>
  <si>
    <t>18 - D+M Víceúčelová skříň 120x182x60, dle specifikace PD a výběru investora</t>
  </si>
  <si>
    <t>-65476188</t>
  </si>
  <si>
    <t>19</t>
  </si>
  <si>
    <t>766R25</t>
  </si>
  <si>
    <t>19 - D+M Šatní skříň 135x200x60 cm, dle specifikace PD a výběru investora</t>
  </si>
  <si>
    <t>1873516699</t>
  </si>
  <si>
    <t>20</t>
  </si>
  <si>
    <t>766R26</t>
  </si>
  <si>
    <t>20 - D+M Věšáková stěna se ztrcadlem 130x190x40 cm, dle specifikace PD a výběru investora</t>
  </si>
  <si>
    <t>1024439115</t>
  </si>
  <si>
    <t>766R27</t>
  </si>
  <si>
    <t>21 - D+M Komoda 110x81x40 cm, dle specifikace PD a výběru investora</t>
  </si>
  <si>
    <t>-1845530230</t>
  </si>
  <si>
    <t>22</t>
  </si>
  <si>
    <t>766R28</t>
  </si>
  <si>
    <t>22 - D+M Víceúčelová skříň 160x250x60 cm, dle specifikace PD a výběru investora</t>
  </si>
  <si>
    <t>958777030</t>
  </si>
  <si>
    <t>23</t>
  </si>
  <si>
    <t>766R29</t>
  </si>
  <si>
    <t>23 - D+M Botník 103x48x30 cm, dle specifikace PD a výběru investora</t>
  </si>
  <si>
    <t>-1244275055</t>
  </si>
  <si>
    <t>24</t>
  </si>
  <si>
    <t>766R30</t>
  </si>
  <si>
    <t>24 - D+M Psací stůl 160x75x70 cm, dle specifikace PD a výběru investora</t>
  </si>
  <si>
    <t>1411186055</t>
  </si>
  <si>
    <t>25</t>
  </si>
  <si>
    <t>766R31</t>
  </si>
  <si>
    <t xml:space="preserve">25 - D+M Uzamykatelný kontejner 39x61,5x41 cm,  dle specifikace PD a výběru investora</t>
  </si>
  <si>
    <t>866001139</t>
  </si>
  <si>
    <t>26</t>
  </si>
  <si>
    <t>766R32</t>
  </si>
  <si>
    <t>26 - D+M Židle kancelářská 62x120x64 cm, dle specifikace PD a výběru investora</t>
  </si>
  <si>
    <t>-420148774</t>
  </si>
  <si>
    <t>27</t>
  </si>
  <si>
    <t>766R33</t>
  </si>
  <si>
    <t>27 - D+M Kartotéka 41x71x62 cm, dle specifikace PD a výběru investora</t>
  </si>
  <si>
    <t>-454504114</t>
  </si>
  <si>
    <t>28</t>
  </si>
  <si>
    <t>766R34</t>
  </si>
  <si>
    <t>28 - D+M Šatní skříň 120x200x60 cm, dle specifikace PD a výběru investora</t>
  </si>
  <si>
    <t>-913509135</t>
  </si>
  <si>
    <t>29</t>
  </si>
  <si>
    <t>766R35</t>
  </si>
  <si>
    <t>29 - D+M Stůl 80x70x50 cm, dle specifikace PD a výběru investora</t>
  </si>
  <si>
    <t>1969678535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</si>
</sst>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35.2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2019/015/2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Zvýšení dostupnosti komunitních pobytových služeb v lokalitě Náchod - Nábytek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Náchod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13. 2. 2020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40.0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Královehradecký kraj, Pivovarské nám. 1245/2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Projecticon s.r.o., A. Kopeckého 151, Nový Hrádek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16.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Výpis vybavení - náb...'!J30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84</v>
      </c>
      <c r="AR95" s="124"/>
      <c r="AS95" s="125">
        <v>0</v>
      </c>
      <c r="AT95" s="126">
        <f>ROUND(SUM(AV95:AW95),2)</f>
        <v>0</v>
      </c>
      <c r="AU95" s="127">
        <f>'01 - Výpis vybavení - náb...'!P118</f>
        <v>0</v>
      </c>
      <c r="AV95" s="126">
        <f>'01 - Výpis vybavení - náb...'!J33</f>
        <v>0</v>
      </c>
      <c r="AW95" s="126">
        <f>'01 - Výpis vybavení - náb...'!J34</f>
        <v>0</v>
      </c>
      <c r="AX95" s="126">
        <f>'01 - Výpis vybavení - náb...'!J35</f>
        <v>0</v>
      </c>
      <c r="AY95" s="126">
        <f>'01 - Výpis vybavení - náb...'!J36</f>
        <v>0</v>
      </c>
      <c r="AZ95" s="126">
        <f>'01 - Výpis vybavení - náb...'!F33</f>
        <v>0</v>
      </c>
      <c r="BA95" s="126">
        <f>'01 - Výpis vybavení - náb...'!F34</f>
        <v>0</v>
      </c>
      <c r="BB95" s="126">
        <f>'01 - Výpis vybavení - náb...'!F35</f>
        <v>0</v>
      </c>
      <c r="BC95" s="126">
        <f>'01 - Výpis vybavení - náb...'!F36</f>
        <v>0</v>
      </c>
      <c r="BD95" s="128">
        <f>'01 - Výpis vybavení - náb...'!F37</f>
        <v>0</v>
      </c>
      <c r="BE95" s="7"/>
      <c r="BT95" s="129" t="s">
        <v>85</v>
      </c>
      <c r="BV95" s="129" t="s">
        <v>79</v>
      </c>
      <c r="BW95" s="129" t="s">
        <v>86</v>
      </c>
      <c r="BX95" s="129" t="s">
        <v>5</v>
      </c>
      <c r="CL95" s="129" t="s">
        <v>1</v>
      </c>
      <c r="CM95" s="129" t="s">
        <v>85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IlVioYcCKuk4HGEK/z719Ezvp5jNXM4FGKI/xn7GGFHGj7Q9DpKcb6bbvqXy6SvYWAUTuXF9nt9q31WtU5fi8Q==" hashValue="bK78fyYQdzxgFPCZhXFcrqA630MecAeY7zJEcyE0mAsLgoEh1To+iUv898Q4JW33fkS2ygPkptU2LYYr5a1IZ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ýpis vybavení - ná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85</v>
      </c>
    </row>
    <row r="4" s="1" customFormat="1" ht="24.96" customHeight="1">
      <c r="B4" s="18"/>
      <c r="D4" s="132" t="s">
        <v>87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23.25" customHeight="1">
      <c r="B7" s="18"/>
      <c r="E7" s="135" t="str">
        <f>'Rekapitulace stavby'!K6</f>
        <v>Zvýšení dostupnosti komunitních pobytových služeb v lokalitě Náchod - Nábytek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13. 2. 2020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26</v>
      </c>
      <c r="F15" s="36"/>
      <c r="G15" s="36"/>
      <c r="H15" s="36"/>
      <c r="I15" s="134" t="s">
        <v>27</v>
      </c>
      <c r="J15" s="137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28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30</v>
      </c>
      <c r="E20" s="36"/>
      <c r="F20" s="36"/>
      <c r="G20" s="36"/>
      <c r="H20" s="36"/>
      <c r="I20" s="134" t="s">
        <v>25</v>
      </c>
      <c r="J20" s="137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31</v>
      </c>
      <c r="F21" s="36"/>
      <c r="G21" s="36"/>
      <c r="H21" s="36"/>
      <c r="I21" s="134" t="s">
        <v>27</v>
      </c>
      <c r="J21" s="137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33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27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37</v>
      </c>
      <c r="E30" s="36"/>
      <c r="F30" s="36"/>
      <c r="G30" s="36"/>
      <c r="H30" s="36"/>
      <c r="I30" s="36"/>
      <c r="J30" s="145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39</v>
      </c>
      <c r="G32" s="36"/>
      <c r="H32" s="36"/>
      <c r="I32" s="146" t="s">
        <v>38</v>
      </c>
      <c r="J32" s="146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41</v>
      </c>
      <c r="E33" s="134" t="s">
        <v>42</v>
      </c>
      <c r="F33" s="148">
        <f>ROUND((SUM(BE118:BE151)),  2)</f>
        <v>0</v>
      </c>
      <c r="G33" s="36"/>
      <c r="H33" s="36"/>
      <c r="I33" s="149">
        <v>0.20999999999999999</v>
      </c>
      <c r="J33" s="148">
        <f>ROUND(((SUM(BE118:BE151))*I33),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43</v>
      </c>
      <c r="F34" s="148">
        <f>ROUND((SUM(BF118:BF151)),  2)</f>
        <v>0</v>
      </c>
      <c r="G34" s="36"/>
      <c r="H34" s="36"/>
      <c r="I34" s="149">
        <v>0.14999999999999999</v>
      </c>
      <c r="J34" s="148">
        <f>ROUND(((SUM(BF118:BF151))*I34),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44</v>
      </c>
      <c r="F35" s="148">
        <f>ROUND((SUM(BG118:BG151)),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45</v>
      </c>
      <c r="F36" s="148">
        <f>ROUND((SUM(BH118:BH151)),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46</v>
      </c>
      <c r="F37" s="148">
        <f>ROUND((SUM(BI118:BI151)),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3.25" customHeight="1">
      <c r="A85" s="36"/>
      <c r="B85" s="37"/>
      <c r="C85" s="38"/>
      <c r="D85" s="38"/>
      <c r="E85" s="168" t="str">
        <f>E7</f>
        <v>Zvýšení dostupnosti komunitních pobytových služeb v lokalitě Náchod - Nábytek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Výpis vybavení - nábytek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Náchod</v>
      </c>
      <c r="G89" s="38"/>
      <c r="H89" s="38"/>
      <c r="I89" s="30" t="s">
        <v>22</v>
      </c>
      <c r="J89" s="77" t="str">
        <f>IF(J12="","",J12)</f>
        <v>13. 2. 2020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>Královehradecký kraj, Pivovarské nám. 1245/2</v>
      </c>
      <c r="G91" s="38"/>
      <c r="H91" s="38"/>
      <c r="I91" s="30" t="s">
        <v>30</v>
      </c>
      <c r="J91" s="34" t="str">
        <f>E21</f>
        <v>Projecticon s.r.o., A. Kopeckého 151, Nový Hrádek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91</v>
      </c>
      <c r="D94" s="170"/>
      <c r="E94" s="170"/>
      <c r="F94" s="170"/>
      <c r="G94" s="170"/>
      <c r="H94" s="170"/>
      <c r="I94" s="170"/>
      <c r="J94" s="171" t="s">
        <v>92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93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94</v>
      </c>
    </row>
    <row r="97" s="9" customFormat="1" ht="24.96" customHeight="1">
      <c r="A97" s="9"/>
      <c r="B97" s="173"/>
      <c r="C97" s="174"/>
      <c r="D97" s="175" t="s">
        <v>95</v>
      </c>
      <c r="E97" s="176"/>
      <c r="F97" s="176"/>
      <c r="G97" s="176"/>
      <c r="H97" s="176"/>
      <c r="I97" s="176"/>
      <c r="J97" s="177">
        <f>J119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96</v>
      </c>
      <c r="E98" s="182"/>
      <c r="F98" s="182"/>
      <c r="G98" s="182"/>
      <c r="H98" s="182"/>
      <c r="I98" s="182"/>
      <c r="J98" s="183">
        <f>J120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97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3.25" customHeight="1">
      <c r="A108" s="36"/>
      <c r="B108" s="37"/>
      <c r="C108" s="38"/>
      <c r="D108" s="38"/>
      <c r="E108" s="168" t="str">
        <f>E7</f>
        <v>Zvýšení dostupnosti komunitních pobytových služeb v lokalitě Náchod - Nábytek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88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01 - Výpis vybavení - nábytek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Náchod</v>
      </c>
      <c r="G112" s="38"/>
      <c r="H112" s="38"/>
      <c r="I112" s="30" t="s">
        <v>22</v>
      </c>
      <c r="J112" s="77" t="str">
        <f>IF(J12="","",J12)</f>
        <v>13. 2. 2020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40.05" customHeight="1">
      <c r="A114" s="36"/>
      <c r="B114" s="37"/>
      <c r="C114" s="30" t="s">
        <v>24</v>
      </c>
      <c r="D114" s="38"/>
      <c r="E114" s="38"/>
      <c r="F114" s="25" t="str">
        <f>E15</f>
        <v>Královehradecký kraj, Pivovarské nám. 1245/2</v>
      </c>
      <c r="G114" s="38"/>
      <c r="H114" s="38"/>
      <c r="I114" s="30" t="s">
        <v>30</v>
      </c>
      <c r="J114" s="34" t="str">
        <f>E21</f>
        <v>Projecticon s.r.o., A. Kopeckého 151, Nový Hrádek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33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5"/>
      <c r="B117" s="186"/>
      <c r="C117" s="187" t="s">
        <v>98</v>
      </c>
      <c r="D117" s="188" t="s">
        <v>62</v>
      </c>
      <c r="E117" s="188" t="s">
        <v>58</v>
      </c>
      <c r="F117" s="188" t="s">
        <v>59</v>
      </c>
      <c r="G117" s="188" t="s">
        <v>99</v>
      </c>
      <c r="H117" s="188" t="s">
        <v>100</v>
      </c>
      <c r="I117" s="188" t="s">
        <v>101</v>
      </c>
      <c r="J117" s="188" t="s">
        <v>92</v>
      </c>
      <c r="K117" s="189" t="s">
        <v>102</v>
      </c>
      <c r="L117" s="190"/>
      <c r="M117" s="98" t="s">
        <v>1</v>
      </c>
      <c r="N117" s="99" t="s">
        <v>41</v>
      </c>
      <c r="O117" s="99" t="s">
        <v>103</v>
      </c>
      <c r="P117" s="99" t="s">
        <v>104</v>
      </c>
      <c r="Q117" s="99" t="s">
        <v>105</v>
      </c>
      <c r="R117" s="99" t="s">
        <v>106</v>
      </c>
      <c r="S117" s="99" t="s">
        <v>107</v>
      </c>
      <c r="T117" s="100" t="s">
        <v>108</v>
      </c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6"/>
      <c r="B118" s="37"/>
      <c r="C118" s="105" t="s">
        <v>109</v>
      </c>
      <c r="D118" s="38"/>
      <c r="E118" s="38"/>
      <c r="F118" s="38"/>
      <c r="G118" s="38"/>
      <c r="H118" s="38"/>
      <c r="I118" s="38"/>
      <c r="J118" s="191">
        <f>BK118</f>
        <v>0</v>
      </c>
      <c r="K118" s="38"/>
      <c r="L118" s="42"/>
      <c r="M118" s="101"/>
      <c r="N118" s="192"/>
      <c r="O118" s="102"/>
      <c r="P118" s="193">
        <f>P119</f>
        <v>0</v>
      </c>
      <c r="Q118" s="102"/>
      <c r="R118" s="193">
        <f>R119</f>
        <v>0</v>
      </c>
      <c r="S118" s="102"/>
      <c r="T118" s="194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76</v>
      </c>
      <c r="AU118" s="15" t="s">
        <v>94</v>
      </c>
      <c r="BK118" s="195">
        <f>BK119</f>
        <v>0</v>
      </c>
    </row>
    <row r="119" s="12" customFormat="1" ht="25.92" customHeight="1">
      <c r="A119" s="12"/>
      <c r="B119" s="196"/>
      <c r="C119" s="197"/>
      <c r="D119" s="198" t="s">
        <v>76</v>
      </c>
      <c r="E119" s="199" t="s">
        <v>110</v>
      </c>
      <c r="F119" s="199" t="s">
        <v>111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P120</f>
        <v>0</v>
      </c>
      <c r="Q119" s="204"/>
      <c r="R119" s="205">
        <f>R120</f>
        <v>0</v>
      </c>
      <c r="S119" s="204"/>
      <c r="T119" s="206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112</v>
      </c>
      <c r="AT119" s="208" t="s">
        <v>76</v>
      </c>
      <c r="AU119" s="208" t="s">
        <v>77</v>
      </c>
      <c r="AY119" s="207" t="s">
        <v>113</v>
      </c>
      <c r="BK119" s="209">
        <f>BK120</f>
        <v>0</v>
      </c>
    </row>
    <row r="120" s="12" customFormat="1" ht="22.8" customHeight="1">
      <c r="A120" s="12"/>
      <c r="B120" s="196"/>
      <c r="C120" s="197"/>
      <c r="D120" s="198" t="s">
        <v>76</v>
      </c>
      <c r="E120" s="210" t="s">
        <v>114</v>
      </c>
      <c r="F120" s="210" t="s">
        <v>115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SUM(P121:P151)</f>
        <v>0</v>
      </c>
      <c r="Q120" s="204"/>
      <c r="R120" s="205">
        <f>SUM(R121:R151)</f>
        <v>0</v>
      </c>
      <c r="S120" s="204"/>
      <c r="T120" s="206">
        <f>SUM(T121:T151)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112</v>
      </c>
      <c r="AT120" s="208" t="s">
        <v>76</v>
      </c>
      <c r="AU120" s="208" t="s">
        <v>85</v>
      </c>
      <c r="AY120" s="207" t="s">
        <v>113</v>
      </c>
      <c r="BK120" s="209">
        <f>SUM(BK121:BK151)</f>
        <v>0</v>
      </c>
    </row>
    <row r="121" s="2" customFormat="1" ht="37.8" customHeight="1">
      <c r="A121" s="36"/>
      <c r="B121" s="37"/>
      <c r="C121" s="212" t="s">
        <v>85</v>
      </c>
      <c r="D121" s="212" t="s">
        <v>116</v>
      </c>
      <c r="E121" s="213" t="s">
        <v>117</v>
      </c>
      <c r="F121" s="214" t="s">
        <v>118</v>
      </c>
      <c r="G121" s="215" t="s">
        <v>119</v>
      </c>
      <c r="H121" s="216">
        <v>3</v>
      </c>
      <c r="I121" s="217"/>
      <c r="J121" s="218">
        <f>ROUND(I121*H121,2)</f>
        <v>0</v>
      </c>
      <c r="K121" s="214" t="s">
        <v>1</v>
      </c>
      <c r="L121" s="42"/>
      <c r="M121" s="219" t="s">
        <v>1</v>
      </c>
      <c r="N121" s="220" t="s">
        <v>42</v>
      </c>
      <c r="O121" s="89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3" t="s">
        <v>120</v>
      </c>
      <c r="AT121" s="223" t="s">
        <v>116</v>
      </c>
      <c r="AU121" s="223" t="s">
        <v>112</v>
      </c>
      <c r="AY121" s="15" t="s">
        <v>113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5" t="s">
        <v>85</v>
      </c>
      <c r="BK121" s="224">
        <f>ROUND(I121*H121,2)</f>
        <v>0</v>
      </c>
      <c r="BL121" s="15" t="s">
        <v>120</v>
      </c>
      <c r="BM121" s="223" t="s">
        <v>121</v>
      </c>
    </row>
    <row r="122" s="2" customFormat="1" ht="37.8" customHeight="1">
      <c r="A122" s="36"/>
      <c r="B122" s="37"/>
      <c r="C122" s="212" t="s">
        <v>112</v>
      </c>
      <c r="D122" s="212" t="s">
        <v>116</v>
      </c>
      <c r="E122" s="213" t="s">
        <v>122</v>
      </c>
      <c r="F122" s="214" t="s">
        <v>123</v>
      </c>
      <c r="G122" s="215" t="s">
        <v>119</v>
      </c>
      <c r="H122" s="216">
        <v>3</v>
      </c>
      <c r="I122" s="217"/>
      <c r="J122" s="218">
        <f>ROUND(I122*H122,2)</f>
        <v>0</v>
      </c>
      <c r="K122" s="214" t="s">
        <v>1</v>
      </c>
      <c r="L122" s="42"/>
      <c r="M122" s="219" t="s">
        <v>1</v>
      </c>
      <c r="N122" s="220" t="s">
        <v>42</v>
      </c>
      <c r="O122" s="89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3" t="s">
        <v>120</v>
      </c>
      <c r="AT122" s="223" t="s">
        <v>116</v>
      </c>
      <c r="AU122" s="223" t="s">
        <v>112</v>
      </c>
      <c r="AY122" s="15" t="s">
        <v>113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5" t="s">
        <v>85</v>
      </c>
      <c r="BK122" s="224">
        <f>ROUND(I122*H122,2)</f>
        <v>0</v>
      </c>
      <c r="BL122" s="15" t="s">
        <v>120</v>
      </c>
      <c r="BM122" s="223" t="s">
        <v>124</v>
      </c>
    </row>
    <row r="123" s="2" customFormat="1" ht="24.15" customHeight="1">
      <c r="A123" s="36"/>
      <c r="B123" s="37"/>
      <c r="C123" s="212" t="s">
        <v>125</v>
      </c>
      <c r="D123" s="212" t="s">
        <v>116</v>
      </c>
      <c r="E123" s="213" t="s">
        <v>126</v>
      </c>
      <c r="F123" s="214" t="s">
        <v>127</v>
      </c>
      <c r="G123" s="215" t="s">
        <v>119</v>
      </c>
      <c r="H123" s="216">
        <v>6</v>
      </c>
      <c r="I123" s="217"/>
      <c r="J123" s="218">
        <f>ROUND(I123*H123,2)</f>
        <v>0</v>
      </c>
      <c r="K123" s="214" t="s">
        <v>1</v>
      </c>
      <c r="L123" s="42"/>
      <c r="M123" s="219" t="s">
        <v>1</v>
      </c>
      <c r="N123" s="220" t="s">
        <v>42</v>
      </c>
      <c r="O123" s="89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3" t="s">
        <v>120</v>
      </c>
      <c r="AT123" s="223" t="s">
        <v>116</v>
      </c>
      <c r="AU123" s="223" t="s">
        <v>112</v>
      </c>
      <c r="AY123" s="15" t="s">
        <v>113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5" t="s">
        <v>85</v>
      </c>
      <c r="BK123" s="224">
        <f>ROUND(I123*H123,2)</f>
        <v>0</v>
      </c>
      <c r="BL123" s="15" t="s">
        <v>120</v>
      </c>
      <c r="BM123" s="223" t="s">
        <v>128</v>
      </c>
    </row>
    <row r="124" s="2" customFormat="1" ht="24.15" customHeight="1">
      <c r="A124" s="36"/>
      <c r="B124" s="37"/>
      <c r="C124" s="212" t="s">
        <v>129</v>
      </c>
      <c r="D124" s="212" t="s">
        <v>116</v>
      </c>
      <c r="E124" s="213" t="s">
        <v>130</v>
      </c>
      <c r="F124" s="214" t="s">
        <v>131</v>
      </c>
      <c r="G124" s="215" t="s">
        <v>119</v>
      </c>
      <c r="H124" s="216">
        <v>6</v>
      </c>
      <c r="I124" s="217"/>
      <c r="J124" s="218">
        <f>ROUND(I124*H124,2)</f>
        <v>0</v>
      </c>
      <c r="K124" s="214" t="s">
        <v>1</v>
      </c>
      <c r="L124" s="42"/>
      <c r="M124" s="219" t="s">
        <v>1</v>
      </c>
      <c r="N124" s="220" t="s">
        <v>42</v>
      </c>
      <c r="O124" s="89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3" t="s">
        <v>120</v>
      </c>
      <c r="AT124" s="223" t="s">
        <v>116</v>
      </c>
      <c r="AU124" s="223" t="s">
        <v>112</v>
      </c>
      <c r="AY124" s="15" t="s">
        <v>113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5" t="s">
        <v>85</v>
      </c>
      <c r="BK124" s="224">
        <f>ROUND(I124*H124,2)</f>
        <v>0</v>
      </c>
      <c r="BL124" s="15" t="s">
        <v>120</v>
      </c>
      <c r="BM124" s="223" t="s">
        <v>132</v>
      </c>
    </row>
    <row r="125" s="2" customFormat="1" ht="24.15" customHeight="1">
      <c r="A125" s="36"/>
      <c r="B125" s="37"/>
      <c r="C125" s="212" t="s">
        <v>133</v>
      </c>
      <c r="D125" s="212" t="s">
        <v>116</v>
      </c>
      <c r="E125" s="213" t="s">
        <v>134</v>
      </c>
      <c r="F125" s="214" t="s">
        <v>135</v>
      </c>
      <c r="G125" s="215" t="s">
        <v>119</v>
      </c>
      <c r="H125" s="216">
        <v>6</v>
      </c>
      <c r="I125" s="217"/>
      <c r="J125" s="218">
        <f>ROUND(I125*H125,2)</f>
        <v>0</v>
      </c>
      <c r="K125" s="214" t="s">
        <v>1</v>
      </c>
      <c r="L125" s="42"/>
      <c r="M125" s="219" t="s">
        <v>1</v>
      </c>
      <c r="N125" s="220" t="s">
        <v>42</v>
      </c>
      <c r="O125" s="89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3" t="s">
        <v>120</v>
      </c>
      <c r="AT125" s="223" t="s">
        <v>116</v>
      </c>
      <c r="AU125" s="223" t="s">
        <v>112</v>
      </c>
      <c r="AY125" s="15" t="s">
        <v>113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5" t="s">
        <v>85</v>
      </c>
      <c r="BK125" s="224">
        <f>ROUND(I125*H125,2)</f>
        <v>0</v>
      </c>
      <c r="BL125" s="15" t="s">
        <v>120</v>
      </c>
      <c r="BM125" s="223" t="s">
        <v>136</v>
      </c>
    </row>
    <row r="126" s="2" customFormat="1" ht="24.15" customHeight="1">
      <c r="A126" s="36"/>
      <c r="B126" s="37"/>
      <c r="C126" s="212" t="s">
        <v>137</v>
      </c>
      <c r="D126" s="212" t="s">
        <v>116</v>
      </c>
      <c r="E126" s="213" t="s">
        <v>138</v>
      </c>
      <c r="F126" s="214" t="s">
        <v>139</v>
      </c>
      <c r="G126" s="215" t="s">
        <v>119</v>
      </c>
      <c r="H126" s="216">
        <v>1</v>
      </c>
      <c r="I126" s="217"/>
      <c r="J126" s="218">
        <f>ROUND(I126*H126,2)</f>
        <v>0</v>
      </c>
      <c r="K126" s="214" t="s">
        <v>1</v>
      </c>
      <c r="L126" s="42"/>
      <c r="M126" s="219" t="s">
        <v>1</v>
      </c>
      <c r="N126" s="220" t="s">
        <v>42</v>
      </c>
      <c r="O126" s="89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3" t="s">
        <v>120</v>
      </c>
      <c r="AT126" s="223" t="s">
        <v>116</v>
      </c>
      <c r="AU126" s="223" t="s">
        <v>112</v>
      </c>
      <c r="AY126" s="15" t="s">
        <v>113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5" t="s">
        <v>85</v>
      </c>
      <c r="BK126" s="224">
        <f>ROUND(I126*H126,2)</f>
        <v>0</v>
      </c>
      <c r="BL126" s="15" t="s">
        <v>120</v>
      </c>
      <c r="BM126" s="223" t="s">
        <v>140</v>
      </c>
    </row>
    <row r="127" s="2" customFormat="1" ht="24.15" customHeight="1">
      <c r="A127" s="36"/>
      <c r="B127" s="37"/>
      <c r="C127" s="212" t="s">
        <v>141</v>
      </c>
      <c r="D127" s="212" t="s">
        <v>116</v>
      </c>
      <c r="E127" s="213" t="s">
        <v>142</v>
      </c>
      <c r="F127" s="214" t="s">
        <v>143</v>
      </c>
      <c r="G127" s="215" t="s">
        <v>119</v>
      </c>
      <c r="H127" s="216">
        <v>2</v>
      </c>
      <c r="I127" s="217"/>
      <c r="J127" s="218">
        <f>ROUND(I127*H127,2)</f>
        <v>0</v>
      </c>
      <c r="K127" s="214" t="s">
        <v>1</v>
      </c>
      <c r="L127" s="42"/>
      <c r="M127" s="219" t="s">
        <v>1</v>
      </c>
      <c r="N127" s="220" t="s">
        <v>42</v>
      </c>
      <c r="O127" s="89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3" t="s">
        <v>120</v>
      </c>
      <c r="AT127" s="223" t="s">
        <v>116</v>
      </c>
      <c r="AU127" s="223" t="s">
        <v>112</v>
      </c>
      <c r="AY127" s="15" t="s">
        <v>113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5" t="s">
        <v>85</v>
      </c>
      <c r="BK127" s="224">
        <f>ROUND(I127*H127,2)</f>
        <v>0</v>
      </c>
      <c r="BL127" s="15" t="s">
        <v>120</v>
      </c>
      <c r="BM127" s="223" t="s">
        <v>144</v>
      </c>
    </row>
    <row r="128" s="2" customFormat="1" ht="24.15" customHeight="1">
      <c r="A128" s="36"/>
      <c r="B128" s="37"/>
      <c r="C128" s="212" t="s">
        <v>145</v>
      </c>
      <c r="D128" s="212" t="s">
        <v>116</v>
      </c>
      <c r="E128" s="213" t="s">
        <v>146</v>
      </c>
      <c r="F128" s="214" t="s">
        <v>147</v>
      </c>
      <c r="G128" s="215" t="s">
        <v>119</v>
      </c>
      <c r="H128" s="216">
        <v>2</v>
      </c>
      <c r="I128" s="217"/>
      <c r="J128" s="218">
        <f>ROUND(I128*H128,2)</f>
        <v>0</v>
      </c>
      <c r="K128" s="214" t="s">
        <v>1</v>
      </c>
      <c r="L128" s="42"/>
      <c r="M128" s="219" t="s">
        <v>1</v>
      </c>
      <c r="N128" s="220" t="s">
        <v>42</v>
      </c>
      <c r="O128" s="89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120</v>
      </c>
      <c r="AT128" s="223" t="s">
        <v>116</v>
      </c>
      <c r="AU128" s="223" t="s">
        <v>112</v>
      </c>
      <c r="AY128" s="15" t="s">
        <v>113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85</v>
      </c>
      <c r="BK128" s="224">
        <f>ROUND(I128*H128,2)</f>
        <v>0</v>
      </c>
      <c r="BL128" s="15" t="s">
        <v>120</v>
      </c>
      <c r="BM128" s="223" t="s">
        <v>148</v>
      </c>
    </row>
    <row r="129" s="2" customFormat="1" ht="24.15" customHeight="1">
      <c r="A129" s="36"/>
      <c r="B129" s="37"/>
      <c r="C129" s="212" t="s">
        <v>149</v>
      </c>
      <c r="D129" s="212" t="s">
        <v>116</v>
      </c>
      <c r="E129" s="213" t="s">
        <v>150</v>
      </c>
      <c r="F129" s="214" t="s">
        <v>151</v>
      </c>
      <c r="G129" s="215" t="s">
        <v>119</v>
      </c>
      <c r="H129" s="216">
        <v>1</v>
      </c>
      <c r="I129" s="217"/>
      <c r="J129" s="218">
        <f>ROUND(I129*H129,2)</f>
        <v>0</v>
      </c>
      <c r="K129" s="214" t="s">
        <v>1</v>
      </c>
      <c r="L129" s="42"/>
      <c r="M129" s="219" t="s">
        <v>1</v>
      </c>
      <c r="N129" s="220" t="s">
        <v>42</v>
      </c>
      <c r="O129" s="89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3" t="s">
        <v>120</v>
      </c>
      <c r="AT129" s="223" t="s">
        <v>116</v>
      </c>
      <c r="AU129" s="223" t="s">
        <v>112</v>
      </c>
      <c r="AY129" s="15" t="s">
        <v>113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5" t="s">
        <v>85</v>
      </c>
      <c r="BK129" s="224">
        <f>ROUND(I129*H129,2)</f>
        <v>0</v>
      </c>
      <c r="BL129" s="15" t="s">
        <v>120</v>
      </c>
      <c r="BM129" s="223" t="s">
        <v>152</v>
      </c>
    </row>
    <row r="130" s="2" customFormat="1" ht="37.8" customHeight="1">
      <c r="A130" s="36"/>
      <c r="B130" s="37"/>
      <c r="C130" s="212" t="s">
        <v>153</v>
      </c>
      <c r="D130" s="212" t="s">
        <v>116</v>
      </c>
      <c r="E130" s="213" t="s">
        <v>154</v>
      </c>
      <c r="F130" s="214" t="s">
        <v>155</v>
      </c>
      <c r="G130" s="215" t="s">
        <v>119</v>
      </c>
      <c r="H130" s="216">
        <v>7</v>
      </c>
      <c r="I130" s="217"/>
      <c r="J130" s="218">
        <f>ROUND(I130*H130,2)</f>
        <v>0</v>
      </c>
      <c r="K130" s="214" t="s">
        <v>1</v>
      </c>
      <c r="L130" s="42"/>
      <c r="M130" s="219" t="s">
        <v>1</v>
      </c>
      <c r="N130" s="220" t="s">
        <v>42</v>
      </c>
      <c r="O130" s="89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3" t="s">
        <v>120</v>
      </c>
      <c r="AT130" s="223" t="s">
        <v>116</v>
      </c>
      <c r="AU130" s="223" t="s">
        <v>112</v>
      </c>
      <c r="AY130" s="15" t="s">
        <v>113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5" t="s">
        <v>85</v>
      </c>
      <c r="BK130" s="224">
        <f>ROUND(I130*H130,2)</f>
        <v>0</v>
      </c>
      <c r="BL130" s="15" t="s">
        <v>120</v>
      </c>
      <c r="BM130" s="223" t="s">
        <v>156</v>
      </c>
    </row>
    <row r="131" s="2" customFormat="1" ht="24.15" customHeight="1">
      <c r="A131" s="36"/>
      <c r="B131" s="37"/>
      <c r="C131" s="212" t="s">
        <v>157</v>
      </c>
      <c r="D131" s="212" t="s">
        <v>116</v>
      </c>
      <c r="E131" s="213" t="s">
        <v>158</v>
      </c>
      <c r="F131" s="214" t="s">
        <v>159</v>
      </c>
      <c r="G131" s="215" t="s">
        <v>119</v>
      </c>
      <c r="H131" s="216">
        <v>13</v>
      </c>
      <c r="I131" s="217"/>
      <c r="J131" s="218">
        <f>ROUND(I131*H131,2)</f>
        <v>0</v>
      </c>
      <c r="K131" s="214" t="s">
        <v>1</v>
      </c>
      <c r="L131" s="42"/>
      <c r="M131" s="219" t="s">
        <v>1</v>
      </c>
      <c r="N131" s="220" t="s">
        <v>42</v>
      </c>
      <c r="O131" s="89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120</v>
      </c>
      <c r="AT131" s="223" t="s">
        <v>116</v>
      </c>
      <c r="AU131" s="223" t="s">
        <v>112</v>
      </c>
      <c r="AY131" s="15" t="s">
        <v>113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85</v>
      </c>
      <c r="BK131" s="224">
        <f>ROUND(I131*H131,2)</f>
        <v>0</v>
      </c>
      <c r="BL131" s="15" t="s">
        <v>120</v>
      </c>
      <c r="BM131" s="223" t="s">
        <v>160</v>
      </c>
    </row>
    <row r="132" s="2" customFormat="1" ht="24.15" customHeight="1">
      <c r="A132" s="36"/>
      <c r="B132" s="37"/>
      <c r="C132" s="212" t="s">
        <v>161</v>
      </c>
      <c r="D132" s="212" t="s">
        <v>116</v>
      </c>
      <c r="E132" s="213" t="s">
        <v>162</v>
      </c>
      <c r="F132" s="214" t="s">
        <v>163</v>
      </c>
      <c r="G132" s="215" t="s">
        <v>119</v>
      </c>
      <c r="H132" s="216">
        <v>6</v>
      </c>
      <c r="I132" s="217"/>
      <c r="J132" s="218">
        <f>ROUND(I132*H132,2)</f>
        <v>0</v>
      </c>
      <c r="K132" s="214" t="s">
        <v>1</v>
      </c>
      <c r="L132" s="42"/>
      <c r="M132" s="219" t="s">
        <v>1</v>
      </c>
      <c r="N132" s="220" t="s">
        <v>42</v>
      </c>
      <c r="O132" s="89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3" t="s">
        <v>120</v>
      </c>
      <c r="AT132" s="223" t="s">
        <v>116</v>
      </c>
      <c r="AU132" s="223" t="s">
        <v>112</v>
      </c>
      <c r="AY132" s="15" t="s">
        <v>113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5" t="s">
        <v>85</v>
      </c>
      <c r="BK132" s="224">
        <f>ROUND(I132*H132,2)</f>
        <v>0</v>
      </c>
      <c r="BL132" s="15" t="s">
        <v>120</v>
      </c>
      <c r="BM132" s="223" t="s">
        <v>164</v>
      </c>
    </row>
    <row r="133" s="13" customFormat="1">
      <c r="A133" s="13"/>
      <c r="B133" s="225"/>
      <c r="C133" s="226"/>
      <c r="D133" s="227" t="s">
        <v>165</v>
      </c>
      <c r="E133" s="226"/>
      <c r="F133" s="228" t="s">
        <v>166</v>
      </c>
      <c r="G133" s="226"/>
      <c r="H133" s="229">
        <v>6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165</v>
      </c>
      <c r="AU133" s="235" t="s">
        <v>112</v>
      </c>
      <c r="AV133" s="13" t="s">
        <v>112</v>
      </c>
      <c r="AW133" s="13" t="s">
        <v>4</v>
      </c>
      <c r="AX133" s="13" t="s">
        <v>85</v>
      </c>
      <c r="AY133" s="235" t="s">
        <v>113</v>
      </c>
    </row>
    <row r="134" s="2" customFormat="1" ht="24.15" customHeight="1">
      <c r="A134" s="36"/>
      <c r="B134" s="37"/>
      <c r="C134" s="212" t="s">
        <v>167</v>
      </c>
      <c r="D134" s="212" t="s">
        <v>116</v>
      </c>
      <c r="E134" s="213" t="s">
        <v>168</v>
      </c>
      <c r="F134" s="214" t="s">
        <v>169</v>
      </c>
      <c r="G134" s="215" t="s">
        <v>119</v>
      </c>
      <c r="H134" s="216">
        <v>2</v>
      </c>
      <c r="I134" s="217"/>
      <c r="J134" s="218">
        <f>ROUND(I134*H134,2)</f>
        <v>0</v>
      </c>
      <c r="K134" s="214" t="s">
        <v>1</v>
      </c>
      <c r="L134" s="42"/>
      <c r="M134" s="219" t="s">
        <v>1</v>
      </c>
      <c r="N134" s="220" t="s">
        <v>42</v>
      </c>
      <c r="O134" s="89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120</v>
      </c>
      <c r="AT134" s="223" t="s">
        <v>116</v>
      </c>
      <c r="AU134" s="223" t="s">
        <v>112</v>
      </c>
      <c r="AY134" s="15" t="s">
        <v>113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85</v>
      </c>
      <c r="BK134" s="224">
        <f>ROUND(I134*H134,2)</f>
        <v>0</v>
      </c>
      <c r="BL134" s="15" t="s">
        <v>120</v>
      </c>
      <c r="BM134" s="223" t="s">
        <v>170</v>
      </c>
    </row>
    <row r="135" s="13" customFormat="1">
      <c r="A135" s="13"/>
      <c r="B135" s="225"/>
      <c r="C135" s="226"/>
      <c r="D135" s="227" t="s">
        <v>165</v>
      </c>
      <c r="E135" s="226"/>
      <c r="F135" s="228" t="s">
        <v>171</v>
      </c>
      <c r="G135" s="226"/>
      <c r="H135" s="229">
        <v>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165</v>
      </c>
      <c r="AU135" s="235" t="s">
        <v>112</v>
      </c>
      <c r="AV135" s="13" t="s">
        <v>112</v>
      </c>
      <c r="AW135" s="13" t="s">
        <v>4</v>
      </c>
      <c r="AX135" s="13" t="s">
        <v>85</v>
      </c>
      <c r="AY135" s="235" t="s">
        <v>113</v>
      </c>
    </row>
    <row r="136" s="2" customFormat="1" ht="24.15" customHeight="1">
      <c r="A136" s="36"/>
      <c r="B136" s="37"/>
      <c r="C136" s="212" t="s">
        <v>172</v>
      </c>
      <c r="D136" s="212" t="s">
        <v>116</v>
      </c>
      <c r="E136" s="213" t="s">
        <v>173</v>
      </c>
      <c r="F136" s="214" t="s">
        <v>174</v>
      </c>
      <c r="G136" s="215" t="s">
        <v>119</v>
      </c>
      <c r="H136" s="216">
        <v>2</v>
      </c>
      <c r="I136" s="217"/>
      <c r="J136" s="218">
        <f>ROUND(I136*H136,2)</f>
        <v>0</v>
      </c>
      <c r="K136" s="214" t="s">
        <v>1</v>
      </c>
      <c r="L136" s="42"/>
      <c r="M136" s="219" t="s">
        <v>1</v>
      </c>
      <c r="N136" s="220" t="s">
        <v>42</v>
      </c>
      <c r="O136" s="89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120</v>
      </c>
      <c r="AT136" s="223" t="s">
        <v>116</v>
      </c>
      <c r="AU136" s="223" t="s">
        <v>112</v>
      </c>
      <c r="AY136" s="15" t="s">
        <v>113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85</v>
      </c>
      <c r="BK136" s="224">
        <f>ROUND(I136*H136,2)</f>
        <v>0</v>
      </c>
      <c r="BL136" s="15" t="s">
        <v>120</v>
      </c>
      <c r="BM136" s="223" t="s">
        <v>175</v>
      </c>
    </row>
    <row r="137" s="2" customFormat="1" ht="24.15" customHeight="1">
      <c r="A137" s="36"/>
      <c r="B137" s="37"/>
      <c r="C137" s="212" t="s">
        <v>8</v>
      </c>
      <c r="D137" s="212" t="s">
        <v>116</v>
      </c>
      <c r="E137" s="213" t="s">
        <v>176</v>
      </c>
      <c r="F137" s="214" t="s">
        <v>177</v>
      </c>
      <c r="G137" s="215" t="s">
        <v>119</v>
      </c>
      <c r="H137" s="216">
        <v>2</v>
      </c>
      <c r="I137" s="217"/>
      <c r="J137" s="218">
        <f>ROUND(I137*H137,2)</f>
        <v>0</v>
      </c>
      <c r="K137" s="214" t="s">
        <v>1</v>
      </c>
      <c r="L137" s="42"/>
      <c r="M137" s="219" t="s">
        <v>1</v>
      </c>
      <c r="N137" s="220" t="s">
        <v>42</v>
      </c>
      <c r="O137" s="89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120</v>
      </c>
      <c r="AT137" s="223" t="s">
        <v>116</v>
      </c>
      <c r="AU137" s="223" t="s">
        <v>112</v>
      </c>
      <c r="AY137" s="15" t="s">
        <v>113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85</v>
      </c>
      <c r="BK137" s="224">
        <f>ROUND(I137*H137,2)</f>
        <v>0</v>
      </c>
      <c r="BL137" s="15" t="s">
        <v>120</v>
      </c>
      <c r="BM137" s="223" t="s">
        <v>178</v>
      </c>
    </row>
    <row r="138" s="2" customFormat="1" ht="24.15" customHeight="1">
      <c r="A138" s="36"/>
      <c r="B138" s="37"/>
      <c r="C138" s="212" t="s">
        <v>120</v>
      </c>
      <c r="D138" s="212" t="s">
        <v>116</v>
      </c>
      <c r="E138" s="213" t="s">
        <v>179</v>
      </c>
      <c r="F138" s="214" t="s">
        <v>180</v>
      </c>
      <c r="G138" s="215" t="s">
        <v>119</v>
      </c>
      <c r="H138" s="216">
        <v>2</v>
      </c>
      <c r="I138" s="217"/>
      <c r="J138" s="218">
        <f>ROUND(I138*H138,2)</f>
        <v>0</v>
      </c>
      <c r="K138" s="214" t="s">
        <v>1</v>
      </c>
      <c r="L138" s="42"/>
      <c r="M138" s="219" t="s">
        <v>1</v>
      </c>
      <c r="N138" s="220" t="s">
        <v>42</v>
      </c>
      <c r="O138" s="89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120</v>
      </c>
      <c r="AT138" s="223" t="s">
        <v>116</v>
      </c>
      <c r="AU138" s="223" t="s">
        <v>112</v>
      </c>
      <c r="AY138" s="15" t="s">
        <v>113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85</v>
      </c>
      <c r="BK138" s="224">
        <f>ROUND(I138*H138,2)</f>
        <v>0</v>
      </c>
      <c r="BL138" s="15" t="s">
        <v>120</v>
      </c>
      <c r="BM138" s="223" t="s">
        <v>181</v>
      </c>
    </row>
    <row r="139" s="2" customFormat="1" ht="24.15" customHeight="1">
      <c r="A139" s="36"/>
      <c r="B139" s="37"/>
      <c r="C139" s="212" t="s">
        <v>182</v>
      </c>
      <c r="D139" s="212" t="s">
        <v>116</v>
      </c>
      <c r="E139" s="213" t="s">
        <v>183</v>
      </c>
      <c r="F139" s="214" t="s">
        <v>184</v>
      </c>
      <c r="G139" s="215" t="s">
        <v>119</v>
      </c>
      <c r="H139" s="216">
        <v>8</v>
      </c>
      <c r="I139" s="217"/>
      <c r="J139" s="218">
        <f>ROUND(I139*H139,2)</f>
        <v>0</v>
      </c>
      <c r="K139" s="214" t="s">
        <v>1</v>
      </c>
      <c r="L139" s="42"/>
      <c r="M139" s="219" t="s">
        <v>1</v>
      </c>
      <c r="N139" s="220" t="s">
        <v>42</v>
      </c>
      <c r="O139" s="89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120</v>
      </c>
      <c r="AT139" s="223" t="s">
        <v>116</v>
      </c>
      <c r="AU139" s="223" t="s">
        <v>112</v>
      </c>
      <c r="AY139" s="15" t="s">
        <v>113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85</v>
      </c>
      <c r="BK139" s="224">
        <f>ROUND(I139*H139,2)</f>
        <v>0</v>
      </c>
      <c r="BL139" s="15" t="s">
        <v>120</v>
      </c>
      <c r="BM139" s="223" t="s">
        <v>185</v>
      </c>
    </row>
    <row r="140" s="2" customFormat="1" ht="24.15" customHeight="1">
      <c r="A140" s="36"/>
      <c r="B140" s="37"/>
      <c r="C140" s="212" t="s">
        <v>186</v>
      </c>
      <c r="D140" s="212" t="s">
        <v>116</v>
      </c>
      <c r="E140" s="213" t="s">
        <v>187</v>
      </c>
      <c r="F140" s="214" t="s">
        <v>188</v>
      </c>
      <c r="G140" s="215" t="s">
        <v>119</v>
      </c>
      <c r="H140" s="216">
        <v>2</v>
      </c>
      <c r="I140" s="217"/>
      <c r="J140" s="218">
        <f>ROUND(I140*H140,2)</f>
        <v>0</v>
      </c>
      <c r="K140" s="214" t="s">
        <v>1</v>
      </c>
      <c r="L140" s="42"/>
      <c r="M140" s="219" t="s">
        <v>1</v>
      </c>
      <c r="N140" s="220" t="s">
        <v>42</v>
      </c>
      <c r="O140" s="89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120</v>
      </c>
      <c r="AT140" s="223" t="s">
        <v>116</v>
      </c>
      <c r="AU140" s="223" t="s">
        <v>112</v>
      </c>
      <c r="AY140" s="15" t="s">
        <v>113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85</v>
      </c>
      <c r="BK140" s="224">
        <f>ROUND(I140*H140,2)</f>
        <v>0</v>
      </c>
      <c r="BL140" s="15" t="s">
        <v>120</v>
      </c>
      <c r="BM140" s="223" t="s">
        <v>189</v>
      </c>
    </row>
    <row r="141" s="2" customFormat="1" ht="24.15" customHeight="1">
      <c r="A141" s="36"/>
      <c r="B141" s="37"/>
      <c r="C141" s="212" t="s">
        <v>190</v>
      </c>
      <c r="D141" s="212" t="s">
        <v>116</v>
      </c>
      <c r="E141" s="213" t="s">
        <v>191</v>
      </c>
      <c r="F141" s="214" t="s">
        <v>192</v>
      </c>
      <c r="G141" s="215" t="s">
        <v>119</v>
      </c>
      <c r="H141" s="216">
        <v>1</v>
      </c>
      <c r="I141" s="217"/>
      <c r="J141" s="218">
        <f>ROUND(I141*H141,2)</f>
        <v>0</v>
      </c>
      <c r="K141" s="214" t="s">
        <v>1</v>
      </c>
      <c r="L141" s="42"/>
      <c r="M141" s="219" t="s">
        <v>1</v>
      </c>
      <c r="N141" s="220" t="s">
        <v>42</v>
      </c>
      <c r="O141" s="89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120</v>
      </c>
      <c r="AT141" s="223" t="s">
        <v>116</v>
      </c>
      <c r="AU141" s="223" t="s">
        <v>112</v>
      </c>
      <c r="AY141" s="15" t="s">
        <v>113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85</v>
      </c>
      <c r="BK141" s="224">
        <f>ROUND(I141*H141,2)</f>
        <v>0</v>
      </c>
      <c r="BL141" s="15" t="s">
        <v>120</v>
      </c>
      <c r="BM141" s="223" t="s">
        <v>193</v>
      </c>
    </row>
    <row r="142" s="2" customFormat="1" ht="24.15" customHeight="1">
      <c r="A142" s="36"/>
      <c r="B142" s="37"/>
      <c r="C142" s="212" t="s">
        <v>194</v>
      </c>
      <c r="D142" s="212" t="s">
        <v>116</v>
      </c>
      <c r="E142" s="213" t="s">
        <v>195</v>
      </c>
      <c r="F142" s="214" t="s">
        <v>196</v>
      </c>
      <c r="G142" s="215" t="s">
        <v>119</v>
      </c>
      <c r="H142" s="216">
        <v>2</v>
      </c>
      <c r="I142" s="217"/>
      <c r="J142" s="218">
        <f>ROUND(I142*H142,2)</f>
        <v>0</v>
      </c>
      <c r="K142" s="214" t="s">
        <v>1</v>
      </c>
      <c r="L142" s="42"/>
      <c r="M142" s="219" t="s">
        <v>1</v>
      </c>
      <c r="N142" s="220" t="s">
        <v>42</v>
      </c>
      <c r="O142" s="89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120</v>
      </c>
      <c r="AT142" s="223" t="s">
        <v>116</v>
      </c>
      <c r="AU142" s="223" t="s">
        <v>112</v>
      </c>
      <c r="AY142" s="15" t="s">
        <v>113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85</v>
      </c>
      <c r="BK142" s="224">
        <f>ROUND(I142*H142,2)</f>
        <v>0</v>
      </c>
      <c r="BL142" s="15" t="s">
        <v>120</v>
      </c>
      <c r="BM142" s="223" t="s">
        <v>197</v>
      </c>
    </row>
    <row r="143" s="2" customFormat="1" ht="24.15" customHeight="1">
      <c r="A143" s="36"/>
      <c r="B143" s="37"/>
      <c r="C143" s="212" t="s">
        <v>7</v>
      </c>
      <c r="D143" s="212" t="s">
        <v>116</v>
      </c>
      <c r="E143" s="213" t="s">
        <v>198</v>
      </c>
      <c r="F143" s="214" t="s">
        <v>199</v>
      </c>
      <c r="G143" s="215" t="s">
        <v>119</v>
      </c>
      <c r="H143" s="216">
        <v>1</v>
      </c>
      <c r="I143" s="217"/>
      <c r="J143" s="218">
        <f>ROUND(I143*H143,2)</f>
        <v>0</v>
      </c>
      <c r="K143" s="214" t="s">
        <v>1</v>
      </c>
      <c r="L143" s="42"/>
      <c r="M143" s="219" t="s">
        <v>1</v>
      </c>
      <c r="N143" s="220" t="s">
        <v>42</v>
      </c>
      <c r="O143" s="89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120</v>
      </c>
      <c r="AT143" s="223" t="s">
        <v>116</v>
      </c>
      <c r="AU143" s="223" t="s">
        <v>112</v>
      </c>
      <c r="AY143" s="15" t="s">
        <v>113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85</v>
      </c>
      <c r="BK143" s="224">
        <f>ROUND(I143*H143,2)</f>
        <v>0</v>
      </c>
      <c r="BL143" s="15" t="s">
        <v>120</v>
      </c>
      <c r="BM143" s="223" t="s">
        <v>200</v>
      </c>
    </row>
    <row r="144" s="2" customFormat="1" ht="24.15" customHeight="1">
      <c r="A144" s="36"/>
      <c r="B144" s="37"/>
      <c r="C144" s="212" t="s">
        <v>201</v>
      </c>
      <c r="D144" s="212" t="s">
        <v>116</v>
      </c>
      <c r="E144" s="213" t="s">
        <v>202</v>
      </c>
      <c r="F144" s="214" t="s">
        <v>203</v>
      </c>
      <c r="G144" s="215" t="s">
        <v>119</v>
      </c>
      <c r="H144" s="216">
        <v>1</v>
      </c>
      <c r="I144" s="217"/>
      <c r="J144" s="218">
        <f>ROUND(I144*H144,2)</f>
        <v>0</v>
      </c>
      <c r="K144" s="214" t="s">
        <v>1</v>
      </c>
      <c r="L144" s="42"/>
      <c r="M144" s="219" t="s">
        <v>1</v>
      </c>
      <c r="N144" s="220" t="s">
        <v>42</v>
      </c>
      <c r="O144" s="89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3" t="s">
        <v>120</v>
      </c>
      <c r="AT144" s="223" t="s">
        <v>116</v>
      </c>
      <c r="AU144" s="223" t="s">
        <v>112</v>
      </c>
      <c r="AY144" s="15" t="s">
        <v>113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5" t="s">
        <v>85</v>
      </c>
      <c r="BK144" s="224">
        <f>ROUND(I144*H144,2)</f>
        <v>0</v>
      </c>
      <c r="BL144" s="15" t="s">
        <v>120</v>
      </c>
      <c r="BM144" s="223" t="s">
        <v>204</v>
      </c>
    </row>
    <row r="145" s="2" customFormat="1" ht="24.15" customHeight="1">
      <c r="A145" s="36"/>
      <c r="B145" s="37"/>
      <c r="C145" s="212" t="s">
        <v>205</v>
      </c>
      <c r="D145" s="212" t="s">
        <v>116</v>
      </c>
      <c r="E145" s="213" t="s">
        <v>206</v>
      </c>
      <c r="F145" s="214" t="s">
        <v>207</v>
      </c>
      <c r="G145" s="215" t="s">
        <v>119</v>
      </c>
      <c r="H145" s="216">
        <v>2</v>
      </c>
      <c r="I145" s="217"/>
      <c r="J145" s="218">
        <f>ROUND(I145*H145,2)</f>
        <v>0</v>
      </c>
      <c r="K145" s="214" t="s">
        <v>1</v>
      </c>
      <c r="L145" s="42"/>
      <c r="M145" s="219" t="s">
        <v>1</v>
      </c>
      <c r="N145" s="220" t="s">
        <v>42</v>
      </c>
      <c r="O145" s="89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120</v>
      </c>
      <c r="AT145" s="223" t="s">
        <v>116</v>
      </c>
      <c r="AU145" s="223" t="s">
        <v>112</v>
      </c>
      <c r="AY145" s="15" t="s">
        <v>113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85</v>
      </c>
      <c r="BK145" s="224">
        <f>ROUND(I145*H145,2)</f>
        <v>0</v>
      </c>
      <c r="BL145" s="15" t="s">
        <v>120</v>
      </c>
      <c r="BM145" s="223" t="s">
        <v>208</v>
      </c>
    </row>
    <row r="146" s="2" customFormat="1" ht="24.15" customHeight="1">
      <c r="A146" s="36"/>
      <c r="B146" s="37"/>
      <c r="C146" s="212" t="s">
        <v>209</v>
      </c>
      <c r="D146" s="212" t="s">
        <v>116</v>
      </c>
      <c r="E146" s="213" t="s">
        <v>210</v>
      </c>
      <c r="F146" s="214" t="s">
        <v>211</v>
      </c>
      <c r="G146" s="215" t="s">
        <v>119</v>
      </c>
      <c r="H146" s="216">
        <v>1</v>
      </c>
      <c r="I146" s="217"/>
      <c r="J146" s="218">
        <f>ROUND(I146*H146,2)</f>
        <v>0</v>
      </c>
      <c r="K146" s="214" t="s">
        <v>1</v>
      </c>
      <c r="L146" s="42"/>
      <c r="M146" s="219" t="s">
        <v>1</v>
      </c>
      <c r="N146" s="220" t="s">
        <v>42</v>
      </c>
      <c r="O146" s="89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120</v>
      </c>
      <c r="AT146" s="223" t="s">
        <v>116</v>
      </c>
      <c r="AU146" s="223" t="s">
        <v>112</v>
      </c>
      <c r="AY146" s="15" t="s">
        <v>113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85</v>
      </c>
      <c r="BK146" s="224">
        <f>ROUND(I146*H146,2)</f>
        <v>0</v>
      </c>
      <c r="BL146" s="15" t="s">
        <v>120</v>
      </c>
      <c r="BM146" s="223" t="s">
        <v>212</v>
      </c>
    </row>
    <row r="147" s="2" customFormat="1" ht="24.15" customHeight="1">
      <c r="A147" s="36"/>
      <c r="B147" s="37"/>
      <c r="C147" s="212" t="s">
        <v>213</v>
      </c>
      <c r="D147" s="212" t="s">
        <v>116</v>
      </c>
      <c r="E147" s="213" t="s">
        <v>214</v>
      </c>
      <c r="F147" s="214" t="s">
        <v>215</v>
      </c>
      <c r="G147" s="215" t="s">
        <v>119</v>
      </c>
      <c r="H147" s="216">
        <v>1</v>
      </c>
      <c r="I147" s="217"/>
      <c r="J147" s="218">
        <f>ROUND(I147*H147,2)</f>
        <v>0</v>
      </c>
      <c r="K147" s="214" t="s">
        <v>1</v>
      </c>
      <c r="L147" s="42"/>
      <c r="M147" s="219" t="s">
        <v>1</v>
      </c>
      <c r="N147" s="220" t="s">
        <v>42</v>
      </c>
      <c r="O147" s="89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3" t="s">
        <v>120</v>
      </c>
      <c r="AT147" s="223" t="s">
        <v>116</v>
      </c>
      <c r="AU147" s="223" t="s">
        <v>112</v>
      </c>
      <c r="AY147" s="15" t="s">
        <v>113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5" t="s">
        <v>85</v>
      </c>
      <c r="BK147" s="224">
        <f>ROUND(I147*H147,2)</f>
        <v>0</v>
      </c>
      <c r="BL147" s="15" t="s">
        <v>120</v>
      </c>
      <c r="BM147" s="223" t="s">
        <v>216</v>
      </c>
    </row>
    <row r="148" s="2" customFormat="1" ht="24.15" customHeight="1">
      <c r="A148" s="36"/>
      <c r="B148" s="37"/>
      <c r="C148" s="212" t="s">
        <v>217</v>
      </c>
      <c r="D148" s="212" t="s">
        <v>116</v>
      </c>
      <c r="E148" s="213" t="s">
        <v>218</v>
      </c>
      <c r="F148" s="214" t="s">
        <v>219</v>
      </c>
      <c r="G148" s="215" t="s">
        <v>119</v>
      </c>
      <c r="H148" s="216">
        <v>1</v>
      </c>
      <c r="I148" s="217"/>
      <c r="J148" s="218">
        <f>ROUND(I148*H148,2)</f>
        <v>0</v>
      </c>
      <c r="K148" s="214" t="s">
        <v>1</v>
      </c>
      <c r="L148" s="42"/>
      <c r="M148" s="219" t="s">
        <v>1</v>
      </c>
      <c r="N148" s="220" t="s">
        <v>42</v>
      </c>
      <c r="O148" s="89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120</v>
      </c>
      <c r="AT148" s="223" t="s">
        <v>116</v>
      </c>
      <c r="AU148" s="223" t="s">
        <v>112</v>
      </c>
      <c r="AY148" s="15" t="s">
        <v>113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85</v>
      </c>
      <c r="BK148" s="224">
        <f>ROUND(I148*H148,2)</f>
        <v>0</v>
      </c>
      <c r="BL148" s="15" t="s">
        <v>120</v>
      </c>
      <c r="BM148" s="223" t="s">
        <v>220</v>
      </c>
    </row>
    <row r="149" s="2" customFormat="1" ht="24.15" customHeight="1">
      <c r="A149" s="36"/>
      <c r="B149" s="37"/>
      <c r="C149" s="212" t="s">
        <v>221</v>
      </c>
      <c r="D149" s="212" t="s">
        <v>116</v>
      </c>
      <c r="E149" s="213" t="s">
        <v>222</v>
      </c>
      <c r="F149" s="214" t="s">
        <v>223</v>
      </c>
      <c r="G149" s="215" t="s">
        <v>119</v>
      </c>
      <c r="H149" s="216">
        <v>1</v>
      </c>
      <c r="I149" s="217"/>
      <c r="J149" s="218">
        <f>ROUND(I149*H149,2)</f>
        <v>0</v>
      </c>
      <c r="K149" s="214" t="s">
        <v>1</v>
      </c>
      <c r="L149" s="42"/>
      <c r="M149" s="219" t="s">
        <v>1</v>
      </c>
      <c r="N149" s="220" t="s">
        <v>42</v>
      </c>
      <c r="O149" s="89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120</v>
      </c>
      <c r="AT149" s="223" t="s">
        <v>116</v>
      </c>
      <c r="AU149" s="223" t="s">
        <v>112</v>
      </c>
      <c r="AY149" s="15" t="s">
        <v>113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85</v>
      </c>
      <c r="BK149" s="224">
        <f>ROUND(I149*H149,2)</f>
        <v>0</v>
      </c>
      <c r="BL149" s="15" t="s">
        <v>120</v>
      </c>
      <c r="BM149" s="223" t="s">
        <v>224</v>
      </c>
    </row>
    <row r="150" s="2" customFormat="1" ht="24.15" customHeight="1">
      <c r="A150" s="36"/>
      <c r="B150" s="37"/>
      <c r="C150" s="212" t="s">
        <v>225</v>
      </c>
      <c r="D150" s="212" t="s">
        <v>116</v>
      </c>
      <c r="E150" s="213" t="s">
        <v>226</v>
      </c>
      <c r="F150" s="214" t="s">
        <v>227</v>
      </c>
      <c r="G150" s="215" t="s">
        <v>119</v>
      </c>
      <c r="H150" s="216">
        <v>1</v>
      </c>
      <c r="I150" s="217"/>
      <c r="J150" s="218">
        <f>ROUND(I150*H150,2)</f>
        <v>0</v>
      </c>
      <c r="K150" s="214" t="s">
        <v>1</v>
      </c>
      <c r="L150" s="42"/>
      <c r="M150" s="219" t="s">
        <v>1</v>
      </c>
      <c r="N150" s="220" t="s">
        <v>42</v>
      </c>
      <c r="O150" s="89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120</v>
      </c>
      <c r="AT150" s="223" t="s">
        <v>116</v>
      </c>
      <c r="AU150" s="223" t="s">
        <v>112</v>
      </c>
      <c r="AY150" s="15" t="s">
        <v>113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85</v>
      </c>
      <c r="BK150" s="224">
        <f>ROUND(I150*H150,2)</f>
        <v>0</v>
      </c>
      <c r="BL150" s="15" t="s">
        <v>120</v>
      </c>
      <c r="BM150" s="223" t="s">
        <v>228</v>
      </c>
    </row>
    <row r="151" s="2" customFormat="1" ht="24.15" customHeight="1">
      <c r="A151" s="36"/>
      <c r="B151" s="37"/>
      <c r="C151" s="212" t="s">
        <v>229</v>
      </c>
      <c r="D151" s="212" t="s">
        <v>116</v>
      </c>
      <c r="E151" s="213" t="s">
        <v>230</v>
      </c>
      <c r="F151" s="214" t="s">
        <v>231</v>
      </c>
      <c r="G151" s="215" t="s">
        <v>119</v>
      </c>
      <c r="H151" s="216">
        <v>1</v>
      </c>
      <c r="I151" s="217"/>
      <c r="J151" s="218">
        <f>ROUND(I151*H151,2)</f>
        <v>0</v>
      </c>
      <c r="K151" s="214" t="s">
        <v>1</v>
      </c>
      <c r="L151" s="42"/>
      <c r="M151" s="236" t="s">
        <v>1</v>
      </c>
      <c r="N151" s="237" t="s">
        <v>42</v>
      </c>
      <c r="O151" s="238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3" t="s">
        <v>120</v>
      </c>
      <c r="AT151" s="223" t="s">
        <v>116</v>
      </c>
      <c r="AU151" s="223" t="s">
        <v>112</v>
      </c>
      <c r="AY151" s="15" t="s">
        <v>113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5" t="s">
        <v>85</v>
      </c>
      <c r="BK151" s="224">
        <f>ROUND(I151*H151,2)</f>
        <v>0</v>
      </c>
      <c r="BL151" s="15" t="s">
        <v>120</v>
      </c>
      <c r="BM151" s="223" t="s">
        <v>232</v>
      </c>
    </row>
    <row r="152" s="2" customFormat="1" ht="6.96" customHeight="1">
      <c r="A152" s="36"/>
      <c r="B152" s="64"/>
      <c r="C152" s="65"/>
      <c r="D152" s="65"/>
      <c r="E152" s="65"/>
      <c r="F152" s="65"/>
      <c r="G152" s="65"/>
      <c r="H152" s="65"/>
      <c r="I152" s="65"/>
      <c r="J152" s="65"/>
      <c r="K152" s="65"/>
      <c r="L152" s="42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sheet="1" autoFilter="0" formatColumns="0" formatRows="0" objects="1" scenarios="1" spinCount="100000" saltValue="u6yf9QwnEwEsuGJTHJFYNEflx0yF9XJpXzLZMw0BSjXotMoYpWw7+8qFwzCe+cRsgDXXEDryjAPOYk0zNjewBg==" hashValue="ihHjKhC2XyOoof4hLVF2mhd2zWRINCw58USzLTycriCyyOf3Me2W4lHjiw5criN7DUvl2GzdL9nTaOSqG1lzPA==" algorithmName="SHA-512" password="CC35"/>
  <autoFilter ref="C117:K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2021-03-17T08:24:03Z</dcterms:created>
  <dcterms:modified xsi:type="dcterms:W3CDTF">2021-03-17T08:24:07Z</dcterms:modified>
</cp:coreProperties>
</file>