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U-data\INV-ON_Náchod\28 prvpotní vybavení\"/>
    </mc:Choice>
  </mc:AlternateContent>
  <xr:revisionPtr revIDLastSave="0" documentId="13_ncr:1_{F7B6502A-2CC9-4A66-8A0E-01B3D70D7B08}" xr6:coauthVersionLast="36" xr6:coauthVersionMax="36" xr10:uidLastSave="{00000000-0000-0000-0000-000000000000}"/>
  <bookViews>
    <workbookView xWindow="0" yWindow="0" windowWidth="19200" windowHeight="6930" xr2:uid="{3AAB28A0-EEE7-4650-8D29-34826E3F6824}"/>
  </bookViews>
  <sheets>
    <sheet name="NA25.3 - 2001.18-Kusovník..." sheetId="1" r:id="rId1"/>
  </sheets>
  <definedNames>
    <definedName name="_xlnm._FilterDatabase" localSheetId="0" hidden="1">'NA25.3 - 2001.18-Kusovník...'!$C$16:$K$60</definedName>
    <definedName name="_xlnm.Print_Titles" localSheetId="0">'NA25.3 - 2001.18-Kusovník...'!$16:$16</definedName>
    <definedName name="_xlnm.Print_Area" localSheetId="0">'NA25.3 - 2001.18-Kusovník...'!$B$3:$K$61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31" i="1" l="1"/>
  <c r="BI31" i="1"/>
  <c r="BH31" i="1"/>
  <c r="BG31" i="1"/>
  <c r="BF31" i="1"/>
  <c r="T31" i="1"/>
  <c r="R31" i="1"/>
  <c r="P31" i="1"/>
  <c r="J31" i="1"/>
  <c r="BE31" i="1" s="1"/>
  <c r="BI29" i="1" l="1"/>
  <c r="BH29" i="1"/>
  <c r="BG29" i="1"/>
  <c r="BF29" i="1"/>
  <c r="T29" i="1"/>
  <c r="R29" i="1"/>
  <c r="P29" i="1"/>
  <c r="BK29" i="1"/>
  <c r="BI27" i="1"/>
  <c r="BH27" i="1"/>
  <c r="BG27" i="1"/>
  <c r="BF27" i="1"/>
  <c r="T27" i="1"/>
  <c r="R27" i="1"/>
  <c r="P27" i="1"/>
  <c r="BK27" i="1"/>
  <c r="J29" i="1" l="1"/>
  <c r="BE29" i="1" s="1"/>
  <c r="J27" i="1"/>
  <c r="BE27" i="1" s="1"/>
  <c r="BK57" i="1" l="1"/>
  <c r="BI57" i="1"/>
  <c r="BH57" i="1"/>
  <c r="BG57" i="1"/>
  <c r="BF57" i="1"/>
  <c r="T57" i="1"/>
  <c r="R57" i="1"/>
  <c r="P57" i="1"/>
  <c r="J57" i="1"/>
  <c r="BE57" i="1" s="1"/>
  <c r="BK55" i="1"/>
  <c r="BI55" i="1"/>
  <c r="BH55" i="1"/>
  <c r="BG55" i="1"/>
  <c r="BF55" i="1"/>
  <c r="T55" i="1"/>
  <c r="R55" i="1"/>
  <c r="P55" i="1"/>
  <c r="J55" i="1"/>
  <c r="BE55" i="1" s="1"/>
  <c r="BK53" i="1"/>
  <c r="BI53" i="1"/>
  <c r="BH53" i="1"/>
  <c r="BG53" i="1"/>
  <c r="BF53" i="1"/>
  <c r="T53" i="1"/>
  <c r="R53" i="1"/>
  <c r="P53" i="1"/>
  <c r="J53" i="1"/>
  <c r="BE53" i="1" s="1"/>
  <c r="BK51" i="1"/>
  <c r="BI51" i="1"/>
  <c r="BH51" i="1"/>
  <c r="BG51" i="1"/>
  <c r="BF51" i="1"/>
  <c r="T51" i="1"/>
  <c r="R51" i="1"/>
  <c r="P51" i="1"/>
  <c r="J51" i="1"/>
  <c r="BE51" i="1" s="1"/>
  <c r="BK49" i="1"/>
  <c r="BI49" i="1"/>
  <c r="BH49" i="1"/>
  <c r="BG49" i="1"/>
  <c r="BF49" i="1"/>
  <c r="T49" i="1"/>
  <c r="R49" i="1"/>
  <c r="P49" i="1"/>
  <c r="J49" i="1"/>
  <c r="BE49" i="1" s="1"/>
  <c r="BK47" i="1"/>
  <c r="BI47" i="1"/>
  <c r="BH47" i="1"/>
  <c r="BG47" i="1"/>
  <c r="BF47" i="1"/>
  <c r="T47" i="1"/>
  <c r="R47" i="1"/>
  <c r="P47" i="1"/>
  <c r="J47" i="1"/>
  <c r="BE47" i="1" s="1"/>
  <c r="BK45" i="1"/>
  <c r="BI45" i="1"/>
  <c r="BH45" i="1"/>
  <c r="BG45" i="1"/>
  <c r="BF45" i="1"/>
  <c r="T45" i="1"/>
  <c r="R45" i="1"/>
  <c r="P45" i="1"/>
  <c r="J45" i="1"/>
  <c r="BE45" i="1" s="1"/>
  <c r="BK43" i="1"/>
  <c r="BI43" i="1"/>
  <c r="BH43" i="1"/>
  <c r="BG43" i="1"/>
  <c r="BF43" i="1"/>
  <c r="T43" i="1"/>
  <c r="R43" i="1"/>
  <c r="P43" i="1"/>
  <c r="J43" i="1"/>
  <c r="BE43" i="1" s="1"/>
  <c r="BK41" i="1"/>
  <c r="BI41" i="1"/>
  <c r="BH41" i="1"/>
  <c r="BG41" i="1"/>
  <c r="BF41" i="1"/>
  <c r="T41" i="1"/>
  <c r="R41" i="1"/>
  <c r="P41" i="1"/>
  <c r="J41" i="1"/>
  <c r="BE41" i="1" s="1"/>
  <c r="BK39" i="1"/>
  <c r="BI39" i="1"/>
  <c r="BH39" i="1"/>
  <c r="BG39" i="1"/>
  <c r="BF39" i="1"/>
  <c r="T39" i="1"/>
  <c r="R39" i="1"/>
  <c r="P39" i="1"/>
  <c r="J39" i="1"/>
  <c r="BE39" i="1" s="1"/>
  <c r="BK37" i="1"/>
  <c r="BI37" i="1"/>
  <c r="BH37" i="1"/>
  <c r="BG37" i="1"/>
  <c r="BF37" i="1"/>
  <c r="T37" i="1"/>
  <c r="R37" i="1"/>
  <c r="P37" i="1"/>
  <c r="J37" i="1"/>
  <c r="BE37" i="1" s="1"/>
  <c r="BK35" i="1"/>
  <c r="BI35" i="1"/>
  <c r="BH35" i="1"/>
  <c r="BG35" i="1"/>
  <c r="BF35" i="1"/>
  <c r="T35" i="1"/>
  <c r="R35" i="1"/>
  <c r="P35" i="1"/>
  <c r="J35" i="1"/>
  <c r="BE35" i="1" s="1"/>
  <c r="BK33" i="1"/>
  <c r="BI33" i="1"/>
  <c r="BH33" i="1"/>
  <c r="BG33" i="1"/>
  <c r="BF33" i="1"/>
  <c r="T33" i="1"/>
  <c r="R33" i="1"/>
  <c r="P33" i="1"/>
  <c r="J33" i="1"/>
  <c r="BE33" i="1" s="1"/>
  <c r="BK25" i="1"/>
  <c r="BI25" i="1"/>
  <c r="BH25" i="1"/>
  <c r="BG25" i="1"/>
  <c r="BF25" i="1"/>
  <c r="T25" i="1"/>
  <c r="R25" i="1"/>
  <c r="P25" i="1"/>
  <c r="J25" i="1"/>
  <c r="BE25" i="1" s="1"/>
  <c r="BK23" i="1"/>
  <c r="BI23" i="1"/>
  <c r="BH23" i="1"/>
  <c r="BG23" i="1"/>
  <c r="BF23" i="1"/>
  <c r="T23" i="1"/>
  <c r="R23" i="1"/>
  <c r="P23" i="1"/>
  <c r="J23" i="1"/>
  <c r="BE23" i="1" s="1"/>
  <c r="BK21" i="1"/>
  <c r="BI21" i="1"/>
  <c r="BH21" i="1"/>
  <c r="BG21" i="1"/>
  <c r="BF21" i="1"/>
  <c r="T21" i="1"/>
  <c r="R21" i="1"/>
  <c r="P21" i="1"/>
  <c r="J21" i="1"/>
  <c r="BE21" i="1" s="1"/>
  <c r="BK19" i="1"/>
  <c r="BI19" i="1"/>
  <c r="BH19" i="1"/>
  <c r="BG19" i="1"/>
  <c r="BF19" i="1"/>
  <c r="T19" i="1"/>
  <c r="R19" i="1"/>
  <c r="P19" i="1"/>
  <c r="J19" i="1"/>
  <c r="BE19" i="1" s="1"/>
  <c r="P18" i="1" l="1"/>
  <c r="P17" i="1" s="1"/>
  <c r="T18" i="1"/>
  <c r="T17" i="1" s="1"/>
  <c r="BK18" i="1"/>
  <c r="J18" i="1" s="1"/>
  <c r="R18" i="1"/>
  <c r="R17" i="1" s="1"/>
  <c r="BK17" i="1" l="1"/>
  <c r="J17" i="1" s="1"/>
</calcChain>
</file>

<file path=xl/sharedStrings.xml><?xml version="1.0" encoding="utf-8"?>
<sst xmlns="http://schemas.openxmlformats.org/spreadsheetml/2006/main" count="526" uniqueCount="146">
  <si>
    <t>List obsahuje:</t>
  </si>
  <si>
    <t>1) Krycí list soupisu</t>
  </si>
  <si>
    <t>2) Rekapitulace</t>
  </si>
  <si>
    <t>3) Soupis prací</t>
  </si>
  <si>
    <t>Zpět na list:</t>
  </si>
  <si>
    <t>Rekapitulace stavby</t>
  </si>
  <si>
    <t>&gt;&gt;  skryté sloupce  &lt;&lt;</t>
  </si>
  <si>
    <t>{b593cf23-24a1-4a78-a960-59afba48f97b}</t>
  </si>
  <si>
    <t>2</t>
  </si>
  <si>
    <t>Stavba:</t>
  </si>
  <si>
    <t>Objekt:</t>
  </si>
  <si>
    <t/>
  </si>
  <si>
    <t>Místo:</t>
  </si>
  <si>
    <t>Náchod</t>
  </si>
  <si>
    <t>Datum:</t>
  </si>
  <si>
    <t>Zadavatel:</t>
  </si>
  <si>
    <t>Královéhradecký kraj</t>
  </si>
  <si>
    <t>Uchazeč:</t>
  </si>
  <si>
    <t>bude určen ve výběrovém řízení</t>
  </si>
  <si>
    <t>Projektant:</t>
  </si>
  <si>
    <t>DPH</t>
  </si>
  <si>
    <t>základní</t>
  </si>
  <si>
    <t>Cena celkem [CZK]</t>
  </si>
  <si>
    <t>Náklady soupisu celkem</t>
  </si>
  <si>
    <t>-1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</si>
  <si>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</si>
  <si>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</si>
  <si>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</si>
  <si>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</si>
  <si>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</si>
  <si>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</si>
  <si>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</si>
  <si>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</si>
  <si>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</si>
  <si>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</si>
  <si>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</si>
  <si>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</si>
  <si>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</si>
  <si>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</si>
  <si>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</si>
  <si>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D</t>
  </si>
  <si>
    <t>PSV</t>
  </si>
  <si>
    <t>Práce a dodávky PSV</t>
  </si>
  <si>
    <t>0</t>
  </si>
  <si>
    <t>ROZPOCET</t>
  </si>
  <si>
    <t>1</t>
  </si>
  <si>
    <t>K</t>
  </si>
  <si>
    <t>767001</t>
  </si>
  <si>
    <t>ks</t>
  </si>
  <si>
    <t>16</t>
  </si>
  <si>
    <t>1790498033</t>
  </si>
  <si>
    <t>VV</t>
  </si>
  <si>
    <t>True</t>
  </si>
  <si>
    <t>767002</t>
  </si>
  <si>
    <t>1447491152</t>
  </si>
  <si>
    <t>3</t>
  </si>
  <si>
    <t>767003</t>
  </si>
  <si>
    <t>962070352</t>
  </si>
  <si>
    <t>4</t>
  </si>
  <si>
    <t>767004</t>
  </si>
  <si>
    <t>-852767865</t>
  </si>
  <si>
    <t>767004a</t>
  </si>
  <si>
    <t>6</t>
  </si>
  <si>
    <t>767005</t>
  </si>
  <si>
    <t>610227304</t>
  </si>
  <si>
    <t>11</t>
  </si>
  <si>
    <t>767008</t>
  </si>
  <si>
    <t>1493810016</t>
  </si>
  <si>
    <t>13</t>
  </si>
  <si>
    <t>767009</t>
  </si>
  <si>
    <t>801746479</t>
  </si>
  <si>
    <t>14</t>
  </si>
  <si>
    <t>767010</t>
  </si>
  <si>
    <t>-2009059544</t>
  </si>
  <si>
    <t>15</t>
  </si>
  <si>
    <t>767011</t>
  </si>
  <si>
    <t>837963071</t>
  </si>
  <si>
    <t>17</t>
  </si>
  <si>
    <t>767012</t>
  </si>
  <si>
    <t>303647569</t>
  </si>
  <si>
    <t>"PV012"   62</t>
  </si>
  <si>
    <t>18</t>
  </si>
  <si>
    <t>767013</t>
  </si>
  <si>
    <t>-1608766588</t>
  </si>
  <si>
    <t>19</t>
  </si>
  <si>
    <t>767014</t>
  </si>
  <si>
    <t>-262033251</t>
  </si>
  <si>
    <t>20</t>
  </si>
  <si>
    <t>767015</t>
  </si>
  <si>
    <t>-934290745</t>
  </si>
  <si>
    <t>25</t>
  </si>
  <si>
    <t>767019</t>
  </si>
  <si>
    <t>-1294487027</t>
  </si>
  <si>
    <t>26</t>
  </si>
  <si>
    <t>767020</t>
  </si>
  <si>
    <t>2137756747</t>
  </si>
  <si>
    <t>29</t>
  </si>
  <si>
    <t>767023</t>
  </si>
  <si>
    <t>-2135648123</t>
  </si>
  <si>
    <t>37</t>
  </si>
  <si>
    <t>767028</t>
  </si>
  <si>
    <t>-666031048</t>
  </si>
  <si>
    <t>"PV027"   60</t>
  </si>
  <si>
    <t>Modernizace a dostavba Oblastní nemocnice Náchod - 1.etapa</t>
  </si>
  <si>
    <t>NA25.3 - 2001.18-Kusovník prvního vybavení</t>
  </si>
  <si>
    <t>SOUPIS DODÁVEK</t>
  </si>
  <si>
    <t>"PV001"  48</t>
  </si>
  <si>
    <t>D+M Dávkovač dezinfekce plast dle tabulky D.2001.18 Kusovník prvního vybavení</t>
  </si>
  <si>
    <t>"PV002"  252</t>
  </si>
  <si>
    <t>"PV003"   247</t>
  </si>
  <si>
    <t>D+M Zásobník papírových ručníků plast dle tabulky D.2001.18 Kusovník prvního vybavení</t>
  </si>
  <si>
    <t>D+M Zrcadlo  dle tabulky D.2001.18 Kusovník prvního vybavení</t>
  </si>
  <si>
    <t>"PV005"   155</t>
  </si>
  <si>
    <t>767004b</t>
  </si>
  <si>
    <t>"PV004a"   2</t>
  </si>
  <si>
    <t>"PV004b"  2</t>
  </si>
  <si>
    <t>D+M Polička pod zrcadlo   dle tabulky D.2001.18 Kusovník prvního vybavení</t>
  </si>
  <si>
    <t>D+M Polička rohová ve sprchovém koutu  dle tabulky D.2001.18 Kusovník prvního vybavení</t>
  </si>
  <si>
    <t>D+M Dávkovač mýdla plast  dle tabulky D.2001.18 Kusovník prvního vybavení</t>
  </si>
  <si>
    <t>D+M Zrcadlo  nástěnné dle tabulky D.2001.18 Kusovník prvního vybavení</t>
  </si>
  <si>
    <t>"schema PV008"   145</t>
  </si>
  <si>
    <t>D+M  WC kartáč  dle tabulky D.2001.18 Kusovník prvního vybavení</t>
  </si>
  <si>
    <t>"schema PV009"   223</t>
  </si>
  <si>
    <t>"schema PV 010"   143</t>
  </si>
  <si>
    <t>D+M Držák na toaletní papír nerez  dle tabulky D.2001.18 Kusovník prvního vybavení</t>
  </si>
  <si>
    <t>D+M Věšák nástěnný 3 háčky nerez  dle tabulky D.2001.18 Kusovník prvního vybavení</t>
  </si>
  <si>
    <t>"schema PV 011"   177</t>
  </si>
  <si>
    <t>D+M  Zásobník na toaletnípapír velkokapacitní nerez  dle tabulky D.2001.18 Kusovník prvního vybavení</t>
  </si>
  <si>
    <t>D+M  Zásobniík na toaletní papír velkokapacitní plast  dle tabulky D.2001.18 Kusovník prvního vybavení</t>
  </si>
  <si>
    <t>"PV013"   18</t>
  </si>
  <si>
    <t>D+M Dávkovač mýdla nerez  dle tabulky D.2001.18 Kusovník prvního vybavení</t>
  </si>
  <si>
    <t>"PV014"    75</t>
  </si>
  <si>
    <t>"PV015"  209</t>
  </si>
  <si>
    <t>D+M  Zásobník na papírové ručníky nerez  dle tabulky D.2001.18 Kusovník prvního vybavení</t>
  </si>
  <si>
    <t>"PV018"   147</t>
  </si>
  <si>
    <t>D+M  Dávkovač mýdla bezdotykový nerez dle tabulky D.2001.18 Kusovník prvního vybavení</t>
  </si>
  <si>
    <t>"PV019"   149</t>
  </si>
  <si>
    <t xml:space="preserve">Součástí ceny jednotlivých  položek je i  roznos a instalace v  místě plnění </t>
  </si>
  <si>
    <t>D+M Dávkovač dezinfekce bezdotykový nerez dle tabulky D.2001.18 Kusovník prvního vybavení</t>
  </si>
  <si>
    <t>Nádoba na směsný odpad nášlapná plast objem 25l dle tabulky D.2001.18 Kusovník prvního vybavení</t>
  </si>
  <si>
    <t>Nádoba na odpad do veřejných prostor objem 50l nerez dle tabulky D.2001.18 Kusovník prvního vybavení</t>
  </si>
  <si>
    <t>767004c</t>
  </si>
  <si>
    <t>"PV004"   59</t>
  </si>
  <si>
    <t>D+M Zrcadlo  stojací  dle tabulky D.2001.18 Kusovník prvního vybavení</t>
  </si>
  <si>
    <t>"PV004c"   357</t>
  </si>
  <si>
    <t>"PV022" 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</si>
</sst>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000"/>
    <numFmt numFmtId="166" formatCode="#,##0.000"/>
  </numFmts>
  <fonts count="19" x14ac:knownFonts="1">
    <font>
      <sz val="8"/>
      <name val="Trebuchet MS"/>
      <family val="2"/>
    </font>
    <font>
      <u/>
      <sz val="11"/>
      <color theme="10"/>
      <name val="Calibri"/>
      <family val="2"/>
      <charset val="238"/>
      <scheme val="minor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8"/>
      <color rgb="FF969696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7"/>
      <color rgb="FF969696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D2D2D2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2">
    <xf numFmtId="0" fontId="0" fillId="0" borderId="0" xfId="0"/>
    <xf numFmtId="0" fontId="0" fillId="2" borderId="0" xfId="0" applyFill="1" applyProtection="1"/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</xf>
    <xf numFmtId="0" fontId="1" fillId="2" borderId="0" xfId="1" applyFill="1" applyProtection="1"/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165" fontId="14" fillId="0" borderId="4" xfId="0" applyNumberFormat="1" applyFont="1" applyBorder="1" applyAlignment="1"/>
    <xf numFmtId="165" fontId="14" fillId="0" borderId="12" xfId="0" applyNumberFormat="1" applyFont="1" applyBorder="1" applyAlignment="1"/>
    <xf numFmtId="4" fontId="15" fillId="0" borderId="0" xfId="0" applyNumberFormat="1" applyFont="1" applyAlignment="1">
      <alignment vertical="center"/>
    </xf>
    <xf numFmtId="0" fontId="16" fillId="0" borderId="3" xfId="0" applyFont="1" applyBorder="1" applyAlignment="1"/>
    <xf numFmtId="0" fontId="16" fillId="0" borderId="0" xfId="0" applyFont="1" applyAlignment="1"/>
    <xf numFmtId="0" fontId="16" fillId="0" borderId="13" xfId="0" applyFont="1" applyBorder="1" applyAlignment="1"/>
    <xf numFmtId="0" fontId="16" fillId="0" borderId="0" xfId="0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vertical="center"/>
    </xf>
    <xf numFmtId="4" fontId="0" fillId="0" borderId="15" xfId="0" applyNumberFormat="1" applyFont="1" applyBorder="1" applyAlignment="1" applyProtection="1">
      <alignment vertical="center"/>
      <protection locked="0"/>
    </xf>
    <xf numFmtId="0" fontId="11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vertical="center"/>
    </xf>
    <xf numFmtId="165" fontId="11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1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2" borderId="0" xfId="1" applyFont="1" applyFill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0" xfId="0"/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164" fontId="9" fillId="0" borderId="0" xfId="0" applyNumberFormat="1" applyFont="1" applyAlignment="1" applyProtection="1">
      <alignment horizontal="left" vertical="center"/>
    </xf>
    <xf numFmtId="0" fontId="0" fillId="0" borderId="3" xfId="0" applyFont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4" fontId="10" fillId="0" borderId="0" xfId="0" applyNumberFormat="1" applyFont="1" applyAlignment="1" applyProtection="1"/>
    <xf numFmtId="0" fontId="16" fillId="0" borderId="3" xfId="0" applyFont="1" applyBorder="1" applyAlignment="1" applyProtection="1"/>
    <xf numFmtId="0" fontId="16" fillId="0" borderId="0" xfId="0" applyFont="1" applyAlignment="1" applyProtection="1"/>
    <xf numFmtId="0" fontId="16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4" fontId="12" fillId="0" borderId="0" xfId="0" applyNumberFormat="1" applyFont="1" applyBorder="1" applyAlignment="1" applyProtection="1"/>
    <xf numFmtId="0" fontId="0" fillId="0" borderId="15" xfId="0" applyFont="1" applyBorder="1" applyAlignment="1" applyProtection="1">
      <alignment horizontal="center" vertical="center"/>
    </xf>
    <xf numFmtId="49" fontId="0" fillId="0" borderId="15" xfId="0" applyNumberFormat="1" applyFont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center" vertical="center" wrapText="1"/>
    </xf>
    <xf numFmtId="166" fontId="0" fillId="0" borderId="15" xfId="0" applyNumberFormat="1" applyFont="1" applyBorder="1" applyAlignment="1" applyProtection="1">
      <alignment vertical="center"/>
    </xf>
    <xf numFmtId="4" fontId="0" fillId="0" borderId="15" xfId="0" applyNumberFormat="1" applyFont="1" applyBorder="1" applyAlignment="1" applyProtection="1">
      <alignment vertical="center"/>
    </xf>
    <xf numFmtId="0" fontId="17" fillId="0" borderId="3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 wrapText="1"/>
    </xf>
    <xf numFmtId="166" fontId="17" fillId="0" borderId="0" xfId="0" applyNumberFormat="1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 wrapText="1"/>
    </xf>
    <xf numFmtId="166" fontId="17" fillId="0" borderId="0" xfId="0" applyNumberFormat="1" applyFont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417D3E24-4135-42AB-B023-2802A473EA7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EEF8A-3720-4C5C-B2DD-484EA03BD0EA}">
  <sheetPr>
    <pageSetUpPr fitToPage="1"/>
  </sheetPr>
  <dimension ref="A1:BR61"/>
  <sheetViews>
    <sheetView showGridLines="0" tabSelected="1" workbookViewId="0">
      <pane ySplit="1" topLeftCell="A17" activePane="bottomLeft" state="frozen"/>
      <selection pane="bottomLeft" activeCell="F31" sqref="F26:F31"/>
    </sheetView>
  </sheetViews>
  <sheetFormatPr defaultRowHeight="12" x14ac:dyDescent="0.35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6" width="75" customWidth="1"/>
    <col min="7" max="7" width="8.625" customWidth="1"/>
    <col min="8" max="8" width="11.125" customWidth="1"/>
    <col min="9" max="9" width="12.625" customWidth="1"/>
    <col min="10" max="10" width="23.5" customWidth="1"/>
    <col min="11" max="11" width="15.5" customWidth="1"/>
    <col min="19" max="19" width="8.125" hidden="1" customWidth="1"/>
    <col min="20" max="20" width="29.625" hidden="1" customWidth="1"/>
    <col min="21" max="21" width="16.375" hidden="1" customWidth="1"/>
    <col min="22" max="22" width="12.375" customWidth="1"/>
    <col min="23" max="23" width="16.375" customWidth="1"/>
    <col min="24" max="24" width="12.375" customWidth="1"/>
    <col min="25" max="25" width="15" customWidth="1"/>
    <col min="26" max="26" width="11" customWidth="1"/>
    <col min="27" max="27" width="15" customWidth="1"/>
    <col min="28" max="28" width="16.375" customWidth="1"/>
    <col min="29" max="29" width="11" customWidth="1"/>
    <col min="30" max="30" width="15" customWidth="1"/>
    <col min="31" max="31" width="16.375" customWidth="1"/>
  </cols>
  <sheetData>
    <row r="1" spans="1:70" ht="21.75" customHeight="1" x14ac:dyDescent="0.35">
      <c r="A1" s="1"/>
      <c r="B1" s="2"/>
      <c r="C1" s="2"/>
      <c r="D1" s="3" t="s">
        <v>0</v>
      </c>
      <c r="E1" s="2"/>
      <c r="F1" s="4" t="s">
        <v>1</v>
      </c>
      <c r="G1" s="46" t="s">
        <v>2</v>
      </c>
      <c r="H1" s="46"/>
      <c r="I1" s="2"/>
      <c r="J1" s="4" t="s">
        <v>3</v>
      </c>
      <c r="K1" s="3" t="s">
        <v>4</v>
      </c>
      <c r="L1" s="4" t="s">
        <v>5</v>
      </c>
      <c r="M1" s="4"/>
      <c r="N1" s="4"/>
      <c r="O1" s="4"/>
      <c r="P1" s="4"/>
      <c r="Q1" s="4"/>
      <c r="R1" s="4"/>
      <c r="S1" s="4"/>
      <c r="T1" s="4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37" customHeight="1" x14ac:dyDescent="0.35">
      <c r="L2" s="47" t="s">
        <v>6</v>
      </c>
      <c r="M2" s="48"/>
      <c r="N2" s="48"/>
      <c r="O2" s="48"/>
      <c r="P2" s="48"/>
      <c r="Q2" s="48"/>
      <c r="R2" s="48"/>
      <c r="S2" s="48"/>
      <c r="T2" s="48"/>
      <c r="U2" s="48"/>
      <c r="V2" s="48"/>
      <c r="AT2" s="7" t="s">
        <v>7</v>
      </c>
    </row>
    <row r="3" spans="1:70" s="8" customFormat="1" ht="7" customHeight="1" x14ac:dyDescent="0.35">
      <c r="B3" s="49"/>
      <c r="C3" s="50"/>
      <c r="D3" s="50"/>
      <c r="E3" s="50"/>
      <c r="F3" s="50"/>
      <c r="G3" s="50"/>
      <c r="H3" s="50"/>
      <c r="I3" s="50"/>
      <c r="J3" s="50"/>
      <c r="K3" s="50"/>
      <c r="L3" s="9"/>
    </row>
    <row r="4" spans="1:70" s="8" customFormat="1" ht="37" customHeight="1" x14ac:dyDescent="0.35">
      <c r="B4" s="51"/>
      <c r="C4" s="52" t="s">
        <v>105</v>
      </c>
      <c r="D4" s="53"/>
      <c r="E4" s="53"/>
      <c r="F4" s="53"/>
      <c r="G4" s="53"/>
      <c r="H4" s="53"/>
      <c r="I4" s="53"/>
      <c r="J4" s="53"/>
      <c r="K4" s="53"/>
      <c r="L4" s="9"/>
    </row>
    <row r="5" spans="1:70" s="8" customFormat="1" ht="7" customHeight="1" x14ac:dyDescent="0.35">
      <c r="B5" s="51"/>
      <c r="C5" s="53"/>
      <c r="D5" s="53"/>
      <c r="E5" s="53"/>
      <c r="F5" s="53"/>
      <c r="G5" s="53"/>
      <c r="H5" s="53"/>
      <c r="I5" s="53"/>
      <c r="J5" s="53"/>
      <c r="K5" s="53"/>
      <c r="L5" s="9"/>
    </row>
    <row r="6" spans="1:70" s="8" customFormat="1" ht="14.5" customHeight="1" x14ac:dyDescent="0.35">
      <c r="B6" s="51"/>
      <c r="C6" s="54" t="s">
        <v>9</v>
      </c>
      <c r="D6" s="53"/>
      <c r="E6" s="53"/>
      <c r="F6" s="53"/>
      <c r="G6" s="53"/>
      <c r="H6" s="53"/>
      <c r="I6" s="53"/>
      <c r="J6" s="53"/>
      <c r="K6" s="53"/>
      <c r="L6" s="9"/>
    </row>
    <row r="7" spans="1:70" s="8" customFormat="1" ht="22.5" customHeight="1" x14ac:dyDescent="0.35">
      <c r="B7" s="51"/>
      <c r="C7" s="53"/>
      <c r="D7" s="53"/>
      <c r="E7" s="55" t="s">
        <v>103</v>
      </c>
      <c r="F7" s="56"/>
      <c r="G7" s="56"/>
      <c r="H7" s="56"/>
      <c r="I7" s="53"/>
      <c r="J7" s="53"/>
      <c r="K7" s="53"/>
      <c r="L7" s="9"/>
    </row>
    <row r="8" spans="1:70" s="8" customFormat="1" ht="14.5" customHeight="1" x14ac:dyDescent="0.35">
      <c r="B8" s="51"/>
      <c r="C8" s="54" t="s">
        <v>10</v>
      </c>
      <c r="D8" s="53"/>
      <c r="E8" s="53"/>
      <c r="F8" s="53"/>
      <c r="G8" s="53"/>
      <c r="H8" s="53"/>
      <c r="I8" s="53"/>
      <c r="J8" s="53"/>
      <c r="K8" s="53"/>
      <c r="L8" s="9"/>
    </row>
    <row r="9" spans="1:70" s="8" customFormat="1" ht="23.25" customHeight="1" x14ac:dyDescent="0.35">
      <c r="B9" s="51"/>
      <c r="C9" s="53"/>
      <c r="D9" s="53"/>
      <c r="E9" s="57" t="s">
        <v>104</v>
      </c>
      <c r="F9" s="58"/>
      <c r="G9" s="58"/>
      <c r="H9" s="58"/>
      <c r="I9" s="53"/>
      <c r="J9" s="53"/>
      <c r="K9" s="53"/>
      <c r="L9" s="9"/>
    </row>
    <row r="10" spans="1:70" s="8" customFormat="1" ht="7" customHeight="1" x14ac:dyDescent="0.35">
      <c r="B10" s="51"/>
      <c r="C10" s="53"/>
      <c r="D10" s="53"/>
      <c r="E10" s="53"/>
      <c r="F10" s="53"/>
      <c r="G10" s="53"/>
      <c r="H10" s="53"/>
      <c r="I10" s="53"/>
      <c r="J10" s="53"/>
      <c r="K10" s="53"/>
      <c r="L10" s="9"/>
    </row>
    <row r="11" spans="1:70" s="8" customFormat="1" ht="18" customHeight="1" x14ac:dyDescent="0.35">
      <c r="B11" s="51"/>
      <c r="C11" s="54" t="s">
        <v>12</v>
      </c>
      <c r="D11" s="53"/>
      <c r="E11" s="53"/>
      <c r="F11" s="59" t="s">
        <v>13</v>
      </c>
      <c r="G11" s="53"/>
      <c r="H11" s="53"/>
      <c r="I11" s="54" t="s">
        <v>14</v>
      </c>
      <c r="J11" s="60"/>
      <c r="K11" s="53"/>
      <c r="L11" s="9"/>
    </row>
    <row r="12" spans="1:70" s="8" customFormat="1" ht="7" customHeight="1" x14ac:dyDescent="0.35">
      <c r="B12" s="51"/>
      <c r="C12" s="53"/>
      <c r="D12" s="53"/>
      <c r="E12" s="53"/>
      <c r="F12" s="53"/>
      <c r="G12" s="53"/>
      <c r="H12" s="53"/>
      <c r="I12" s="53"/>
      <c r="J12" s="53"/>
      <c r="K12" s="53"/>
      <c r="L12" s="9"/>
    </row>
    <row r="13" spans="1:70" s="8" customFormat="1" x14ac:dyDescent="0.35">
      <c r="B13" s="51"/>
      <c r="C13" s="54" t="s">
        <v>15</v>
      </c>
      <c r="D13" s="53"/>
      <c r="E13" s="53"/>
      <c r="F13" s="59" t="s">
        <v>16</v>
      </c>
      <c r="G13" s="53"/>
      <c r="H13" s="53"/>
      <c r="I13" s="54" t="s">
        <v>19</v>
      </c>
      <c r="J13" s="59"/>
      <c r="K13" s="53"/>
      <c r="L13" s="9"/>
    </row>
    <row r="14" spans="1:70" s="8" customFormat="1" ht="14.5" customHeight="1" x14ac:dyDescent="0.35">
      <c r="B14" s="51"/>
      <c r="C14" s="54" t="s">
        <v>17</v>
      </c>
      <c r="D14" s="53"/>
      <c r="E14" s="53"/>
      <c r="F14" s="91" t="s">
        <v>18</v>
      </c>
      <c r="G14" s="53"/>
      <c r="H14" s="53"/>
      <c r="I14" s="53"/>
      <c r="J14" s="53"/>
      <c r="K14" s="53"/>
      <c r="L14" s="9"/>
    </row>
    <row r="15" spans="1:70" s="8" customFormat="1" ht="10.4" customHeight="1" x14ac:dyDescent="0.35">
      <c r="B15" s="51"/>
      <c r="C15" s="53"/>
      <c r="D15" s="53"/>
      <c r="E15" s="53"/>
      <c r="F15" s="53"/>
      <c r="G15" s="53"/>
      <c r="H15" s="53"/>
      <c r="I15" s="53"/>
      <c r="J15" s="53"/>
      <c r="K15" s="53"/>
      <c r="L15" s="9"/>
    </row>
    <row r="16" spans="1:70" s="16" customFormat="1" ht="29.25" customHeight="1" x14ac:dyDescent="0.35">
      <c r="B16" s="61"/>
      <c r="C16" s="62" t="s">
        <v>25</v>
      </c>
      <c r="D16" s="63" t="s">
        <v>26</v>
      </c>
      <c r="E16" s="63" t="s">
        <v>27</v>
      </c>
      <c r="F16" s="63" t="s">
        <v>28</v>
      </c>
      <c r="G16" s="63" t="s">
        <v>29</v>
      </c>
      <c r="H16" s="63" t="s">
        <v>30</v>
      </c>
      <c r="I16" s="64" t="s">
        <v>31</v>
      </c>
      <c r="J16" s="63" t="s">
        <v>22</v>
      </c>
      <c r="K16" s="65" t="s">
        <v>32</v>
      </c>
      <c r="L16" s="12"/>
      <c r="M16" s="13" t="s">
        <v>33</v>
      </c>
      <c r="N16" s="14" t="s">
        <v>20</v>
      </c>
      <c r="O16" s="14" t="s">
        <v>34</v>
      </c>
      <c r="P16" s="14" t="s">
        <v>35</v>
      </c>
      <c r="Q16" s="14" t="s">
        <v>36</v>
      </c>
      <c r="R16" s="14" t="s">
        <v>37</v>
      </c>
      <c r="S16" s="14" t="s">
        <v>38</v>
      </c>
      <c r="T16" s="15" t="s">
        <v>39</v>
      </c>
    </row>
    <row r="17" spans="2:65" s="8" customFormat="1" ht="29.25" customHeight="1" x14ac:dyDescent="0.35">
      <c r="B17" s="51"/>
      <c r="C17" s="66" t="s">
        <v>23</v>
      </c>
      <c r="D17" s="53"/>
      <c r="E17" s="53"/>
      <c r="F17" s="53"/>
      <c r="G17" s="53"/>
      <c r="H17" s="53"/>
      <c r="I17" s="53"/>
      <c r="J17" s="67">
        <f>BK17</f>
        <v>0</v>
      </c>
      <c r="K17" s="53"/>
      <c r="L17" s="9"/>
      <c r="M17" s="17"/>
      <c r="N17" s="10"/>
      <c r="O17" s="10"/>
      <c r="P17" s="18">
        <f>P18</f>
        <v>0</v>
      </c>
      <c r="Q17" s="10"/>
      <c r="R17" s="18">
        <f>R18</f>
        <v>0</v>
      </c>
      <c r="S17" s="10"/>
      <c r="T17" s="19">
        <f>T18</f>
        <v>0</v>
      </c>
      <c r="AT17" s="7" t="s">
        <v>40</v>
      </c>
      <c r="AU17" s="7" t="s">
        <v>24</v>
      </c>
      <c r="BK17" s="20">
        <f>BK18</f>
        <v>0</v>
      </c>
    </row>
    <row r="18" spans="2:65" s="22" customFormat="1" ht="37.4" customHeight="1" x14ac:dyDescent="0.35">
      <c r="B18" s="68"/>
      <c r="C18" s="69"/>
      <c r="D18" s="70" t="s">
        <v>40</v>
      </c>
      <c r="E18" s="71" t="s">
        <v>41</v>
      </c>
      <c r="F18" s="71" t="s">
        <v>42</v>
      </c>
      <c r="G18" s="69"/>
      <c r="H18" s="69"/>
      <c r="I18" s="69"/>
      <c r="J18" s="72">
        <f>BK18</f>
        <v>0</v>
      </c>
      <c r="K18" s="69"/>
      <c r="L18" s="21"/>
      <c r="M18" s="23"/>
      <c r="N18" s="24"/>
      <c r="O18" s="24"/>
      <c r="P18" s="25">
        <f>SUM(P19:P60)</f>
        <v>0</v>
      </c>
      <c r="Q18" s="24"/>
      <c r="R18" s="25">
        <f>SUM(R19:R60)</f>
        <v>0</v>
      </c>
      <c r="S18" s="24"/>
      <c r="T18" s="26">
        <f>SUM(T19:T60)</f>
        <v>0</v>
      </c>
      <c r="AR18" s="27" t="s">
        <v>8</v>
      </c>
      <c r="AT18" s="28" t="s">
        <v>40</v>
      </c>
      <c r="AU18" s="28" t="s">
        <v>43</v>
      </c>
      <c r="AY18" s="27" t="s">
        <v>44</v>
      </c>
      <c r="BK18" s="29">
        <f>SUM(BK19:BK60)</f>
        <v>0</v>
      </c>
    </row>
    <row r="19" spans="2:65" s="8" customFormat="1" ht="22.5" customHeight="1" x14ac:dyDescent="0.35">
      <c r="B19" s="51"/>
      <c r="C19" s="73" t="s">
        <v>45</v>
      </c>
      <c r="D19" s="73" t="s">
        <v>46</v>
      </c>
      <c r="E19" s="74" t="s">
        <v>47</v>
      </c>
      <c r="F19" s="75" t="s">
        <v>107</v>
      </c>
      <c r="G19" s="76" t="s">
        <v>48</v>
      </c>
      <c r="H19" s="77">
        <v>48</v>
      </c>
      <c r="I19" s="30">
        <v>0</v>
      </c>
      <c r="J19" s="78">
        <f>ROUND(I19*H19,2)</f>
        <v>0</v>
      </c>
      <c r="K19" s="75" t="s">
        <v>11</v>
      </c>
      <c r="L19" s="9"/>
      <c r="M19" s="31" t="s">
        <v>11</v>
      </c>
      <c r="N19" s="32" t="s">
        <v>21</v>
      </c>
      <c r="O19" s="33">
        <v>0</v>
      </c>
      <c r="P19" s="33">
        <f>O19*H19</f>
        <v>0</v>
      </c>
      <c r="Q19" s="33">
        <v>0</v>
      </c>
      <c r="R19" s="33">
        <f>Q19*H19</f>
        <v>0</v>
      </c>
      <c r="S19" s="33">
        <v>0</v>
      </c>
      <c r="T19" s="34">
        <f>S19*H19</f>
        <v>0</v>
      </c>
      <c r="AR19" s="7" t="s">
        <v>49</v>
      </c>
      <c r="AT19" s="7" t="s">
        <v>46</v>
      </c>
      <c r="AU19" s="7" t="s">
        <v>45</v>
      </c>
      <c r="AY19" s="7" t="s">
        <v>44</v>
      </c>
      <c r="BE19" s="35">
        <f>IF(N19="základní",J19,0)</f>
        <v>0</v>
      </c>
      <c r="BF19" s="35">
        <f>IF(N19="snížená",J19,0)</f>
        <v>0</v>
      </c>
      <c r="BG19" s="35">
        <f>IF(N19="zákl. přenesená",J19,0)</f>
        <v>0</v>
      </c>
      <c r="BH19" s="35">
        <f>IF(N19="sníž. přenesená",J19,0)</f>
        <v>0</v>
      </c>
      <c r="BI19" s="35">
        <f>IF(N19="nulová",J19,0)</f>
        <v>0</v>
      </c>
      <c r="BJ19" s="7" t="s">
        <v>45</v>
      </c>
      <c r="BK19" s="35">
        <f>ROUND(I19*H19,2)</f>
        <v>0</v>
      </c>
      <c r="BL19" s="7" t="s">
        <v>49</v>
      </c>
      <c r="BM19" s="7" t="s">
        <v>50</v>
      </c>
    </row>
    <row r="20" spans="2:65" s="37" customFormat="1" x14ac:dyDescent="0.35">
      <c r="B20" s="79"/>
      <c r="C20" s="80"/>
      <c r="D20" s="81" t="s">
        <v>51</v>
      </c>
      <c r="E20" s="82" t="s">
        <v>11</v>
      </c>
      <c r="F20" s="83" t="s">
        <v>106</v>
      </c>
      <c r="G20" s="80"/>
      <c r="H20" s="84">
        <v>48</v>
      </c>
      <c r="I20" s="80"/>
      <c r="J20" s="80"/>
      <c r="K20" s="80"/>
      <c r="L20" s="36"/>
      <c r="M20" s="38"/>
      <c r="N20" s="39"/>
      <c r="O20" s="39"/>
      <c r="P20" s="39"/>
      <c r="Q20" s="39"/>
      <c r="R20" s="39"/>
      <c r="S20" s="39"/>
      <c r="T20" s="40"/>
      <c r="AT20" s="41" t="s">
        <v>51</v>
      </c>
      <c r="AU20" s="41" t="s">
        <v>45</v>
      </c>
      <c r="AV20" s="37" t="s">
        <v>8</v>
      </c>
      <c r="AW20" s="37" t="s">
        <v>52</v>
      </c>
      <c r="AX20" s="37" t="s">
        <v>45</v>
      </c>
      <c r="AY20" s="41" t="s">
        <v>44</v>
      </c>
    </row>
    <row r="21" spans="2:65" s="8" customFormat="1" ht="22.5" customHeight="1" x14ac:dyDescent="0.35">
      <c r="B21" s="51"/>
      <c r="C21" s="73" t="s">
        <v>8</v>
      </c>
      <c r="D21" s="73" t="s">
        <v>46</v>
      </c>
      <c r="E21" s="74" t="s">
        <v>53</v>
      </c>
      <c r="F21" s="75" t="s">
        <v>118</v>
      </c>
      <c r="G21" s="76" t="s">
        <v>48</v>
      </c>
      <c r="H21" s="77">
        <v>252</v>
      </c>
      <c r="I21" s="30">
        <v>0</v>
      </c>
      <c r="J21" s="78">
        <f>ROUND(I21*H21,2)</f>
        <v>0</v>
      </c>
      <c r="K21" s="75" t="s">
        <v>11</v>
      </c>
      <c r="L21" s="9"/>
      <c r="M21" s="31" t="s">
        <v>11</v>
      </c>
      <c r="N21" s="32" t="s">
        <v>21</v>
      </c>
      <c r="O21" s="33">
        <v>0</v>
      </c>
      <c r="P21" s="33">
        <f>O21*H21</f>
        <v>0</v>
      </c>
      <c r="Q21" s="33">
        <v>0</v>
      </c>
      <c r="R21" s="33">
        <f>Q21*H21</f>
        <v>0</v>
      </c>
      <c r="S21" s="33">
        <v>0</v>
      </c>
      <c r="T21" s="34">
        <f>S21*H21</f>
        <v>0</v>
      </c>
      <c r="AR21" s="7" t="s">
        <v>49</v>
      </c>
      <c r="AT21" s="7" t="s">
        <v>46</v>
      </c>
      <c r="AU21" s="7" t="s">
        <v>45</v>
      </c>
      <c r="AY21" s="7" t="s">
        <v>44</v>
      </c>
      <c r="BE21" s="35">
        <f>IF(N21="základní",J21,0)</f>
        <v>0</v>
      </c>
      <c r="BF21" s="35">
        <f>IF(N21="snížená",J21,0)</f>
        <v>0</v>
      </c>
      <c r="BG21" s="35">
        <f>IF(N21="zákl. přenesená",J21,0)</f>
        <v>0</v>
      </c>
      <c r="BH21" s="35">
        <f>IF(N21="sníž. přenesená",J21,0)</f>
        <v>0</v>
      </c>
      <c r="BI21" s="35">
        <f>IF(N21="nulová",J21,0)</f>
        <v>0</v>
      </c>
      <c r="BJ21" s="7" t="s">
        <v>45</v>
      </c>
      <c r="BK21" s="35">
        <f>ROUND(I21*H21,2)</f>
        <v>0</v>
      </c>
      <c r="BL21" s="7" t="s">
        <v>49</v>
      </c>
      <c r="BM21" s="7" t="s">
        <v>54</v>
      </c>
    </row>
    <row r="22" spans="2:65" s="37" customFormat="1" x14ac:dyDescent="0.35">
      <c r="B22" s="79"/>
      <c r="C22" s="80"/>
      <c r="D22" s="81" t="s">
        <v>51</v>
      </c>
      <c r="E22" s="82" t="s">
        <v>11</v>
      </c>
      <c r="F22" s="83" t="s">
        <v>108</v>
      </c>
      <c r="G22" s="80"/>
      <c r="H22" s="84">
        <v>252</v>
      </c>
      <c r="I22" s="80"/>
      <c r="J22" s="80"/>
      <c r="K22" s="80"/>
      <c r="L22" s="36"/>
      <c r="M22" s="38"/>
      <c r="N22" s="39"/>
      <c r="O22" s="39"/>
      <c r="P22" s="39"/>
      <c r="Q22" s="39"/>
      <c r="R22" s="39"/>
      <c r="S22" s="39"/>
      <c r="T22" s="40"/>
      <c r="AT22" s="41" t="s">
        <v>51</v>
      </c>
      <c r="AU22" s="41" t="s">
        <v>45</v>
      </c>
      <c r="AV22" s="37" t="s">
        <v>8</v>
      </c>
      <c r="AW22" s="37" t="s">
        <v>52</v>
      </c>
      <c r="AX22" s="37" t="s">
        <v>45</v>
      </c>
      <c r="AY22" s="41" t="s">
        <v>44</v>
      </c>
    </row>
    <row r="23" spans="2:65" s="8" customFormat="1" ht="22.5" customHeight="1" x14ac:dyDescent="0.35">
      <c r="B23" s="51"/>
      <c r="C23" s="73" t="s">
        <v>55</v>
      </c>
      <c r="D23" s="73" t="s">
        <v>46</v>
      </c>
      <c r="E23" s="74" t="s">
        <v>56</v>
      </c>
      <c r="F23" s="75" t="s">
        <v>110</v>
      </c>
      <c r="G23" s="76" t="s">
        <v>48</v>
      </c>
      <c r="H23" s="77">
        <v>247</v>
      </c>
      <c r="I23" s="30">
        <v>0</v>
      </c>
      <c r="J23" s="78">
        <f>ROUND(I23*H23,2)</f>
        <v>0</v>
      </c>
      <c r="K23" s="75" t="s">
        <v>11</v>
      </c>
      <c r="L23" s="9"/>
      <c r="M23" s="31" t="s">
        <v>11</v>
      </c>
      <c r="N23" s="32" t="s">
        <v>21</v>
      </c>
      <c r="O23" s="33">
        <v>0</v>
      </c>
      <c r="P23" s="33">
        <f>O23*H23</f>
        <v>0</v>
      </c>
      <c r="Q23" s="33">
        <v>0</v>
      </c>
      <c r="R23" s="33">
        <f>Q23*H23</f>
        <v>0</v>
      </c>
      <c r="S23" s="33">
        <v>0</v>
      </c>
      <c r="T23" s="34">
        <f>S23*H23</f>
        <v>0</v>
      </c>
      <c r="AR23" s="7" t="s">
        <v>49</v>
      </c>
      <c r="AT23" s="7" t="s">
        <v>46</v>
      </c>
      <c r="AU23" s="7" t="s">
        <v>45</v>
      </c>
      <c r="AY23" s="7" t="s">
        <v>44</v>
      </c>
      <c r="BE23" s="35">
        <f>IF(N23="základní",J23,0)</f>
        <v>0</v>
      </c>
      <c r="BF23" s="35">
        <f>IF(N23="snížená",J23,0)</f>
        <v>0</v>
      </c>
      <c r="BG23" s="35">
        <f>IF(N23="zákl. přenesená",J23,0)</f>
        <v>0</v>
      </c>
      <c r="BH23" s="35">
        <f>IF(N23="sníž. přenesená",J23,0)</f>
        <v>0</v>
      </c>
      <c r="BI23" s="35">
        <f>IF(N23="nulová",J23,0)</f>
        <v>0</v>
      </c>
      <c r="BJ23" s="7" t="s">
        <v>45</v>
      </c>
      <c r="BK23" s="35">
        <f>ROUND(I23*H23,2)</f>
        <v>0</v>
      </c>
      <c r="BL23" s="7" t="s">
        <v>49</v>
      </c>
      <c r="BM23" s="7" t="s">
        <v>57</v>
      </c>
    </row>
    <row r="24" spans="2:65" s="37" customFormat="1" x14ac:dyDescent="0.35">
      <c r="B24" s="79"/>
      <c r="C24" s="80"/>
      <c r="D24" s="81" t="s">
        <v>51</v>
      </c>
      <c r="E24" s="82" t="s">
        <v>11</v>
      </c>
      <c r="F24" s="83" t="s">
        <v>109</v>
      </c>
      <c r="G24" s="80"/>
      <c r="H24" s="84">
        <v>247</v>
      </c>
      <c r="I24" s="80"/>
      <c r="J24" s="80"/>
      <c r="K24" s="80"/>
      <c r="L24" s="36"/>
      <c r="M24" s="38"/>
      <c r="N24" s="39"/>
      <c r="O24" s="39"/>
      <c r="P24" s="39"/>
      <c r="Q24" s="39"/>
      <c r="R24" s="39"/>
      <c r="S24" s="39"/>
      <c r="T24" s="40"/>
      <c r="AT24" s="41" t="s">
        <v>51</v>
      </c>
      <c r="AU24" s="41" t="s">
        <v>45</v>
      </c>
      <c r="AV24" s="37" t="s">
        <v>8</v>
      </c>
      <c r="AW24" s="37" t="s">
        <v>52</v>
      </c>
      <c r="AX24" s="37" t="s">
        <v>45</v>
      </c>
      <c r="AY24" s="41" t="s">
        <v>44</v>
      </c>
    </row>
    <row r="25" spans="2:65" s="8" customFormat="1" ht="22.5" customHeight="1" x14ac:dyDescent="0.35">
      <c r="B25" s="51"/>
      <c r="C25" s="73" t="s">
        <v>58</v>
      </c>
      <c r="D25" s="73" t="s">
        <v>46</v>
      </c>
      <c r="E25" s="74" t="s">
        <v>59</v>
      </c>
      <c r="F25" s="75" t="s">
        <v>111</v>
      </c>
      <c r="G25" s="76" t="s">
        <v>48</v>
      </c>
      <c r="H25" s="77">
        <v>59</v>
      </c>
      <c r="I25" s="30">
        <v>0</v>
      </c>
      <c r="J25" s="78">
        <f>ROUND(I25*H25,2)</f>
        <v>0</v>
      </c>
      <c r="K25" s="75" t="s">
        <v>11</v>
      </c>
      <c r="L25" s="9"/>
      <c r="M25" s="31" t="s">
        <v>11</v>
      </c>
      <c r="N25" s="32" t="s">
        <v>21</v>
      </c>
      <c r="O25" s="33">
        <v>0</v>
      </c>
      <c r="P25" s="33">
        <f>O25*H25</f>
        <v>0</v>
      </c>
      <c r="Q25" s="33">
        <v>0</v>
      </c>
      <c r="R25" s="33">
        <f>Q25*H25</f>
        <v>0</v>
      </c>
      <c r="S25" s="33">
        <v>0</v>
      </c>
      <c r="T25" s="34">
        <f>S25*H25</f>
        <v>0</v>
      </c>
      <c r="AR25" s="7" t="s">
        <v>49</v>
      </c>
      <c r="AT25" s="7" t="s">
        <v>46</v>
      </c>
      <c r="AU25" s="7" t="s">
        <v>45</v>
      </c>
      <c r="AY25" s="7" t="s">
        <v>44</v>
      </c>
      <c r="BE25" s="35">
        <f>IF(N25="základní",J25,0)</f>
        <v>0</v>
      </c>
      <c r="BF25" s="35">
        <f>IF(N25="snížená",J25,0)</f>
        <v>0</v>
      </c>
      <c r="BG25" s="35">
        <f>IF(N25="zákl. přenesená",J25,0)</f>
        <v>0</v>
      </c>
      <c r="BH25" s="35">
        <f>IF(N25="sníž. přenesená",J25,0)</f>
        <v>0</v>
      </c>
      <c r="BI25" s="35">
        <f>IF(N25="nulová",J25,0)</f>
        <v>0</v>
      </c>
      <c r="BJ25" s="7" t="s">
        <v>45</v>
      </c>
      <c r="BK25" s="35">
        <f>ROUND(I25*H25,2)</f>
        <v>0</v>
      </c>
      <c r="BL25" s="7" t="s">
        <v>49</v>
      </c>
      <c r="BM25" s="7" t="s">
        <v>60</v>
      </c>
    </row>
    <row r="26" spans="2:65" s="37" customFormat="1" x14ac:dyDescent="0.35">
      <c r="B26" s="79"/>
      <c r="C26" s="80"/>
      <c r="D26" s="81" t="s">
        <v>51</v>
      </c>
      <c r="E26" s="82" t="s">
        <v>11</v>
      </c>
      <c r="F26" s="83" t="s">
        <v>142</v>
      </c>
      <c r="G26" s="80"/>
      <c r="H26" s="84">
        <v>59</v>
      </c>
      <c r="I26" s="80"/>
      <c r="J26" s="80"/>
      <c r="K26" s="80"/>
      <c r="L26" s="36"/>
      <c r="M26" s="38"/>
      <c r="N26" s="39"/>
      <c r="O26" s="39"/>
      <c r="P26" s="39"/>
      <c r="Q26" s="39"/>
      <c r="R26" s="39"/>
      <c r="S26" s="39"/>
      <c r="T26" s="40"/>
      <c r="AT26" s="41" t="s">
        <v>51</v>
      </c>
      <c r="AU26" s="41" t="s">
        <v>45</v>
      </c>
      <c r="AV26" s="37" t="s">
        <v>8</v>
      </c>
      <c r="AW26" s="37" t="s">
        <v>52</v>
      </c>
      <c r="AX26" s="37" t="s">
        <v>45</v>
      </c>
      <c r="AY26" s="41" t="s">
        <v>44</v>
      </c>
    </row>
    <row r="27" spans="2:65" s="11" customFormat="1" ht="22.5" customHeight="1" x14ac:dyDescent="0.35">
      <c r="B27" s="51"/>
      <c r="C27" s="73">
        <v>5</v>
      </c>
      <c r="D27" s="73" t="s">
        <v>46</v>
      </c>
      <c r="E27" s="74" t="s">
        <v>61</v>
      </c>
      <c r="F27" s="75" t="s">
        <v>119</v>
      </c>
      <c r="G27" s="76" t="s">
        <v>48</v>
      </c>
      <c r="H27" s="77">
        <v>2</v>
      </c>
      <c r="I27" s="30">
        <v>0</v>
      </c>
      <c r="J27" s="78">
        <f>ROUND(I27*H27,2)</f>
        <v>0</v>
      </c>
      <c r="K27" s="75" t="s">
        <v>11</v>
      </c>
      <c r="L27" s="9"/>
      <c r="M27" s="31" t="s">
        <v>11</v>
      </c>
      <c r="N27" s="32" t="s">
        <v>21</v>
      </c>
      <c r="O27" s="33">
        <v>0</v>
      </c>
      <c r="P27" s="33">
        <f>O27*H27</f>
        <v>0</v>
      </c>
      <c r="Q27" s="33">
        <v>0</v>
      </c>
      <c r="R27" s="33">
        <f>Q27*H27</f>
        <v>0</v>
      </c>
      <c r="S27" s="33">
        <v>0</v>
      </c>
      <c r="T27" s="34">
        <f>S27*H27</f>
        <v>0</v>
      </c>
      <c r="AR27" s="7" t="s">
        <v>49</v>
      </c>
      <c r="AT27" s="7" t="s">
        <v>46</v>
      </c>
      <c r="AU27" s="7" t="s">
        <v>45</v>
      </c>
      <c r="AY27" s="7" t="s">
        <v>44</v>
      </c>
      <c r="BE27" s="35">
        <f>IF(N27="základní",J27,0)</f>
        <v>0</v>
      </c>
      <c r="BF27" s="35">
        <f>IF(N27="snížená",J27,0)</f>
        <v>0</v>
      </c>
      <c r="BG27" s="35">
        <f>IF(N27="zákl. přenesená",J27,0)</f>
        <v>0</v>
      </c>
      <c r="BH27" s="35">
        <f>IF(N27="sníž. přenesená",J27,0)</f>
        <v>0</v>
      </c>
      <c r="BI27" s="35">
        <f>IF(N27="nulová",J27,0)</f>
        <v>0</v>
      </c>
      <c r="BJ27" s="7" t="s">
        <v>45</v>
      </c>
      <c r="BK27" s="35">
        <f>ROUND(I27*H27,2)</f>
        <v>0</v>
      </c>
      <c r="BL27" s="7" t="s">
        <v>49</v>
      </c>
      <c r="BM27" s="7" t="s">
        <v>60</v>
      </c>
    </row>
    <row r="28" spans="2:65" s="37" customFormat="1" x14ac:dyDescent="0.35">
      <c r="B28" s="79"/>
      <c r="C28" s="80"/>
      <c r="D28" s="81" t="s">
        <v>51</v>
      </c>
      <c r="E28" s="82" t="s">
        <v>11</v>
      </c>
      <c r="F28" s="83" t="s">
        <v>114</v>
      </c>
      <c r="G28" s="80"/>
      <c r="H28" s="84">
        <v>2</v>
      </c>
      <c r="I28" s="80"/>
      <c r="J28" s="80"/>
      <c r="K28" s="80"/>
      <c r="L28" s="36"/>
      <c r="M28" s="38"/>
      <c r="N28" s="39"/>
      <c r="O28" s="39"/>
      <c r="P28" s="39"/>
      <c r="Q28" s="39"/>
      <c r="R28" s="39"/>
      <c r="S28" s="39"/>
      <c r="T28" s="40"/>
      <c r="AT28" s="41" t="s">
        <v>51</v>
      </c>
      <c r="AU28" s="41" t="s">
        <v>45</v>
      </c>
      <c r="AV28" s="37" t="s">
        <v>8</v>
      </c>
      <c r="AW28" s="37" t="s">
        <v>52</v>
      </c>
      <c r="AX28" s="37" t="s">
        <v>45</v>
      </c>
      <c r="AY28" s="41" t="s">
        <v>44</v>
      </c>
    </row>
    <row r="29" spans="2:65" s="11" customFormat="1" ht="22.5" customHeight="1" x14ac:dyDescent="0.35">
      <c r="B29" s="51"/>
      <c r="C29" s="73">
        <v>7</v>
      </c>
      <c r="D29" s="73" t="s">
        <v>46</v>
      </c>
      <c r="E29" s="74" t="s">
        <v>113</v>
      </c>
      <c r="F29" s="75" t="s">
        <v>143</v>
      </c>
      <c r="G29" s="76" t="s">
        <v>48</v>
      </c>
      <c r="H29" s="77">
        <v>2</v>
      </c>
      <c r="I29" s="30">
        <v>0</v>
      </c>
      <c r="J29" s="78">
        <f>ROUND(I29*H29,2)</f>
        <v>0</v>
      </c>
      <c r="K29" s="75" t="s">
        <v>11</v>
      </c>
      <c r="L29" s="9"/>
      <c r="M29" s="31" t="s">
        <v>11</v>
      </c>
      <c r="N29" s="32" t="s">
        <v>21</v>
      </c>
      <c r="O29" s="33">
        <v>0</v>
      </c>
      <c r="P29" s="33">
        <f>O29*H29</f>
        <v>0</v>
      </c>
      <c r="Q29" s="33">
        <v>0</v>
      </c>
      <c r="R29" s="33">
        <f>Q29*H29</f>
        <v>0</v>
      </c>
      <c r="S29" s="33">
        <v>0</v>
      </c>
      <c r="T29" s="34">
        <f>S29*H29</f>
        <v>0</v>
      </c>
      <c r="AR29" s="7" t="s">
        <v>49</v>
      </c>
      <c r="AT29" s="7" t="s">
        <v>46</v>
      </c>
      <c r="AU29" s="7" t="s">
        <v>45</v>
      </c>
      <c r="AY29" s="7" t="s">
        <v>44</v>
      </c>
      <c r="BE29" s="35">
        <f>IF(N29="základní",J29,0)</f>
        <v>0</v>
      </c>
      <c r="BF29" s="35">
        <f>IF(N29="snížená",J29,0)</f>
        <v>0</v>
      </c>
      <c r="BG29" s="35">
        <f>IF(N29="zákl. přenesená",J29,0)</f>
        <v>0</v>
      </c>
      <c r="BH29" s="35">
        <f>IF(N29="sníž. přenesená",J29,0)</f>
        <v>0</v>
      </c>
      <c r="BI29" s="35">
        <f>IF(N29="nulová",J29,0)</f>
        <v>0</v>
      </c>
      <c r="BJ29" s="7" t="s">
        <v>45</v>
      </c>
      <c r="BK29" s="35">
        <f>ROUND(I29*H29,2)</f>
        <v>0</v>
      </c>
      <c r="BL29" s="7" t="s">
        <v>49</v>
      </c>
      <c r="BM29" s="7" t="s">
        <v>60</v>
      </c>
    </row>
    <row r="30" spans="2:65" s="37" customFormat="1" x14ac:dyDescent="0.35">
      <c r="B30" s="79"/>
      <c r="C30" s="80"/>
      <c r="D30" s="81" t="s">
        <v>51</v>
      </c>
      <c r="E30" s="82" t="s">
        <v>11</v>
      </c>
      <c r="F30" s="83" t="s">
        <v>115</v>
      </c>
      <c r="G30" s="80"/>
      <c r="H30" s="84">
        <v>2</v>
      </c>
      <c r="I30" s="80"/>
      <c r="J30" s="80"/>
      <c r="K30" s="80"/>
      <c r="L30" s="36"/>
      <c r="M30" s="38"/>
      <c r="N30" s="39"/>
      <c r="O30" s="39"/>
      <c r="P30" s="39"/>
      <c r="Q30" s="39"/>
      <c r="R30" s="39"/>
      <c r="S30" s="39"/>
      <c r="T30" s="40"/>
      <c r="AT30" s="41" t="s">
        <v>51</v>
      </c>
      <c r="AU30" s="41" t="s">
        <v>45</v>
      </c>
      <c r="AV30" s="37" t="s">
        <v>8</v>
      </c>
      <c r="AW30" s="37" t="s">
        <v>52</v>
      </c>
      <c r="AX30" s="37" t="s">
        <v>45</v>
      </c>
      <c r="AY30" s="41" t="s">
        <v>44</v>
      </c>
    </row>
    <row r="31" spans="2:65" s="45" customFormat="1" ht="22.5" customHeight="1" x14ac:dyDescent="0.35">
      <c r="B31" s="51"/>
      <c r="C31" s="73">
        <v>8</v>
      </c>
      <c r="D31" s="73" t="s">
        <v>46</v>
      </c>
      <c r="E31" s="74" t="s">
        <v>141</v>
      </c>
      <c r="F31" s="75" t="s">
        <v>111</v>
      </c>
      <c r="G31" s="76" t="s">
        <v>48</v>
      </c>
      <c r="H31" s="77">
        <v>357</v>
      </c>
      <c r="I31" s="30">
        <v>0</v>
      </c>
      <c r="J31" s="78">
        <f>ROUND(I31*H31,2)</f>
        <v>0</v>
      </c>
      <c r="K31" s="75" t="s">
        <v>11</v>
      </c>
      <c r="L31" s="9"/>
      <c r="M31" s="31" t="s">
        <v>11</v>
      </c>
      <c r="N31" s="32" t="s">
        <v>21</v>
      </c>
      <c r="O31" s="33">
        <v>0</v>
      </c>
      <c r="P31" s="33">
        <f>O31*H31</f>
        <v>0</v>
      </c>
      <c r="Q31" s="33">
        <v>0</v>
      </c>
      <c r="R31" s="33">
        <f>Q31*H31</f>
        <v>0</v>
      </c>
      <c r="S31" s="33">
        <v>0</v>
      </c>
      <c r="T31" s="34">
        <f>S31*H31</f>
        <v>0</v>
      </c>
      <c r="AR31" s="7" t="s">
        <v>49</v>
      </c>
      <c r="AT31" s="7" t="s">
        <v>46</v>
      </c>
      <c r="AU31" s="7" t="s">
        <v>45</v>
      </c>
      <c r="AY31" s="7" t="s">
        <v>44</v>
      </c>
      <c r="BE31" s="35">
        <f>IF(N31="základní",J31,0)</f>
        <v>0</v>
      </c>
      <c r="BF31" s="35">
        <f>IF(N31="snížená",J31,0)</f>
        <v>0</v>
      </c>
      <c r="BG31" s="35">
        <f>IF(N31="zákl. přenesená",J31,0)</f>
        <v>0</v>
      </c>
      <c r="BH31" s="35">
        <f>IF(N31="sníž. přenesená",J31,0)</f>
        <v>0</v>
      </c>
      <c r="BI31" s="35">
        <f>IF(N31="nulová",J31,0)</f>
        <v>0</v>
      </c>
      <c r="BJ31" s="7" t="s">
        <v>45</v>
      </c>
      <c r="BK31" s="35">
        <f>ROUND(I31*H31,2)</f>
        <v>0</v>
      </c>
      <c r="BL31" s="7" t="s">
        <v>49</v>
      </c>
      <c r="BM31" s="7" t="s">
        <v>60</v>
      </c>
    </row>
    <row r="32" spans="2:65" s="37" customFormat="1" x14ac:dyDescent="0.35">
      <c r="B32" s="79"/>
      <c r="C32" s="80"/>
      <c r="D32" s="81" t="s">
        <v>51</v>
      </c>
      <c r="E32" s="82" t="s">
        <v>11</v>
      </c>
      <c r="F32" s="83" t="s">
        <v>144</v>
      </c>
      <c r="G32" s="80"/>
      <c r="H32" s="84">
        <v>357</v>
      </c>
      <c r="I32" s="80"/>
      <c r="J32" s="80"/>
      <c r="K32" s="80"/>
      <c r="L32" s="36"/>
      <c r="M32" s="38"/>
      <c r="N32" s="39"/>
      <c r="O32" s="39"/>
      <c r="P32" s="39"/>
      <c r="Q32" s="39"/>
      <c r="R32" s="39"/>
      <c r="S32" s="39"/>
      <c r="T32" s="40"/>
      <c r="AT32" s="41" t="s">
        <v>51</v>
      </c>
      <c r="AU32" s="41" t="s">
        <v>45</v>
      </c>
      <c r="AV32" s="37" t="s">
        <v>8</v>
      </c>
      <c r="AW32" s="37" t="s">
        <v>52</v>
      </c>
      <c r="AX32" s="37" t="s">
        <v>45</v>
      </c>
      <c r="AY32" s="41" t="s">
        <v>44</v>
      </c>
    </row>
    <row r="33" spans="2:65" s="8" customFormat="1" ht="22.5" customHeight="1" x14ac:dyDescent="0.35">
      <c r="B33" s="51"/>
      <c r="C33" s="73" t="s">
        <v>62</v>
      </c>
      <c r="D33" s="73" t="s">
        <v>46</v>
      </c>
      <c r="E33" s="74" t="s">
        <v>63</v>
      </c>
      <c r="F33" s="75" t="s">
        <v>116</v>
      </c>
      <c r="G33" s="76" t="s">
        <v>48</v>
      </c>
      <c r="H33" s="77">
        <v>155</v>
      </c>
      <c r="I33" s="30">
        <v>0</v>
      </c>
      <c r="J33" s="78">
        <f>ROUND(I33*H33,2)</f>
        <v>0</v>
      </c>
      <c r="K33" s="75" t="s">
        <v>11</v>
      </c>
      <c r="L33" s="9"/>
      <c r="M33" s="31" t="s">
        <v>11</v>
      </c>
      <c r="N33" s="32" t="s">
        <v>21</v>
      </c>
      <c r="O33" s="33">
        <v>0</v>
      </c>
      <c r="P33" s="33">
        <f>O33*H33</f>
        <v>0</v>
      </c>
      <c r="Q33" s="33">
        <v>0</v>
      </c>
      <c r="R33" s="33">
        <f>Q33*H33</f>
        <v>0</v>
      </c>
      <c r="S33" s="33">
        <v>0</v>
      </c>
      <c r="T33" s="34">
        <f>S33*H33</f>
        <v>0</v>
      </c>
      <c r="AR33" s="7" t="s">
        <v>49</v>
      </c>
      <c r="AT33" s="7" t="s">
        <v>46</v>
      </c>
      <c r="AU33" s="7" t="s">
        <v>45</v>
      </c>
      <c r="AY33" s="7" t="s">
        <v>44</v>
      </c>
      <c r="BE33" s="35">
        <f>IF(N33="základní",J33,0)</f>
        <v>0</v>
      </c>
      <c r="BF33" s="35">
        <f>IF(N33="snížená",J33,0)</f>
        <v>0</v>
      </c>
      <c r="BG33" s="35">
        <f>IF(N33="zákl. přenesená",J33,0)</f>
        <v>0</v>
      </c>
      <c r="BH33" s="35">
        <f>IF(N33="sníž. přenesená",J33,0)</f>
        <v>0</v>
      </c>
      <c r="BI33" s="35">
        <f>IF(N33="nulová",J33,0)</f>
        <v>0</v>
      </c>
      <c r="BJ33" s="7" t="s">
        <v>45</v>
      </c>
      <c r="BK33" s="35">
        <f>ROUND(I33*H33,2)</f>
        <v>0</v>
      </c>
      <c r="BL33" s="7" t="s">
        <v>49</v>
      </c>
      <c r="BM33" s="7" t="s">
        <v>64</v>
      </c>
    </row>
    <row r="34" spans="2:65" s="37" customFormat="1" x14ac:dyDescent="0.35">
      <c r="B34" s="79"/>
      <c r="C34" s="80"/>
      <c r="D34" s="81" t="s">
        <v>51</v>
      </c>
      <c r="E34" s="82" t="s">
        <v>11</v>
      </c>
      <c r="F34" s="83" t="s">
        <v>112</v>
      </c>
      <c r="G34" s="80"/>
      <c r="H34" s="84">
        <v>155</v>
      </c>
      <c r="I34" s="80"/>
      <c r="J34" s="80"/>
      <c r="K34" s="80"/>
      <c r="L34" s="36"/>
      <c r="M34" s="38"/>
      <c r="N34" s="39"/>
      <c r="O34" s="39"/>
      <c r="P34" s="39"/>
      <c r="Q34" s="39"/>
      <c r="R34" s="39"/>
      <c r="S34" s="39"/>
      <c r="T34" s="40"/>
      <c r="AT34" s="41" t="s">
        <v>51</v>
      </c>
      <c r="AU34" s="41" t="s">
        <v>45</v>
      </c>
      <c r="AV34" s="37" t="s">
        <v>8</v>
      </c>
      <c r="AW34" s="37" t="s">
        <v>52</v>
      </c>
      <c r="AX34" s="37" t="s">
        <v>45</v>
      </c>
      <c r="AY34" s="41" t="s">
        <v>44</v>
      </c>
    </row>
    <row r="35" spans="2:65" s="8" customFormat="1" ht="22.5" customHeight="1" x14ac:dyDescent="0.35">
      <c r="B35" s="51"/>
      <c r="C35" s="73" t="s">
        <v>65</v>
      </c>
      <c r="D35" s="73" t="s">
        <v>46</v>
      </c>
      <c r="E35" s="74" t="s">
        <v>66</v>
      </c>
      <c r="F35" s="75" t="s">
        <v>117</v>
      </c>
      <c r="G35" s="76" t="s">
        <v>48</v>
      </c>
      <c r="H35" s="77">
        <v>145</v>
      </c>
      <c r="I35" s="30">
        <v>0</v>
      </c>
      <c r="J35" s="78">
        <f>ROUND(I35*H35,2)</f>
        <v>0</v>
      </c>
      <c r="K35" s="75" t="s">
        <v>11</v>
      </c>
      <c r="L35" s="9"/>
      <c r="M35" s="31" t="s">
        <v>11</v>
      </c>
      <c r="N35" s="32" t="s">
        <v>21</v>
      </c>
      <c r="O35" s="33">
        <v>0</v>
      </c>
      <c r="P35" s="33">
        <f>O35*H35</f>
        <v>0</v>
      </c>
      <c r="Q35" s="33">
        <v>0</v>
      </c>
      <c r="R35" s="33">
        <f>Q35*H35</f>
        <v>0</v>
      </c>
      <c r="S35" s="33">
        <v>0</v>
      </c>
      <c r="T35" s="34">
        <f>S35*H35</f>
        <v>0</v>
      </c>
      <c r="AR35" s="7" t="s">
        <v>49</v>
      </c>
      <c r="AT35" s="7" t="s">
        <v>46</v>
      </c>
      <c r="AU35" s="7" t="s">
        <v>45</v>
      </c>
      <c r="AY35" s="7" t="s">
        <v>44</v>
      </c>
      <c r="BE35" s="35">
        <f>IF(N35="základní",J35,0)</f>
        <v>0</v>
      </c>
      <c r="BF35" s="35">
        <f>IF(N35="snížená",J35,0)</f>
        <v>0</v>
      </c>
      <c r="BG35" s="35">
        <f>IF(N35="zákl. přenesená",J35,0)</f>
        <v>0</v>
      </c>
      <c r="BH35" s="35">
        <f>IF(N35="sníž. přenesená",J35,0)</f>
        <v>0</v>
      </c>
      <c r="BI35" s="35">
        <f>IF(N35="nulová",J35,0)</f>
        <v>0</v>
      </c>
      <c r="BJ35" s="7" t="s">
        <v>45</v>
      </c>
      <c r="BK35" s="35">
        <f>ROUND(I35*H35,2)</f>
        <v>0</v>
      </c>
      <c r="BL35" s="7" t="s">
        <v>49</v>
      </c>
      <c r="BM35" s="7" t="s">
        <v>67</v>
      </c>
    </row>
    <row r="36" spans="2:65" s="37" customFormat="1" x14ac:dyDescent="0.35">
      <c r="B36" s="79"/>
      <c r="C36" s="80"/>
      <c r="D36" s="81" t="s">
        <v>51</v>
      </c>
      <c r="E36" s="82" t="s">
        <v>11</v>
      </c>
      <c r="F36" s="83" t="s">
        <v>120</v>
      </c>
      <c r="G36" s="80"/>
      <c r="H36" s="84">
        <v>145</v>
      </c>
      <c r="I36" s="80"/>
      <c r="J36" s="80"/>
      <c r="K36" s="80"/>
      <c r="L36" s="36"/>
      <c r="M36" s="38"/>
      <c r="N36" s="39"/>
      <c r="O36" s="39"/>
      <c r="P36" s="39"/>
      <c r="Q36" s="39"/>
      <c r="R36" s="39"/>
      <c r="S36" s="39"/>
      <c r="T36" s="40"/>
      <c r="AT36" s="41" t="s">
        <v>51</v>
      </c>
      <c r="AU36" s="41" t="s">
        <v>45</v>
      </c>
      <c r="AV36" s="37" t="s">
        <v>8</v>
      </c>
      <c r="AW36" s="37" t="s">
        <v>52</v>
      </c>
      <c r="AX36" s="37" t="s">
        <v>45</v>
      </c>
      <c r="AY36" s="41" t="s">
        <v>44</v>
      </c>
    </row>
    <row r="37" spans="2:65" s="8" customFormat="1" ht="22.5" customHeight="1" x14ac:dyDescent="0.35">
      <c r="B37" s="51"/>
      <c r="C37" s="73" t="s">
        <v>68</v>
      </c>
      <c r="D37" s="73" t="s">
        <v>46</v>
      </c>
      <c r="E37" s="74" t="s">
        <v>69</v>
      </c>
      <c r="F37" s="75" t="s">
        <v>121</v>
      </c>
      <c r="G37" s="76" t="s">
        <v>48</v>
      </c>
      <c r="H37" s="77">
        <v>223</v>
      </c>
      <c r="I37" s="30">
        <v>0</v>
      </c>
      <c r="J37" s="78">
        <f>ROUND(I37*H37,2)</f>
        <v>0</v>
      </c>
      <c r="K37" s="75" t="s">
        <v>11</v>
      </c>
      <c r="L37" s="9"/>
      <c r="M37" s="31" t="s">
        <v>11</v>
      </c>
      <c r="N37" s="32" t="s">
        <v>21</v>
      </c>
      <c r="O37" s="33">
        <v>0</v>
      </c>
      <c r="P37" s="33">
        <f>O37*H37</f>
        <v>0</v>
      </c>
      <c r="Q37" s="33">
        <v>0</v>
      </c>
      <c r="R37" s="33">
        <f>Q37*H37</f>
        <v>0</v>
      </c>
      <c r="S37" s="33">
        <v>0</v>
      </c>
      <c r="T37" s="34">
        <f>S37*H37</f>
        <v>0</v>
      </c>
      <c r="AR37" s="7" t="s">
        <v>49</v>
      </c>
      <c r="AT37" s="7" t="s">
        <v>46</v>
      </c>
      <c r="AU37" s="7" t="s">
        <v>45</v>
      </c>
      <c r="AY37" s="7" t="s">
        <v>44</v>
      </c>
      <c r="BE37" s="35">
        <f>IF(N37="základní",J37,0)</f>
        <v>0</v>
      </c>
      <c r="BF37" s="35">
        <f>IF(N37="snížená",J37,0)</f>
        <v>0</v>
      </c>
      <c r="BG37" s="35">
        <f>IF(N37="zákl. přenesená",J37,0)</f>
        <v>0</v>
      </c>
      <c r="BH37" s="35">
        <f>IF(N37="sníž. přenesená",J37,0)</f>
        <v>0</v>
      </c>
      <c r="BI37" s="35">
        <f>IF(N37="nulová",J37,0)</f>
        <v>0</v>
      </c>
      <c r="BJ37" s="7" t="s">
        <v>45</v>
      </c>
      <c r="BK37" s="35">
        <f>ROUND(I37*H37,2)</f>
        <v>0</v>
      </c>
      <c r="BL37" s="7" t="s">
        <v>49</v>
      </c>
      <c r="BM37" s="7" t="s">
        <v>70</v>
      </c>
    </row>
    <row r="38" spans="2:65" s="37" customFormat="1" x14ac:dyDescent="0.35">
      <c r="B38" s="79"/>
      <c r="C38" s="80"/>
      <c r="D38" s="81" t="s">
        <v>51</v>
      </c>
      <c r="E38" s="82" t="s">
        <v>11</v>
      </c>
      <c r="F38" s="83" t="s">
        <v>122</v>
      </c>
      <c r="G38" s="80"/>
      <c r="H38" s="84">
        <v>223</v>
      </c>
      <c r="I38" s="80"/>
      <c r="J38" s="80"/>
      <c r="K38" s="80"/>
      <c r="L38" s="36"/>
      <c r="M38" s="38"/>
      <c r="N38" s="39"/>
      <c r="O38" s="39"/>
      <c r="P38" s="39"/>
      <c r="Q38" s="39"/>
      <c r="R38" s="39"/>
      <c r="S38" s="39"/>
      <c r="T38" s="40"/>
      <c r="AT38" s="41" t="s">
        <v>51</v>
      </c>
      <c r="AU38" s="41" t="s">
        <v>45</v>
      </c>
      <c r="AV38" s="37" t="s">
        <v>8</v>
      </c>
      <c r="AW38" s="37" t="s">
        <v>52</v>
      </c>
      <c r="AX38" s="37" t="s">
        <v>45</v>
      </c>
      <c r="AY38" s="41" t="s">
        <v>44</v>
      </c>
    </row>
    <row r="39" spans="2:65" s="8" customFormat="1" ht="22.5" customHeight="1" x14ac:dyDescent="0.35">
      <c r="B39" s="51"/>
      <c r="C39" s="73" t="s">
        <v>71</v>
      </c>
      <c r="D39" s="73" t="s">
        <v>46</v>
      </c>
      <c r="E39" s="74" t="s">
        <v>72</v>
      </c>
      <c r="F39" s="75" t="s">
        <v>124</v>
      </c>
      <c r="G39" s="76" t="s">
        <v>48</v>
      </c>
      <c r="H39" s="77">
        <v>143</v>
      </c>
      <c r="I39" s="30">
        <v>0</v>
      </c>
      <c r="J39" s="78">
        <f>ROUND(I39*H39,2)</f>
        <v>0</v>
      </c>
      <c r="K39" s="75" t="s">
        <v>11</v>
      </c>
      <c r="L39" s="9"/>
      <c r="M39" s="31" t="s">
        <v>11</v>
      </c>
      <c r="N39" s="32" t="s">
        <v>21</v>
      </c>
      <c r="O39" s="33">
        <v>0</v>
      </c>
      <c r="P39" s="33">
        <f>O39*H39</f>
        <v>0</v>
      </c>
      <c r="Q39" s="33">
        <v>0</v>
      </c>
      <c r="R39" s="33">
        <f>Q39*H39</f>
        <v>0</v>
      </c>
      <c r="S39" s="33">
        <v>0</v>
      </c>
      <c r="T39" s="34">
        <f>S39*H39</f>
        <v>0</v>
      </c>
      <c r="AR39" s="7" t="s">
        <v>49</v>
      </c>
      <c r="AT39" s="7" t="s">
        <v>46</v>
      </c>
      <c r="AU39" s="7" t="s">
        <v>45</v>
      </c>
      <c r="AY39" s="7" t="s">
        <v>44</v>
      </c>
      <c r="BE39" s="35">
        <f>IF(N39="základní",J39,0)</f>
        <v>0</v>
      </c>
      <c r="BF39" s="35">
        <f>IF(N39="snížená",J39,0)</f>
        <v>0</v>
      </c>
      <c r="BG39" s="35">
        <f>IF(N39="zákl. přenesená",J39,0)</f>
        <v>0</v>
      </c>
      <c r="BH39" s="35">
        <f>IF(N39="sníž. přenesená",J39,0)</f>
        <v>0</v>
      </c>
      <c r="BI39" s="35">
        <f>IF(N39="nulová",J39,0)</f>
        <v>0</v>
      </c>
      <c r="BJ39" s="7" t="s">
        <v>45</v>
      </c>
      <c r="BK39" s="35">
        <f>ROUND(I39*H39,2)</f>
        <v>0</v>
      </c>
      <c r="BL39" s="7" t="s">
        <v>49</v>
      </c>
      <c r="BM39" s="7" t="s">
        <v>73</v>
      </c>
    </row>
    <row r="40" spans="2:65" s="37" customFormat="1" x14ac:dyDescent="0.35">
      <c r="B40" s="79"/>
      <c r="C40" s="80"/>
      <c r="D40" s="81" t="s">
        <v>51</v>
      </c>
      <c r="E40" s="82" t="s">
        <v>11</v>
      </c>
      <c r="F40" s="83" t="s">
        <v>123</v>
      </c>
      <c r="G40" s="80"/>
      <c r="H40" s="84">
        <v>143</v>
      </c>
      <c r="I40" s="80"/>
      <c r="J40" s="80"/>
      <c r="K40" s="80"/>
      <c r="L40" s="36"/>
      <c r="M40" s="38"/>
      <c r="N40" s="39"/>
      <c r="O40" s="39"/>
      <c r="P40" s="39"/>
      <c r="Q40" s="39"/>
      <c r="R40" s="39"/>
      <c r="S40" s="39"/>
      <c r="T40" s="40"/>
      <c r="AT40" s="41" t="s">
        <v>51</v>
      </c>
      <c r="AU40" s="41" t="s">
        <v>45</v>
      </c>
      <c r="AV40" s="37" t="s">
        <v>8</v>
      </c>
      <c r="AW40" s="37" t="s">
        <v>52</v>
      </c>
      <c r="AX40" s="37" t="s">
        <v>45</v>
      </c>
      <c r="AY40" s="41" t="s">
        <v>44</v>
      </c>
    </row>
    <row r="41" spans="2:65" s="8" customFormat="1" ht="22.5" customHeight="1" x14ac:dyDescent="0.35">
      <c r="B41" s="51"/>
      <c r="C41" s="73" t="s">
        <v>74</v>
      </c>
      <c r="D41" s="73" t="s">
        <v>46</v>
      </c>
      <c r="E41" s="74" t="s">
        <v>75</v>
      </c>
      <c r="F41" s="75" t="s">
        <v>125</v>
      </c>
      <c r="G41" s="76" t="s">
        <v>48</v>
      </c>
      <c r="H41" s="77">
        <v>177</v>
      </c>
      <c r="I41" s="30">
        <v>0</v>
      </c>
      <c r="J41" s="78">
        <f>ROUND(I41*H41,2)</f>
        <v>0</v>
      </c>
      <c r="K41" s="75" t="s">
        <v>11</v>
      </c>
      <c r="L41" s="9"/>
      <c r="M41" s="31" t="s">
        <v>11</v>
      </c>
      <c r="N41" s="32" t="s">
        <v>21</v>
      </c>
      <c r="O41" s="33">
        <v>0</v>
      </c>
      <c r="P41" s="33">
        <f>O41*H41</f>
        <v>0</v>
      </c>
      <c r="Q41" s="33">
        <v>0</v>
      </c>
      <c r="R41" s="33">
        <f>Q41*H41</f>
        <v>0</v>
      </c>
      <c r="S41" s="33">
        <v>0</v>
      </c>
      <c r="T41" s="34">
        <f>S41*H41</f>
        <v>0</v>
      </c>
      <c r="AR41" s="7" t="s">
        <v>49</v>
      </c>
      <c r="AT41" s="7" t="s">
        <v>46</v>
      </c>
      <c r="AU41" s="7" t="s">
        <v>45</v>
      </c>
      <c r="AY41" s="7" t="s">
        <v>44</v>
      </c>
      <c r="BE41" s="35">
        <f>IF(N41="základní",J41,0)</f>
        <v>0</v>
      </c>
      <c r="BF41" s="35">
        <f>IF(N41="snížená",J41,0)</f>
        <v>0</v>
      </c>
      <c r="BG41" s="35">
        <f>IF(N41="zákl. přenesená",J41,0)</f>
        <v>0</v>
      </c>
      <c r="BH41" s="35">
        <f>IF(N41="sníž. přenesená",J41,0)</f>
        <v>0</v>
      </c>
      <c r="BI41" s="35">
        <f>IF(N41="nulová",J41,0)</f>
        <v>0</v>
      </c>
      <c r="BJ41" s="7" t="s">
        <v>45</v>
      </c>
      <c r="BK41" s="35">
        <f>ROUND(I41*H41,2)</f>
        <v>0</v>
      </c>
      <c r="BL41" s="7" t="s">
        <v>49</v>
      </c>
      <c r="BM41" s="7" t="s">
        <v>76</v>
      </c>
    </row>
    <row r="42" spans="2:65" s="37" customFormat="1" x14ac:dyDescent="0.35">
      <c r="B42" s="79"/>
      <c r="C42" s="80"/>
      <c r="D42" s="81" t="s">
        <v>51</v>
      </c>
      <c r="E42" s="82" t="s">
        <v>11</v>
      </c>
      <c r="F42" s="83" t="s">
        <v>126</v>
      </c>
      <c r="G42" s="80"/>
      <c r="H42" s="84">
        <v>177</v>
      </c>
      <c r="I42" s="80"/>
      <c r="J42" s="80"/>
      <c r="K42" s="80"/>
      <c r="L42" s="36"/>
      <c r="M42" s="38"/>
      <c r="N42" s="39"/>
      <c r="O42" s="39"/>
      <c r="P42" s="39"/>
      <c r="Q42" s="39"/>
      <c r="R42" s="39"/>
      <c r="S42" s="39"/>
      <c r="T42" s="40"/>
      <c r="AT42" s="41" t="s">
        <v>51</v>
      </c>
      <c r="AU42" s="41" t="s">
        <v>45</v>
      </c>
      <c r="AV42" s="37" t="s">
        <v>8</v>
      </c>
      <c r="AW42" s="37" t="s">
        <v>52</v>
      </c>
      <c r="AX42" s="37" t="s">
        <v>45</v>
      </c>
      <c r="AY42" s="41" t="s">
        <v>44</v>
      </c>
    </row>
    <row r="43" spans="2:65" s="8" customFormat="1" ht="22.5" customHeight="1" x14ac:dyDescent="0.35">
      <c r="B43" s="51"/>
      <c r="C43" s="73" t="s">
        <v>77</v>
      </c>
      <c r="D43" s="73" t="s">
        <v>46</v>
      </c>
      <c r="E43" s="74" t="s">
        <v>78</v>
      </c>
      <c r="F43" s="75" t="s">
        <v>127</v>
      </c>
      <c r="G43" s="76" t="s">
        <v>48</v>
      </c>
      <c r="H43" s="77">
        <v>62</v>
      </c>
      <c r="I43" s="30">
        <v>0</v>
      </c>
      <c r="J43" s="78">
        <f>ROUND(I43*H43,2)</f>
        <v>0</v>
      </c>
      <c r="K43" s="75" t="s">
        <v>11</v>
      </c>
      <c r="L43" s="9"/>
      <c r="M43" s="31" t="s">
        <v>11</v>
      </c>
      <c r="N43" s="32" t="s">
        <v>21</v>
      </c>
      <c r="O43" s="33">
        <v>0</v>
      </c>
      <c r="P43" s="33">
        <f>O43*H43</f>
        <v>0</v>
      </c>
      <c r="Q43" s="33">
        <v>0</v>
      </c>
      <c r="R43" s="33">
        <f>Q43*H43</f>
        <v>0</v>
      </c>
      <c r="S43" s="33">
        <v>0</v>
      </c>
      <c r="T43" s="34">
        <f>S43*H43</f>
        <v>0</v>
      </c>
      <c r="AR43" s="7" t="s">
        <v>49</v>
      </c>
      <c r="AT43" s="7" t="s">
        <v>46</v>
      </c>
      <c r="AU43" s="7" t="s">
        <v>45</v>
      </c>
      <c r="AY43" s="7" t="s">
        <v>44</v>
      </c>
      <c r="BE43" s="35">
        <f>IF(N43="základní",J43,0)</f>
        <v>0</v>
      </c>
      <c r="BF43" s="35">
        <f>IF(N43="snížená",J43,0)</f>
        <v>0</v>
      </c>
      <c r="BG43" s="35">
        <f>IF(N43="zákl. přenesená",J43,0)</f>
        <v>0</v>
      </c>
      <c r="BH43" s="35">
        <f>IF(N43="sníž. přenesená",J43,0)</f>
        <v>0</v>
      </c>
      <c r="BI43" s="35">
        <f>IF(N43="nulová",J43,0)</f>
        <v>0</v>
      </c>
      <c r="BJ43" s="7" t="s">
        <v>45</v>
      </c>
      <c r="BK43" s="35">
        <f>ROUND(I43*H43,2)</f>
        <v>0</v>
      </c>
      <c r="BL43" s="7" t="s">
        <v>49</v>
      </c>
      <c r="BM43" s="7" t="s">
        <v>79</v>
      </c>
    </row>
    <row r="44" spans="2:65" s="37" customFormat="1" x14ac:dyDescent="0.35">
      <c r="B44" s="79"/>
      <c r="C44" s="80"/>
      <c r="D44" s="81" t="s">
        <v>51</v>
      </c>
      <c r="E44" s="82" t="s">
        <v>11</v>
      </c>
      <c r="F44" s="83" t="s">
        <v>80</v>
      </c>
      <c r="G44" s="80"/>
      <c r="H44" s="84">
        <v>62</v>
      </c>
      <c r="I44" s="80"/>
      <c r="J44" s="80"/>
      <c r="K44" s="80"/>
      <c r="L44" s="36"/>
      <c r="M44" s="38"/>
      <c r="N44" s="39"/>
      <c r="O44" s="39"/>
      <c r="P44" s="39"/>
      <c r="Q44" s="39"/>
      <c r="R44" s="39"/>
      <c r="S44" s="39"/>
      <c r="T44" s="40"/>
      <c r="AT44" s="41" t="s">
        <v>51</v>
      </c>
      <c r="AU44" s="41" t="s">
        <v>45</v>
      </c>
      <c r="AV44" s="37" t="s">
        <v>8</v>
      </c>
      <c r="AW44" s="37" t="s">
        <v>52</v>
      </c>
      <c r="AX44" s="37" t="s">
        <v>45</v>
      </c>
      <c r="AY44" s="41" t="s">
        <v>44</v>
      </c>
    </row>
    <row r="45" spans="2:65" s="8" customFormat="1" ht="22.5" customHeight="1" x14ac:dyDescent="0.35">
      <c r="B45" s="51"/>
      <c r="C45" s="73" t="s">
        <v>81</v>
      </c>
      <c r="D45" s="73" t="s">
        <v>46</v>
      </c>
      <c r="E45" s="74" t="s">
        <v>82</v>
      </c>
      <c r="F45" s="75" t="s">
        <v>128</v>
      </c>
      <c r="G45" s="76" t="s">
        <v>48</v>
      </c>
      <c r="H45" s="77">
        <v>18</v>
      </c>
      <c r="I45" s="30">
        <v>0</v>
      </c>
      <c r="J45" s="78">
        <f>ROUND(I45*H45,2)</f>
        <v>0</v>
      </c>
      <c r="K45" s="75" t="s">
        <v>11</v>
      </c>
      <c r="L45" s="9"/>
      <c r="M45" s="31" t="s">
        <v>11</v>
      </c>
      <c r="N45" s="32" t="s">
        <v>21</v>
      </c>
      <c r="O45" s="33">
        <v>0</v>
      </c>
      <c r="P45" s="33">
        <f>O45*H45</f>
        <v>0</v>
      </c>
      <c r="Q45" s="33">
        <v>0</v>
      </c>
      <c r="R45" s="33">
        <f>Q45*H45</f>
        <v>0</v>
      </c>
      <c r="S45" s="33">
        <v>0</v>
      </c>
      <c r="T45" s="34">
        <f>S45*H45</f>
        <v>0</v>
      </c>
      <c r="AR45" s="7" t="s">
        <v>49</v>
      </c>
      <c r="AT45" s="7" t="s">
        <v>46</v>
      </c>
      <c r="AU45" s="7" t="s">
        <v>45</v>
      </c>
      <c r="AY45" s="7" t="s">
        <v>44</v>
      </c>
      <c r="BE45" s="35">
        <f>IF(N45="základní",J45,0)</f>
        <v>0</v>
      </c>
      <c r="BF45" s="35">
        <f>IF(N45="snížená",J45,0)</f>
        <v>0</v>
      </c>
      <c r="BG45" s="35">
        <f>IF(N45="zákl. přenesená",J45,0)</f>
        <v>0</v>
      </c>
      <c r="BH45" s="35">
        <f>IF(N45="sníž. přenesená",J45,0)</f>
        <v>0</v>
      </c>
      <c r="BI45" s="35">
        <f>IF(N45="nulová",J45,0)</f>
        <v>0</v>
      </c>
      <c r="BJ45" s="7" t="s">
        <v>45</v>
      </c>
      <c r="BK45" s="35">
        <f>ROUND(I45*H45,2)</f>
        <v>0</v>
      </c>
      <c r="BL45" s="7" t="s">
        <v>49</v>
      </c>
      <c r="BM45" s="7" t="s">
        <v>83</v>
      </c>
    </row>
    <row r="46" spans="2:65" s="37" customFormat="1" x14ac:dyDescent="0.35">
      <c r="B46" s="79"/>
      <c r="C46" s="80"/>
      <c r="D46" s="81" t="s">
        <v>51</v>
      </c>
      <c r="E46" s="82" t="s">
        <v>11</v>
      </c>
      <c r="F46" s="83" t="s">
        <v>129</v>
      </c>
      <c r="G46" s="80"/>
      <c r="H46" s="84">
        <v>18</v>
      </c>
      <c r="I46" s="80"/>
      <c r="J46" s="80"/>
      <c r="K46" s="80"/>
      <c r="L46" s="36"/>
      <c r="M46" s="38"/>
      <c r="N46" s="39"/>
      <c r="O46" s="39"/>
      <c r="P46" s="39"/>
      <c r="Q46" s="39"/>
      <c r="R46" s="39"/>
      <c r="S46" s="39"/>
      <c r="T46" s="40"/>
      <c r="AT46" s="41" t="s">
        <v>51</v>
      </c>
      <c r="AU46" s="41" t="s">
        <v>45</v>
      </c>
      <c r="AV46" s="37" t="s">
        <v>8</v>
      </c>
      <c r="AW46" s="37" t="s">
        <v>52</v>
      </c>
      <c r="AX46" s="37" t="s">
        <v>45</v>
      </c>
      <c r="AY46" s="41" t="s">
        <v>44</v>
      </c>
    </row>
    <row r="47" spans="2:65" s="8" customFormat="1" ht="22.5" customHeight="1" x14ac:dyDescent="0.35">
      <c r="B47" s="51"/>
      <c r="C47" s="73" t="s">
        <v>84</v>
      </c>
      <c r="D47" s="73" t="s">
        <v>46</v>
      </c>
      <c r="E47" s="74" t="s">
        <v>85</v>
      </c>
      <c r="F47" s="75" t="s">
        <v>130</v>
      </c>
      <c r="G47" s="76" t="s">
        <v>48</v>
      </c>
      <c r="H47" s="77">
        <v>75</v>
      </c>
      <c r="I47" s="30">
        <v>0</v>
      </c>
      <c r="J47" s="78">
        <f>ROUND(I47*H47,2)</f>
        <v>0</v>
      </c>
      <c r="K47" s="75" t="s">
        <v>11</v>
      </c>
      <c r="L47" s="9"/>
      <c r="M47" s="31" t="s">
        <v>11</v>
      </c>
      <c r="N47" s="32" t="s">
        <v>21</v>
      </c>
      <c r="O47" s="33">
        <v>0</v>
      </c>
      <c r="P47" s="33">
        <f>O47*H47</f>
        <v>0</v>
      </c>
      <c r="Q47" s="33">
        <v>0</v>
      </c>
      <c r="R47" s="33">
        <f>Q47*H47</f>
        <v>0</v>
      </c>
      <c r="S47" s="33">
        <v>0</v>
      </c>
      <c r="T47" s="34">
        <f>S47*H47</f>
        <v>0</v>
      </c>
      <c r="AR47" s="7" t="s">
        <v>49</v>
      </c>
      <c r="AT47" s="7" t="s">
        <v>46</v>
      </c>
      <c r="AU47" s="7" t="s">
        <v>45</v>
      </c>
      <c r="AY47" s="7" t="s">
        <v>44</v>
      </c>
      <c r="BE47" s="35">
        <f>IF(N47="základní",J47,0)</f>
        <v>0</v>
      </c>
      <c r="BF47" s="35">
        <f>IF(N47="snížená",J47,0)</f>
        <v>0</v>
      </c>
      <c r="BG47" s="35">
        <f>IF(N47="zákl. přenesená",J47,0)</f>
        <v>0</v>
      </c>
      <c r="BH47" s="35">
        <f>IF(N47="sníž. přenesená",J47,0)</f>
        <v>0</v>
      </c>
      <c r="BI47" s="35">
        <f>IF(N47="nulová",J47,0)</f>
        <v>0</v>
      </c>
      <c r="BJ47" s="7" t="s">
        <v>45</v>
      </c>
      <c r="BK47" s="35">
        <f>ROUND(I47*H47,2)</f>
        <v>0</v>
      </c>
      <c r="BL47" s="7" t="s">
        <v>49</v>
      </c>
      <c r="BM47" s="7" t="s">
        <v>86</v>
      </c>
    </row>
    <row r="48" spans="2:65" s="37" customFormat="1" x14ac:dyDescent="0.35">
      <c r="B48" s="79"/>
      <c r="C48" s="80"/>
      <c r="D48" s="81" t="s">
        <v>51</v>
      </c>
      <c r="E48" s="82" t="s">
        <v>11</v>
      </c>
      <c r="F48" s="83" t="s">
        <v>131</v>
      </c>
      <c r="G48" s="80"/>
      <c r="H48" s="84">
        <v>75</v>
      </c>
      <c r="I48" s="80"/>
      <c r="J48" s="80"/>
      <c r="K48" s="80"/>
      <c r="L48" s="36"/>
      <c r="M48" s="38"/>
      <c r="N48" s="39"/>
      <c r="O48" s="39"/>
      <c r="P48" s="39"/>
      <c r="Q48" s="39"/>
      <c r="R48" s="39"/>
      <c r="S48" s="39"/>
      <c r="T48" s="40"/>
      <c r="AT48" s="41" t="s">
        <v>51</v>
      </c>
      <c r="AU48" s="41" t="s">
        <v>45</v>
      </c>
      <c r="AV48" s="37" t="s">
        <v>8</v>
      </c>
      <c r="AW48" s="37" t="s">
        <v>52</v>
      </c>
      <c r="AX48" s="37" t="s">
        <v>45</v>
      </c>
      <c r="AY48" s="41" t="s">
        <v>44</v>
      </c>
    </row>
    <row r="49" spans="2:65" s="8" customFormat="1" ht="22.5" customHeight="1" x14ac:dyDescent="0.35">
      <c r="B49" s="51"/>
      <c r="C49" s="73" t="s">
        <v>87</v>
      </c>
      <c r="D49" s="73" t="s">
        <v>46</v>
      </c>
      <c r="E49" s="74" t="s">
        <v>88</v>
      </c>
      <c r="F49" s="75" t="s">
        <v>133</v>
      </c>
      <c r="G49" s="76" t="s">
        <v>48</v>
      </c>
      <c r="H49" s="77">
        <v>209</v>
      </c>
      <c r="I49" s="30">
        <v>0</v>
      </c>
      <c r="J49" s="78">
        <f>ROUND(I49*H49,2)</f>
        <v>0</v>
      </c>
      <c r="K49" s="75" t="s">
        <v>11</v>
      </c>
      <c r="L49" s="9"/>
      <c r="M49" s="31" t="s">
        <v>11</v>
      </c>
      <c r="N49" s="32" t="s">
        <v>21</v>
      </c>
      <c r="O49" s="33">
        <v>0</v>
      </c>
      <c r="P49" s="33">
        <f>O49*H49</f>
        <v>0</v>
      </c>
      <c r="Q49" s="33">
        <v>0</v>
      </c>
      <c r="R49" s="33">
        <f>Q49*H49</f>
        <v>0</v>
      </c>
      <c r="S49" s="33">
        <v>0</v>
      </c>
      <c r="T49" s="34">
        <f>S49*H49</f>
        <v>0</v>
      </c>
      <c r="AR49" s="7" t="s">
        <v>49</v>
      </c>
      <c r="AT49" s="7" t="s">
        <v>46</v>
      </c>
      <c r="AU49" s="7" t="s">
        <v>45</v>
      </c>
      <c r="AY49" s="7" t="s">
        <v>44</v>
      </c>
      <c r="BE49" s="35">
        <f>IF(N49="základní",J49,0)</f>
        <v>0</v>
      </c>
      <c r="BF49" s="35">
        <f>IF(N49="snížená",J49,0)</f>
        <v>0</v>
      </c>
      <c r="BG49" s="35">
        <f>IF(N49="zákl. přenesená",J49,0)</f>
        <v>0</v>
      </c>
      <c r="BH49" s="35">
        <f>IF(N49="sníž. přenesená",J49,0)</f>
        <v>0</v>
      </c>
      <c r="BI49" s="35">
        <f>IF(N49="nulová",J49,0)</f>
        <v>0</v>
      </c>
      <c r="BJ49" s="7" t="s">
        <v>45</v>
      </c>
      <c r="BK49" s="35">
        <f>ROUND(I49*H49,2)</f>
        <v>0</v>
      </c>
      <c r="BL49" s="7" t="s">
        <v>49</v>
      </c>
      <c r="BM49" s="7" t="s">
        <v>89</v>
      </c>
    </row>
    <row r="50" spans="2:65" s="37" customFormat="1" x14ac:dyDescent="0.35">
      <c r="B50" s="79"/>
      <c r="C50" s="80"/>
      <c r="D50" s="81" t="s">
        <v>51</v>
      </c>
      <c r="E50" s="82" t="s">
        <v>11</v>
      </c>
      <c r="F50" s="83" t="s">
        <v>132</v>
      </c>
      <c r="G50" s="80"/>
      <c r="H50" s="84">
        <v>209</v>
      </c>
      <c r="I50" s="80"/>
      <c r="J50" s="80"/>
      <c r="K50" s="80"/>
      <c r="L50" s="36"/>
      <c r="M50" s="38"/>
      <c r="N50" s="39"/>
      <c r="O50" s="39"/>
      <c r="P50" s="39"/>
      <c r="Q50" s="39"/>
      <c r="R50" s="39"/>
      <c r="S50" s="39"/>
      <c r="T50" s="40"/>
      <c r="AT50" s="41" t="s">
        <v>51</v>
      </c>
      <c r="AU50" s="41" t="s">
        <v>45</v>
      </c>
      <c r="AV50" s="37" t="s">
        <v>8</v>
      </c>
      <c r="AW50" s="37" t="s">
        <v>52</v>
      </c>
      <c r="AX50" s="37" t="s">
        <v>45</v>
      </c>
      <c r="AY50" s="41" t="s">
        <v>44</v>
      </c>
    </row>
    <row r="51" spans="2:65" s="8" customFormat="1" ht="22.5" customHeight="1" x14ac:dyDescent="0.35">
      <c r="B51" s="51"/>
      <c r="C51" s="73" t="s">
        <v>90</v>
      </c>
      <c r="D51" s="73" t="s">
        <v>46</v>
      </c>
      <c r="E51" s="74" t="s">
        <v>91</v>
      </c>
      <c r="F51" s="75" t="s">
        <v>135</v>
      </c>
      <c r="G51" s="76" t="s">
        <v>48</v>
      </c>
      <c r="H51" s="77">
        <v>147</v>
      </c>
      <c r="I51" s="30">
        <v>0</v>
      </c>
      <c r="J51" s="78">
        <f>ROUND(I51*H51,2)</f>
        <v>0</v>
      </c>
      <c r="K51" s="75" t="s">
        <v>11</v>
      </c>
      <c r="L51" s="9"/>
      <c r="M51" s="31" t="s">
        <v>11</v>
      </c>
      <c r="N51" s="32" t="s">
        <v>21</v>
      </c>
      <c r="O51" s="33">
        <v>0</v>
      </c>
      <c r="P51" s="33">
        <f>O51*H51</f>
        <v>0</v>
      </c>
      <c r="Q51" s="33">
        <v>0</v>
      </c>
      <c r="R51" s="33">
        <f>Q51*H51</f>
        <v>0</v>
      </c>
      <c r="S51" s="33">
        <v>0</v>
      </c>
      <c r="T51" s="34">
        <f>S51*H51</f>
        <v>0</v>
      </c>
      <c r="AR51" s="7" t="s">
        <v>49</v>
      </c>
      <c r="AT51" s="7" t="s">
        <v>46</v>
      </c>
      <c r="AU51" s="7" t="s">
        <v>45</v>
      </c>
      <c r="AY51" s="7" t="s">
        <v>44</v>
      </c>
      <c r="BE51" s="35">
        <f>IF(N51="základní",J51,0)</f>
        <v>0</v>
      </c>
      <c r="BF51" s="35">
        <f>IF(N51="snížená",J51,0)</f>
        <v>0</v>
      </c>
      <c r="BG51" s="35">
        <f>IF(N51="zákl. přenesená",J51,0)</f>
        <v>0</v>
      </c>
      <c r="BH51" s="35">
        <f>IF(N51="sníž. přenesená",J51,0)</f>
        <v>0</v>
      </c>
      <c r="BI51" s="35">
        <f>IF(N51="nulová",J51,0)</f>
        <v>0</v>
      </c>
      <c r="BJ51" s="7" t="s">
        <v>45</v>
      </c>
      <c r="BK51" s="35">
        <f>ROUND(I51*H51,2)</f>
        <v>0</v>
      </c>
      <c r="BL51" s="7" t="s">
        <v>49</v>
      </c>
      <c r="BM51" s="7" t="s">
        <v>92</v>
      </c>
    </row>
    <row r="52" spans="2:65" s="37" customFormat="1" x14ac:dyDescent="0.35">
      <c r="B52" s="79"/>
      <c r="C52" s="80"/>
      <c r="D52" s="81" t="s">
        <v>51</v>
      </c>
      <c r="E52" s="82" t="s">
        <v>11</v>
      </c>
      <c r="F52" s="83" t="s">
        <v>134</v>
      </c>
      <c r="G52" s="80"/>
      <c r="H52" s="84">
        <v>147</v>
      </c>
      <c r="I52" s="80"/>
      <c r="J52" s="80"/>
      <c r="K52" s="80"/>
      <c r="L52" s="36"/>
      <c r="M52" s="38"/>
      <c r="N52" s="39"/>
      <c r="O52" s="39"/>
      <c r="P52" s="39"/>
      <c r="Q52" s="39"/>
      <c r="R52" s="39"/>
      <c r="S52" s="39"/>
      <c r="T52" s="40"/>
      <c r="AT52" s="41" t="s">
        <v>51</v>
      </c>
      <c r="AU52" s="41" t="s">
        <v>45</v>
      </c>
      <c r="AV52" s="37" t="s">
        <v>8</v>
      </c>
      <c r="AW52" s="37" t="s">
        <v>52</v>
      </c>
      <c r="AX52" s="37" t="s">
        <v>45</v>
      </c>
      <c r="AY52" s="41" t="s">
        <v>44</v>
      </c>
    </row>
    <row r="53" spans="2:65" s="8" customFormat="1" ht="22.5" customHeight="1" x14ac:dyDescent="0.35">
      <c r="B53" s="51"/>
      <c r="C53" s="73" t="s">
        <v>93</v>
      </c>
      <c r="D53" s="73" t="s">
        <v>46</v>
      </c>
      <c r="E53" s="74" t="s">
        <v>94</v>
      </c>
      <c r="F53" s="75" t="s">
        <v>138</v>
      </c>
      <c r="G53" s="76" t="s">
        <v>48</v>
      </c>
      <c r="H53" s="77">
        <v>149</v>
      </c>
      <c r="I53" s="30">
        <v>0</v>
      </c>
      <c r="J53" s="78">
        <f>ROUND(I53*H53,2)</f>
        <v>0</v>
      </c>
      <c r="K53" s="75" t="s">
        <v>11</v>
      </c>
      <c r="L53" s="9"/>
      <c r="M53" s="31" t="s">
        <v>11</v>
      </c>
      <c r="N53" s="32" t="s">
        <v>21</v>
      </c>
      <c r="O53" s="33">
        <v>0</v>
      </c>
      <c r="P53" s="33">
        <f>O53*H53</f>
        <v>0</v>
      </c>
      <c r="Q53" s="33">
        <v>0</v>
      </c>
      <c r="R53" s="33">
        <f>Q53*H53</f>
        <v>0</v>
      </c>
      <c r="S53" s="33">
        <v>0</v>
      </c>
      <c r="T53" s="34">
        <f>S53*H53</f>
        <v>0</v>
      </c>
      <c r="AR53" s="7" t="s">
        <v>49</v>
      </c>
      <c r="AT53" s="7" t="s">
        <v>46</v>
      </c>
      <c r="AU53" s="7" t="s">
        <v>45</v>
      </c>
      <c r="AY53" s="7" t="s">
        <v>44</v>
      </c>
      <c r="BE53" s="35">
        <f>IF(N53="základní",J53,0)</f>
        <v>0</v>
      </c>
      <c r="BF53" s="35">
        <f>IF(N53="snížená",J53,0)</f>
        <v>0</v>
      </c>
      <c r="BG53" s="35">
        <f>IF(N53="zákl. přenesená",J53,0)</f>
        <v>0</v>
      </c>
      <c r="BH53" s="35">
        <f>IF(N53="sníž. přenesená",J53,0)</f>
        <v>0</v>
      </c>
      <c r="BI53" s="35">
        <f>IF(N53="nulová",J53,0)</f>
        <v>0</v>
      </c>
      <c r="BJ53" s="7" t="s">
        <v>45</v>
      </c>
      <c r="BK53" s="35">
        <f>ROUND(I53*H53,2)</f>
        <v>0</v>
      </c>
      <c r="BL53" s="7" t="s">
        <v>49</v>
      </c>
      <c r="BM53" s="7" t="s">
        <v>95</v>
      </c>
    </row>
    <row r="54" spans="2:65" s="37" customFormat="1" x14ac:dyDescent="0.35">
      <c r="B54" s="79"/>
      <c r="C54" s="80"/>
      <c r="D54" s="81" t="s">
        <v>51</v>
      </c>
      <c r="E54" s="82" t="s">
        <v>11</v>
      </c>
      <c r="F54" s="83" t="s">
        <v>136</v>
      </c>
      <c r="G54" s="80"/>
      <c r="H54" s="84">
        <v>149</v>
      </c>
      <c r="I54" s="80"/>
      <c r="J54" s="80"/>
      <c r="K54" s="80"/>
      <c r="L54" s="36"/>
      <c r="M54" s="38"/>
      <c r="N54" s="39"/>
      <c r="O54" s="39"/>
      <c r="P54" s="39"/>
      <c r="Q54" s="39"/>
      <c r="R54" s="39"/>
      <c r="S54" s="39"/>
      <c r="T54" s="40"/>
      <c r="AT54" s="41" t="s">
        <v>51</v>
      </c>
      <c r="AU54" s="41" t="s">
        <v>45</v>
      </c>
      <c r="AV54" s="37" t="s">
        <v>8</v>
      </c>
      <c r="AW54" s="37" t="s">
        <v>52</v>
      </c>
      <c r="AX54" s="37" t="s">
        <v>45</v>
      </c>
      <c r="AY54" s="41" t="s">
        <v>44</v>
      </c>
    </row>
    <row r="55" spans="2:65" s="8" customFormat="1" ht="22.5" customHeight="1" x14ac:dyDescent="0.35">
      <c r="B55" s="51"/>
      <c r="C55" s="73" t="s">
        <v>96</v>
      </c>
      <c r="D55" s="73" t="s">
        <v>46</v>
      </c>
      <c r="E55" s="74" t="s">
        <v>97</v>
      </c>
      <c r="F55" s="75" t="s">
        <v>139</v>
      </c>
      <c r="G55" s="76" t="s">
        <v>48</v>
      </c>
      <c r="H55" s="77">
        <v>594</v>
      </c>
      <c r="I55" s="30">
        <v>0</v>
      </c>
      <c r="J55" s="78">
        <f>ROUND(I55*H55,2)</f>
        <v>0</v>
      </c>
      <c r="K55" s="75" t="s">
        <v>11</v>
      </c>
      <c r="L55" s="9"/>
      <c r="M55" s="31" t="s">
        <v>11</v>
      </c>
      <c r="N55" s="32" t="s">
        <v>21</v>
      </c>
      <c r="O55" s="33">
        <v>0</v>
      </c>
      <c r="P55" s="33">
        <f>O55*H55</f>
        <v>0</v>
      </c>
      <c r="Q55" s="33">
        <v>0</v>
      </c>
      <c r="R55" s="33">
        <f>Q55*H55</f>
        <v>0</v>
      </c>
      <c r="S55" s="33">
        <v>0</v>
      </c>
      <c r="T55" s="34">
        <f>S55*H55</f>
        <v>0</v>
      </c>
      <c r="AR55" s="7" t="s">
        <v>49</v>
      </c>
      <c r="AT55" s="7" t="s">
        <v>46</v>
      </c>
      <c r="AU55" s="7" t="s">
        <v>45</v>
      </c>
      <c r="AY55" s="7" t="s">
        <v>44</v>
      </c>
      <c r="BE55" s="35">
        <f>IF(N55="základní",J55,0)</f>
        <v>0</v>
      </c>
      <c r="BF55" s="35">
        <f>IF(N55="snížená",J55,0)</f>
        <v>0</v>
      </c>
      <c r="BG55" s="35">
        <f>IF(N55="zákl. přenesená",J55,0)</f>
        <v>0</v>
      </c>
      <c r="BH55" s="35">
        <f>IF(N55="sníž. přenesená",J55,0)</f>
        <v>0</v>
      </c>
      <c r="BI55" s="35">
        <f>IF(N55="nulová",J55,0)</f>
        <v>0</v>
      </c>
      <c r="BJ55" s="7" t="s">
        <v>45</v>
      </c>
      <c r="BK55" s="35">
        <f>ROUND(I55*H55,2)</f>
        <v>0</v>
      </c>
      <c r="BL55" s="7" t="s">
        <v>49</v>
      </c>
      <c r="BM55" s="7" t="s">
        <v>98</v>
      </c>
    </row>
    <row r="56" spans="2:65" s="37" customFormat="1" x14ac:dyDescent="0.35">
      <c r="B56" s="79"/>
      <c r="C56" s="80"/>
      <c r="D56" s="81" t="s">
        <v>51</v>
      </c>
      <c r="E56" s="82" t="s">
        <v>11</v>
      </c>
      <c r="F56" s="83" t="s">
        <v>145</v>
      </c>
      <c r="G56" s="80"/>
      <c r="H56" s="84">
        <v>594</v>
      </c>
      <c r="I56" s="80"/>
      <c r="J56" s="80"/>
      <c r="K56" s="80"/>
      <c r="L56" s="36"/>
      <c r="M56" s="38"/>
      <c r="N56" s="39"/>
      <c r="O56" s="39"/>
      <c r="P56" s="39"/>
      <c r="Q56" s="39"/>
      <c r="R56" s="39"/>
      <c r="S56" s="39"/>
      <c r="T56" s="40"/>
      <c r="AT56" s="41" t="s">
        <v>51</v>
      </c>
      <c r="AU56" s="41" t="s">
        <v>45</v>
      </c>
      <c r="AV56" s="37" t="s">
        <v>8</v>
      </c>
      <c r="AW56" s="37" t="s">
        <v>52</v>
      </c>
      <c r="AX56" s="37" t="s">
        <v>45</v>
      </c>
      <c r="AY56" s="41" t="s">
        <v>44</v>
      </c>
    </row>
    <row r="57" spans="2:65" s="8" customFormat="1" ht="22.5" customHeight="1" x14ac:dyDescent="0.35">
      <c r="B57" s="51"/>
      <c r="C57" s="73" t="s">
        <v>99</v>
      </c>
      <c r="D57" s="73" t="s">
        <v>46</v>
      </c>
      <c r="E57" s="74" t="s">
        <v>100</v>
      </c>
      <c r="F57" s="75" t="s">
        <v>140</v>
      </c>
      <c r="G57" s="76" t="s">
        <v>48</v>
      </c>
      <c r="H57" s="77">
        <v>60</v>
      </c>
      <c r="I57" s="30">
        <v>0</v>
      </c>
      <c r="J57" s="78">
        <f>ROUND(I57*H57,2)</f>
        <v>0</v>
      </c>
      <c r="K57" s="75" t="s">
        <v>11</v>
      </c>
      <c r="L57" s="9"/>
      <c r="M57" s="31" t="s">
        <v>11</v>
      </c>
      <c r="N57" s="32" t="s">
        <v>21</v>
      </c>
      <c r="O57" s="33">
        <v>0</v>
      </c>
      <c r="P57" s="33">
        <f>O57*H57</f>
        <v>0</v>
      </c>
      <c r="Q57" s="33">
        <v>0</v>
      </c>
      <c r="R57" s="33">
        <f>Q57*H57</f>
        <v>0</v>
      </c>
      <c r="S57" s="33">
        <v>0</v>
      </c>
      <c r="T57" s="34">
        <f>S57*H57</f>
        <v>0</v>
      </c>
      <c r="AR57" s="7" t="s">
        <v>49</v>
      </c>
      <c r="AT57" s="7" t="s">
        <v>46</v>
      </c>
      <c r="AU57" s="7" t="s">
        <v>45</v>
      </c>
      <c r="AY57" s="7" t="s">
        <v>44</v>
      </c>
      <c r="BE57" s="35">
        <f>IF(N57="základní",J57,0)</f>
        <v>0</v>
      </c>
      <c r="BF57" s="35">
        <f>IF(N57="snížená",J57,0)</f>
        <v>0</v>
      </c>
      <c r="BG57" s="35">
        <f>IF(N57="zákl. přenesená",J57,0)</f>
        <v>0</v>
      </c>
      <c r="BH57" s="35">
        <f>IF(N57="sníž. přenesená",J57,0)</f>
        <v>0</v>
      </c>
      <c r="BI57" s="35">
        <f>IF(N57="nulová",J57,0)</f>
        <v>0</v>
      </c>
      <c r="BJ57" s="7" t="s">
        <v>45</v>
      </c>
      <c r="BK57" s="35">
        <f>ROUND(I57*H57,2)</f>
        <v>0</v>
      </c>
      <c r="BL57" s="7" t="s">
        <v>49</v>
      </c>
      <c r="BM57" s="7" t="s">
        <v>101</v>
      </c>
    </row>
    <row r="58" spans="2:65" s="37" customFormat="1" x14ac:dyDescent="0.35">
      <c r="B58" s="79"/>
      <c r="C58" s="80"/>
      <c r="D58" s="81" t="s">
        <v>51</v>
      </c>
      <c r="E58" s="82" t="s">
        <v>11</v>
      </c>
      <c r="F58" s="83" t="s">
        <v>102</v>
      </c>
      <c r="G58" s="80"/>
      <c r="H58" s="84">
        <v>60</v>
      </c>
      <c r="I58" s="80"/>
      <c r="J58" s="80"/>
      <c r="K58" s="80"/>
      <c r="L58" s="36"/>
      <c r="M58" s="38"/>
      <c r="N58" s="39"/>
      <c r="O58" s="39"/>
      <c r="P58" s="39"/>
      <c r="Q58" s="39"/>
      <c r="R58" s="39"/>
      <c r="S58" s="39"/>
      <c r="T58" s="40"/>
      <c r="AT58" s="41" t="s">
        <v>51</v>
      </c>
      <c r="AU58" s="41" t="s">
        <v>45</v>
      </c>
      <c r="AV58" s="37" t="s">
        <v>8</v>
      </c>
      <c r="AW58" s="37" t="s">
        <v>52</v>
      </c>
      <c r="AX58" s="37" t="s">
        <v>45</v>
      </c>
      <c r="AY58" s="41" t="s">
        <v>44</v>
      </c>
    </row>
    <row r="59" spans="2:65" s="8" customFormat="1" ht="1.5" customHeight="1" x14ac:dyDescent="0.35">
      <c r="B59" s="51"/>
      <c r="C59" s="73"/>
      <c r="D59" s="73"/>
      <c r="E59" s="74"/>
      <c r="F59" s="75"/>
      <c r="G59" s="76"/>
      <c r="H59" s="77"/>
      <c r="I59" s="78"/>
      <c r="J59" s="78"/>
      <c r="K59" s="75"/>
      <c r="L59" s="9"/>
      <c r="M59" s="31"/>
      <c r="N59" s="32"/>
      <c r="O59" s="33"/>
      <c r="P59" s="33"/>
      <c r="Q59" s="33"/>
      <c r="R59" s="33"/>
      <c r="S59" s="33"/>
      <c r="T59" s="34"/>
      <c r="AR59" s="7"/>
      <c r="AT59" s="7"/>
      <c r="AU59" s="7"/>
      <c r="AY59" s="7"/>
      <c r="BE59" s="35"/>
      <c r="BF59" s="35"/>
      <c r="BG59" s="35"/>
      <c r="BH59" s="35"/>
      <c r="BI59" s="35"/>
      <c r="BJ59" s="7"/>
      <c r="BK59" s="35"/>
      <c r="BL59" s="7"/>
      <c r="BM59" s="7"/>
    </row>
    <row r="60" spans="2:65" s="37" customFormat="1" x14ac:dyDescent="0.35">
      <c r="B60" s="79"/>
      <c r="C60" s="80"/>
      <c r="D60" s="85"/>
      <c r="E60" s="86"/>
      <c r="F60" s="87" t="s">
        <v>137</v>
      </c>
      <c r="G60" s="80"/>
      <c r="H60" s="88"/>
      <c r="I60" s="80"/>
      <c r="J60" s="80"/>
      <c r="K60" s="80"/>
      <c r="L60" s="36"/>
      <c r="M60" s="42"/>
      <c r="N60" s="43"/>
      <c r="O60" s="43"/>
      <c r="P60" s="43"/>
      <c r="Q60" s="43"/>
      <c r="R60" s="43"/>
      <c r="S60" s="43"/>
      <c r="T60" s="44"/>
      <c r="AT60" s="41"/>
      <c r="AU60" s="41"/>
      <c r="AY60" s="41"/>
    </row>
    <row r="61" spans="2:65" s="8" customFormat="1" ht="7" customHeight="1" x14ac:dyDescent="0.35"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"/>
    </row>
  </sheetData>
  <sheetProtection algorithmName="SHA-512" hashValue="Het4dEgbtpVMyWwxSTt6XjvthoxOLfSR1tXwQP6ptQcZgIsFDRMpwpAuUFnZFhXUF33vSdaH7j5WdeDn6gnbBQ==" saltValue="SPLQxAOvrmIJN1PKpMwAYg==" spinCount="100000" sheet="1" objects="1" scenarios="1"/>
  <autoFilter ref="C16:K60" xr:uid="{00000000-0009-0000-0000-00003E000000}"/>
  <mergeCells count="4">
    <mergeCell ref="E7:H7"/>
    <mergeCell ref="E9:H9"/>
    <mergeCell ref="G1:H1"/>
    <mergeCell ref="L2:V2"/>
  </mergeCells>
  <hyperlinks>
    <hyperlink ref="F1:G1" location="C2" display="1) Krycí list soupisu" xr:uid="{514A7A3D-72CE-4B16-A9EA-8D908805AD9D}"/>
    <hyperlink ref="G1:H1" location="C54" display="2) Rekapitulace" xr:uid="{E385E845-B97A-4C23-912E-1F970762FCA7}"/>
    <hyperlink ref="J1" location="C76" display="3) Soupis prací" xr:uid="{46814540-71C6-46FC-8FE9-567797C3CFE9}"/>
    <hyperlink ref="L1:V1" location="'Rekapitulace stavby'!C2" display="Rekapitulace stavby" xr:uid="{F8FCC02E-7484-45C0-8039-AAD5CFD73477}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NA25.3 - 2001.18-Kusovník...</vt:lpstr>
      <vt:lpstr>'NA25.3 - 2001.18-Kusovník...'!Názvy_tisku</vt:lpstr>
      <vt:lpstr>'NA25.3 - 2001.18-Kusovník...'!Oblast_tisku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Mrázek František DiS.</dc:creator>
  <cp:lastModifiedBy>Mrázek František DiS.</cp:lastModifiedBy>
  <cp:lastPrinted>2020-08-10T12:07:06Z</cp:lastPrinted>
  <dcterms:created xsi:type="dcterms:W3CDTF">2020-06-17T13:44:05Z</dcterms:created>
  <dcterms:modified xsi:type="dcterms:W3CDTF">2020-08-27T09:26:47Z</dcterms:modified>
</cp:coreProperties>
</file>