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14" activeTab="23"/>
  </bookViews>
  <sheets>
    <sheet name="rekapitulace" sheetId="1" r:id="rId1"/>
    <sheet name="SO 001" sheetId="2" r:id="rId2"/>
    <sheet name="SO 101$1" sheetId="3" r:id="rId3"/>
    <sheet name="SO 101$2" sheetId="4" r:id="rId4"/>
    <sheet name="SO 101$3" sheetId="5" r:id="rId5"/>
    <sheet name="SO 101$4" sheetId="6" r:id="rId6"/>
    <sheet name="SO 121$1" sheetId="7" r:id="rId7"/>
    <sheet name="SO 121$2" sheetId="8" r:id="rId8"/>
    <sheet name="SO 121$3" sheetId="9" r:id="rId9"/>
    <sheet name="SO 191" sheetId="10" r:id="rId10"/>
    <sheet name="SO 401$1" sheetId="11" r:id="rId11"/>
    <sheet name="SO 401$2" sheetId="12" r:id="rId12"/>
    <sheet name="SO 801" sheetId="13" r:id="rId13"/>
    <sheet name="SO 002" sheetId="14" r:id="rId14"/>
    <sheet name="SO 102$1" sheetId="15" r:id="rId15"/>
    <sheet name="SO 102$2" sheetId="16" r:id="rId16"/>
    <sheet name="SO 102$3" sheetId="17" r:id="rId17"/>
    <sheet name="SO 122$1" sheetId="18" r:id="rId18"/>
    <sheet name="SO 122$2" sheetId="19" r:id="rId19"/>
    <sheet name="SO 122$3" sheetId="20" r:id="rId20"/>
    <sheet name="SO 192" sheetId="21" r:id="rId21"/>
    <sheet name="SO 202" sheetId="22" r:id="rId22"/>
    <sheet name="SO 302$1" sheetId="23" r:id="rId23"/>
    <sheet name="SO 302$2" sheetId="24" r:id="rId24"/>
    <sheet name="SO 402$1" sheetId="25" r:id="rId25"/>
    <sheet name="SO 402$2" sheetId="26" r:id="rId26"/>
    <sheet name="SO 802" sheetId="27" r:id="rId27"/>
    <sheet name="SO 003" sheetId="28" r:id="rId28"/>
    <sheet name="SO 103$1" sheetId="29" r:id="rId29"/>
    <sheet name="SO 103$2" sheetId="30" r:id="rId30"/>
    <sheet name="SO 103$3" sheetId="31" r:id="rId31"/>
    <sheet name="SO 123$1" sheetId="32" r:id="rId32"/>
    <sheet name="SO 123$2" sheetId="33" r:id="rId33"/>
    <sheet name="SO 123$3" sheetId="34" r:id="rId34"/>
    <sheet name="SO 123$4" sheetId="35" r:id="rId35"/>
    <sheet name="SO 193" sheetId="36" r:id="rId36"/>
    <sheet name="SO 403$1" sheetId="37" r:id="rId37"/>
    <sheet name="SO 403$2" sheetId="38" r:id="rId38"/>
    <sheet name="SO 803" sheetId="39" r:id="rId39"/>
    <sheet name="SO 004" sheetId="40" r:id="rId40"/>
    <sheet name="SO 104$1" sheetId="41" r:id="rId41"/>
    <sheet name="SO 104$2" sheetId="42" r:id="rId42"/>
    <sheet name="SO 124$1" sheetId="43" r:id="rId43"/>
    <sheet name="SO 194" sheetId="44" r:id="rId44"/>
    <sheet name="SO 404$1" sheetId="45" r:id="rId45"/>
    <sheet name="SO 404$2" sheetId="46" r:id="rId46"/>
    <sheet name="SO 804" sheetId="47" r:id="rId47"/>
    <sheet name="SO 005" sheetId="48" r:id="rId48"/>
    <sheet name="SO 105$1" sheetId="49" r:id="rId49"/>
    <sheet name="SO 105$2" sheetId="50" r:id="rId50"/>
    <sheet name="SO 105$3" sheetId="51" r:id="rId51"/>
    <sheet name="SO 105$4" sheetId="52" r:id="rId52"/>
    <sheet name="SO 105$5" sheetId="53" r:id="rId53"/>
    <sheet name="SO 105$6" sheetId="54" r:id="rId54"/>
    <sheet name="SO 405$1" sheetId="55" r:id="rId55"/>
    <sheet name="SO 405$2" sheetId="56" r:id="rId56"/>
    <sheet name="SO 805" sheetId="57" r:id="rId57"/>
    <sheet name="SO 006" sheetId="58" r:id="rId58"/>
    <sheet name="SO 106$1" sheetId="59" r:id="rId59"/>
    <sheet name="SO 126$1" sheetId="60" r:id="rId60"/>
    <sheet name="SO 126$2" sheetId="61" r:id="rId61"/>
    <sheet name="SO 126$3" sheetId="62" r:id="rId62"/>
    <sheet name="SO 126$4" sheetId="63" r:id="rId63"/>
    <sheet name="SO 196" sheetId="64" r:id="rId64"/>
    <sheet name="SO 806" sheetId="65" r:id="rId65"/>
    <sheet name="SO 901" sheetId="66" r:id="rId66"/>
  </sheets>
  <definedNames/>
  <calcPr fullCalcOnLoad="1"/>
</workbook>
</file>

<file path=xl/sharedStrings.xml><?xml version="1.0" encoding="utf-8"?>
<sst xmlns="http://schemas.openxmlformats.org/spreadsheetml/2006/main" count="8161" uniqueCount="1198">
  <si>
    <t>Soupis objektů s DPH</t>
  </si>
  <si>
    <t>Stavba:II/293 a II/295 - Rozšíření průmyslové zóny Vrchlabí - jih, regionální infrastruktura, úseku Studenec – Dolní Branná</t>
  </si>
  <si>
    <t xml:space="preserve">Varianta:ZŘ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</si>
  <si>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</si>
  <si>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</si>
  <si>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</si>
  <si>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</si>
  <si>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</si>
  <si>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</si>
  <si>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</si>
  <si>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</si>
  <si>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</si>
  <si>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</si>
  <si>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</si>
  <si>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AF-CITYPLAN</t>
  </si>
  <si>
    <t>Příloha k formuláři pro ocenění nabídky</t>
  </si>
  <si>
    <t>Stavba :</t>
  </si>
  <si>
    <t>číslo a název SO:</t>
  </si>
  <si>
    <t>číslo a název rozpočtu:</t>
  </si>
  <si>
    <t>II/293 a II/295</t>
  </si>
  <si>
    <t>Rozšíření průmyslové zóny Vrchlabí - jih, regionální infrastruktura, úseku Studenec – Dolní Branná</t>
  </si>
  <si>
    <t>1</t>
  </si>
  <si>
    <t>Úsek č.1 - II/293 - km 0,000 - 1,020</t>
  </si>
  <si>
    <t>SO 001</t>
  </si>
  <si>
    <t>Příprava staveniště</t>
  </si>
  <si>
    <t>Poř.
č.pol.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</si>
  <si>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</si>
  <si>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</si>
  <si>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</si>
  <si>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</si>
  <si>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</si>
  <si>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</si>
  <si>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</si>
  <si>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</si>
  <si>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</si>
  <si>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</si>
  <si>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</si>
  <si>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</si>
  <si>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</si>
  <si>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</si>
  <si>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</si>
  <si>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</si>
  <si>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Zemní práce</t>
  </si>
  <si>
    <t>121108</t>
  </si>
  <si>
    <t/>
  </si>
  <si>
    <t>SEJMUTÍ ORNICE NEBO LESNÍ PŮDY S ODVOZEM DO 20KM
Položka obsahuje veškerou manipulaci s vybouranou sutí a s vybouranými hmotami vč. uložení na skládku a poplatku za skládku.</t>
  </si>
  <si>
    <t xml:space="preserve">M3        </t>
  </si>
  <si>
    <t>450*0,2=90.000 [A]</t>
  </si>
  <si>
    <t>Komunikace</t>
  </si>
  <si>
    <t>58303</t>
  </si>
  <si>
    <t>KRYT ZE SINIČNÍCH DÍLCŮ (PANELŮ) TL 210MM
KRYT ZE SILNIČ DÍLCŮ (PANELŮ) TL DO 220MM
kompletní provedení, včetně nutnýh zemních prací, podkladu, lože, provizorních označníků a dalších souvisejících prací
včetně zrušení po ukončení užívání a uvedení prostoru do původního stavu
- BUS provizorní zastávky, umístění se upřesní s provozovateli BUS linek - 2ks (1 zastávka 12 m2) = 24 m2</t>
  </si>
  <si>
    <t xml:space="preserve">M2        </t>
  </si>
  <si>
    <t>10,0*2,4=24.000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</si>
  <si>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</si>
  <si>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</si>
  <si>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</si>
  <si>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</si>
  <si>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</si>
  <si>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</si>
  <si>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</si>
  <si>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101.1</t>
  </si>
  <si>
    <t>Rekonstrukce silnice II/293 (km 0,000 - 1,020)</t>
  </si>
  <si>
    <t>113438</t>
  </si>
  <si>
    <t>ODSTRAN KRYTU VOZ A CHOD S ASFALT POJIVEM VČET PODKLADU, ODVOZ DO 20KM
Odstranění asfaltem tmelených i netmelených vrstev (možné využití asfaltové frézy dle lokální situace).
Položka obsahuje veškerou manipulaci s vybouranou sutí a s vybouranými hmotami vč. uložení na skládku a poplatku za skládku.</t>
  </si>
  <si>
    <t>nová konstrukce  vozovky   dle výměry v pol  574231 
3433*(0,65-0,08)=1 956.810 [A]</t>
  </si>
  <si>
    <t>11352</t>
  </si>
  <si>
    <t>ODSTRANĚNÍ CHODNÍKOVÝCH OBRUBNÍKŮ BETONOVÝCH
Výměna silničních obrubníků u stávajících chodníkových ploch.
Položka obsahuje veškerou manipulaci s vybouranou sutí a s vybouranými hmotami vč. uložení na skládku a poplatku za skládku</t>
  </si>
  <si>
    <t xml:space="preserve">M         </t>
  </si>
  <si>
    <t>113728</t>
  </si>
  <si>
    <t>FRÉZOVÁNÍ VOZOVEK ASFALTOVÝCH, ODVOZ DO 20KM
Položka obsahuje veškerou manipulaci s vybouranou sutí a s vybouranými hmotami vč. uložení na sklad KSS LK - Hrabačov (odvoz pouze přebytku). Materiál na dosypání krajnic bude uložen na deponii, kterou zajistí zhotovitel.</t>
  </si>
  <si>
    <t>nová konstrukce vozovky   3433*(0,08+0.03)=377.630 [A]
rekonstrukce vozovky         5471*0,08=437.680 [B]
Celkem: A+B=815.310 [C]</t>
  </si>
  <si>
    <t>123838</t>
  </si>
  <si>
    <t>ODKOP PRO SPOD STAVBU SILNIC A ŽELEZNIC TŘ. II, ODVOZ DO 20KM
Položka obsahuje veškerou manipulaci s vybouranou sutí a s vybouranými hmotami vč. uložení na skládku a poplatku za skládku.</t>
  </si>
  <si>
    <t>226*8*0.1=180.800 [A]</t>
  </si>
  <si>
    <t>12924</t>
  </si>
  <si>
    <t>ČIŠTĚNÍ KRAJNIC OD NÁNOSU TL. DO 200MM
Seříznutí nezpevněné krajnice.
Položka obsahuje veškerou manipulaci s vybouranou sutí a s vybouranými hmotami vč. uložení na skládku a poplatku za skládku, vč.dopravy.</t>
  </si>
  <si>
    <t>(1020+110+140)*0,75=952.500 [A]</t>
  </si>
  <si>
    <t>12933</t>
  </si>
  <si>
    <t>ČIŠTĚNÍ PŘÍKOPŮ OD NÁNOSU PŘES 0,50M3/M
Reprofilace příkopů po provedení stavebních prací.
Položka obsahuje veškerou manipulaci s vybouranou sutí a s vybouranými hmotami vč. uložení na skládku a poplatku za skládku.</t>
  </si>
  <si>
    <t>130+90+65+45+16+24+28=398.000 [A]</t>
  </si>
  <si>
    <t>12993</t>
  </si>
  <si>
    <t>ČIŠTĚNÍ POTRUBÍ DN DO 200MM
Čištění potrubí přípojek uličních vpustí.</t>
  </si>
  <si>
    <t>2*28+21=77.000 [A]</t>
  </si>
  <si>
    <t>17310</t>
  </si>
  <si>
    <t>ZEMNÍ KRAJNICE A DOSYPÁVKY SE ZHUTNĚNÍM
Dosyp krajnice v úseku s novou konstrukcí vozovky.</t>
  </si>
  <si>
    <t>280*0,25=70.000 [A]</t>
  </si>
  <si>
    <t>18110</t>
  </si>
  <si>
    <t>ÚPRAVA PLÁNĚ SE ZHUTNĚNÍM V HORNINĚ TŘ. 1-4</t>
  </si>
  <si>
    <t xml:space="preserve"> nová konstrukce vozovky x rozšíření.   3433*1,20=4 119.600 [A]</t>
  </si>
  <si>
    <t>Základy</t>
  </si>
  <si>
    <t>212046</t>
  </si>
  <si>
    <t>TRATIVODY KOMPLET Z TRUB NEKOV DN DO 200MM, RÝHA TŘ II</t>
  </si>
  <si>
    <t>2*80+2*360=880.000 [A]</t>
  </si>
  <si>
    <t>214663</t>
  </si>
  <si>
    <t>ÚPRAVA PODLOŽÍ HYDRAULICKÝM POJIVEM DO 0,5M
Položka bude použita na přímý příkaz TDI až po provedení doplňujícího geolog. průzkumu. Hydraulické pojivo např. Dorosil.</t>
  </si>
  <si>
    <t>nová konstrukce vozovky x rozšíření   3433*1,20=4 119.600 [A]</t>
  </si>
  <si>
    <t>28997</t>
  </si>
  <si>
    <t>ZPEVNĚNÍ Z GEOTEXTILIE
Položka bude použita na přímý příkaz TDI až po provedení doplňkového geolog.  průzkumu, 
např. netkaná separační geotextilie 200/50, vč. přesahů</t>
  </si>
  <si>
    <t>561441</t>
  </si>
  <si>
    <t>KAMENIVO ZPEVNĚNÉ CEMENTEM TŘ. I TL. DO 200MM
SC 0/32, C 8/10</t>
  </si>
  <si>
    <t>nová konstrukce vozovky x rozšíření   3433*1,03=3 535.990 [A]</t>
  </si>
  <si>
    <t>56330</t>
  </si>
  <si>
    <t>VOZOVKOVÉ VRSTVY ZE ŠTĚRKODRTI
ŠD 0-63 prům. tl. 270 mm</t>
  </si>
  <si>
    <t>výměra dle pol. 574231
 nová konstrukce vozovky x rozšíření x průměrná tl.   3433*1,20*0,27=1 112.292 [A]</t>
  </si>
  <si>
    <t>56962</t>
  </si>
  <si>
    <t>ZPEVNĚNÍ KRAJNIC Z RECYKLOVANÉHO MATERIÁLU TL DO 100MM
Včetně nakládky z deponie a dopravy - bude použit recyklát získaný ze stavby.</t>
  </si>
  <si>
    <t>572123</t>
  </si>
  <si>
    <t>INFILTRAČNÍ POSTŘIK Z EMULZE DO 1,0KG/M2</t>
  </si>
  <si>
    <t>na vrstvu SC
nová konstrukce vozovky x rozšíření   3433*1,03=3 535.990 [A]</t>
  </si>
  <si>
    <t>572213</t>
  </si>
  <si>
    <t>SPOJOVACÍ POSTŘIK Z EMULZE DO 0,5KG/M2</t>
  </si>
  <si>
    <t xml:space="preserve"> na vrstvu ACL 16+
nová konstrukce vozovky x rozšíření   3433*1,01=3 467.330 [A]
rekonstrukce vozovky x rozšíření         5471*1,01=5 525.710 [B]
na vrstvu ACP 22+
nová konstrukce vozovky x rozšíření   3433*1,015=3 484.495 [C]
Celkem: A+B+C=12 477.535 [D]</t>
  </si>
  <si>
    <t>572223</t>
  </si>
  <si>
    <t>SPOJOVACÍ POSTŘIK Z EMULZE DO 1,0KG/M2
 0,7kg/m2</t>
  </si>
  <si>
    <t xml:space="preserve"> po odfrézování
rekonstrukce vozovky x rozšíření         5471*1,01=5 525.710 [A]</t>
  </si>
  <si>
    <t>574101</t>
  </si>
  <si>
    <t>ASFALTOVÝ BETON TŘ.I
Vyrovnávka pro zajištění požadovaného příčného sklonu silnice.
ACL 16+</t>
  </si>
  <si>
    <t>8904-1641,3-3433=3 829.700 [B]
B*0,02=76.594 [C]</t>
  </si>
  <si>
    <t>574161</t>
  </si>
  <si>
    <t>ASFALTOVÝ BETON TŘ.I TL. 70MM
ACL 16+</t>
  </si>
  <si>
    <t xml:space="preserve"> výměry dle pol. 574231
nová konstrukce vozovky x rozšíření   3433*1,01=3 467.330 [A]
rekonstrukce vozovky x rozšíření         5471*1,01=5 525.710 [B]
Celkem: A+B=8 993.040 [C]</t>
  </si>
  <si>
    <t>D</t>
  </si>
  <si>
    <t>ASFALTOVÝ BETON TŘ.I TL. 70MM
ACL 16
Opravy lokálních poruch, položka a související položky budou fakturovány na přímý příkaz TDI.
Po odfrézování vozovky proběhne pochůzka na stavbě za účasti investora, TDI a bude stanoven rozsah lokálních poruch.</t>
  </si>
  <si>
    <t xml:space="preserve"> 30%  rekonstruované vozovky    5471*0,30=1 641.300 [A]     </t>
  </si>
  <si>
    <t>561431</t>
  </si>
  <si>
    <t xml:space="preserve">KAMENIVO ZPEVNĚNÉ CEMENTEM TŘ. I TL. DO 150MM
</t>
  </si>
  <si>
    <t xml:space="preserve"> dle pol. 574161 D   1641,30=1 641.300 [A]</t>
  </si>
  <si>
    <t>56334</t>
  </si>
  <si>
    <t xml:space="preserve">VOZOVKOVÉ VRSTVY ZE ŠTĚRKODRTI TL. DO 200MM
</t>
  </si>
  <si>
    <t>5721231</t>
  </si>
  <si>
    <t xml:space="preserve">INFILTRAČNÍ POSTŘIK Z EMULZE DO 1,0KG/M2
</t>
  </si>
  <si>
    <t xml:space="preserve">SPOJOVACÍ POSTŘIK Z EMULZE DO 0,5KG/M2
</t>
  </si>
  <si>
    <t>574151</t>
  </si>
  <si>
    <t xml:space="preserve">ASFALTOVÝ BETON TŘ.I TL. 60MM
</t>
  </si>
  <si>
    <t>574231</t>
  </si>
  <si>
    <t>ASFALTOVÝ KOBEREC MASTIXOVÝ TŘ. I TL. 40MM
SMA 11+</t>
  </si>
  <si>
    <t xml:space="preserve"> nová konstrukce vozvky:
 km 0,049-0,062      138=138.000 [A]
 km 0,180-0,201       178=178.000 [B]
 km 0,336-0,356       164=164.000 [C]
 km 0,560-0,918      2913=2 913.000 [D]
  km 1,014                  40=40.000 [E] 
  CELKEM                3 433 m2    plochy odečteny digitálně
 rekonstrukce vozovky:
 km 0,000-0,049          620=620.000 [F]
km 0,062-0,180         1038=1 038.000 [G] 
 km 0,1 sjezd                 72=72.000 [H] 
příjezd k TRAFO          26=26.000 [I]
 km 0,201-0,336          1145=1 145.000 [J]
 km  0,356-0,560         1673=1 673.000 [K] 
 km 0,918-1,020            775=775.000 [L]
 km 0,760-vpravo            42=42.000 [M]
 sjezdy v km 0,940,1,014,0,911  35+10+35=80.000 [N] 
CELKEM                         5 471m2  plochy odečteny digitálně
Celkem: A+B+C+D+E+F+G+H+I+J+K+L+M+N=8 904.000 [O] </t>
  </si>
  <si>
    <t>574621</t>
  </si>
  <si>
    <t>OBALOVANÉ KAMENIVO TŘ.I TL. 100MM
ACP 22+  90mm</t>
  </si>
  <si>
    <t xml:space="preserve"> výměry dle pol. 574231
 nová konstrukce vozovky x rozšíření   3433*1,015=3 484.495 [A]</t>
  </si>
  <si>
    <t>58221</t>
  </si>
  <si>
    <t>DLÁŽDĚNÉ KRYTY Z DROBNÝCH KOSTEK DO LOŽE Z KAMENIVA
Ochranné ostrůvky.</t>
  </si>
  <si>
    <t>47,5=47.500 [A] plochy odečtené digitálně</t>
  </si>
  <si>
    <t>561451</t>
  </si>
  <si>
    <t>KAMENIVO ZPEVNĚNÉ CEMENTEM TŘ. I TL. DO 250MM
Ochranné ostrůvky.</t>
  </si>
  <si>
    <t>plochy odečtené digitálně</t>
  </si>
  <si>
    <t>582611</t>
  </si>
  <si>
    <t>KRYTY Z BETON DLAŽDIC SE ZÁMKEM ŠEDÝCH TL 60MM DO LOŽE Z KAM
Dlažba přechodů pro chodce, vč. prořezu.</t>
  </si>
  <si>
    <t>63*1,05"=66.150 [A]</t>
  </si>
  <si>
    <t>582614</t>
  </si>
  <si>
    <t>KRYTY Z BETON DLAŽDIC SE ZÁMKEM BAREV TL 60MM DO LOŽE Z KAM
Dlažba pro nevidomé s odlišným barevným odstínem a s hmatovou úpravou, vč. prořezu.</t>
  </si>
  <si>
    <t>25*1,05"=26.250 [A]</t>
  </si>
  <si>
    <t>587206</t>
  </si>
  <si>
    <t>PŘEDLÁŽDĚNÍ KRYTU Z BETONOVÝCH DLAŽDIC SE ZÁMKEM
Přeskládání nástupiště + doplnění prvků pro nevidomé (hmatný a nehmatný pás)</t>
  </si>
  <si>
    <t>58910</t>
  </si>
  <si>
    <t>VÝPLŇ SPAR ASFALTEM
Vč. přesahů, zálivka podél obrub a ostrůvků.</t>
  </si>
  <si>
    <t>120+615+140+200+51+25.5+112=1 263.500 [A]
A*1,05=1 326.675 [B]</t>
  </si>
  <si>
    <t>Potrubí</t>
  </si>
  <si>
    <t>87434</t>
  </si>
  <si>
    <t>POTRUBÍ Z TRUB PLASTOVÝCH ODPADNÍCH DN DO 200MM
Potrubí přípojek uličních vpustí.</t>
  </si>
  <si>
    <t>894145</t>
  </si>
  <si>
    <t>ŠACHTY KANALIZAČNÍ Z BETON DÍLCŮ NA POTRUBÍ DN DO 300MM
Nová šachta osazena na potrubí výtoku UV naproti prodejně STIHL.
Samonivelační poklopy.</t>
  </si>
  <si>
    <t xml:space="preserve">KUS       </t>
  </si>
  <si>
    <t>89712</t>
  </si>
  <si>
    <t>VPUSŤ KANALIZAČNÍ ULIČNÍ KOMPLETNÍ Z BETONOVÝCH DÍLCŮ
Standardní hloubka uličních vpustí, tj. cca 1,1 m dle konkrétního výrobce</t>
  </si>
  <si>
    <t>897626</t>
  </si>
  <si>
    <t>VPUSŤ ŠTĚRBINOVÝCH ŽLABŮ Z BETON DÍLCŮ SV. ŠÍŘKY DO 400MM</t>
  </si>
  <si>
    <t>897726</t>
  </si>
  <si>
    <t>ČISTÍCÍ KUSY ŠTĚRBIN ŽLABŮ Z BETON DÍLCŮ SV. ŠÍŘKY DO 400MM</t>
  </si>
  <si>
    <t>89921</t>
  </si>
  <si>
    <t>VÝŠKOVÁ ÚPRAVA POKLOPŮ A MŘÍŽÍ</t>
  </si>
  <si>
    <t>899521</t>
  </si>
  <si>
    <t>OBETONOVÁNÍ POTRUBÍ Z PROSTÉHO BETONU DO B12,5
Obetonování přípojek UV.</t>
  </si>
  <si>
    <t>2*28*0,15*4*0,2=6.720 [A]</t>
  </si>
  <si>
    <t>Ostatní konstrukce a práce</t>
  </si>
  <si>
    <t>9</t>
  </si>
  <si>
    <t>911322</t>
  </si>
  <si>
    <t>OCELOVÉ SILNIČNÍ SVODIDLO JEDNOSTRANNÉ SLOUPKY DO 4M POZINK
Svodidla vč. odrazek v pásnici stupně zadržení min.N2</t>
  </si>
  <si>
    <t xml:space="preserve"> km 0,782-0,842   18+36=54.000 [A]</t>
  </si>
  <si>
    <t>91228</t>
  </si>
  <si>
    <t>SMĚROVÉ SLOUPKY Z PLAST HMOT VČETNĚ ODRAZNÉHO PÁSKU
Flexibilní plastové</t>
  </si>
  <si>
    <t>A</t>
  </si>
  <si>
    <t>SMĚROVÉ SLOUPKY Z PLAST HMOT VČETNĚ ODRAZNÉHO PÁSKU
Osazení sloupků ke sjezdům na sousední nemovitosti, červený odstín sloupku.Flexibilní plastové.</t>
  </si>
  <si>
    <t>91722</t>
  </si>
  <si>
    <t>CHODNÍKOVÉ OBRUBY Z BETONOVÝCH OBRUBNÍKŮ
Výměna silničních obrubníků u stávajících chodníkových ploch.
Obruba 1000x250x150</t>
  </si>
  <si>
    <t>CHODNÍKOVÉ OBRUBY Z BETONOVÝCH OBRUBNÍKŮ
Chodníkové obruby u autobusových zastávek.
Obruba 1000x300x150</t>
  </si>
  <si>
    <t>91723</t>
  </si>
  <si>
    <t>OBRUBY Z BETON KRAJNÍKŮ
kompletní provedení včetně souvisejících prací
včetně uložení do betonového lože C 16/20
- speciální obrubníky k ostrůvkům (např. CS - beton)
- rovné, obloukové, koncové
- dle tvaru ostrůvků</t>
  </si>
  <si>
    <t>1*25+2*31=87.000 [A]</t>
  </si>
  <si>
    <t>918357</t>
  </si>
  <si>
    <t>PROPUSTY Z TRUB DN 500MM
Vč. dopravy.</t>
  </si>
  <si>
    <t>12+53+15=80.000 [A]</t>
  </si>
  <si>
    <t>966357</t>
  </si>
  <si>
    <t>BOURÁNÍ PROPUSTŮ Z TRUB DN DO 500MM
Položka obsahuje veškerou manipulaci s vybouranou sutí a s vybouranými hmotami vč. uložení na skládku a poplatku za skládku</t>
  </si>
  <si>
    <t>918557</t>
  </si>
  <si>
    <t>ČELA KAMENNÁ PROPUSTU Z TRUB DN DO 500MM
Šikmá čela propustků pod sjezdy k sousedním nemovitostem.</t>
  </si>
  <si>
    <t>935111</t>
  </si>
  <si>
    <t>ŠTĚRBINOVÉ ŽLABY Z BETONOVÝCH DÍLCŮ ŠÍŘ DO 400MM VÝŠ DO 500MM BEZ OBRUBY
km 0,350-0,380</t>
  </si>
  <si>
    <t>km 0,350-0,380    33=33.000 [A]</t>
  </si>
  <si>
    <t>935841</t>
  </si>
  <si>
    <t>ŽLABY A RIGOLY DLÁŽDĚNÉ Z BETONOVÝCH DLAŽDIC DO ŠTĚRKOPÍSKU TL 100MM</t>
  </si>
  <si>
    <t>45*0,6=27.000 [A]</t>
  </si>
  <si>
    <t>93808</t>
  </si>
  <si>
    <t>OČIŠTĚNÍ VOZOVEK ZAMETENÍM
Očištění povrchu vozovky před pokládkou nových asfaltových vrstev.</t>
  </si>
  <si>
    <t>3433+5471=8 904.000 [A]</t>
  </si>
  <si>
    <t>93811</t>
  </si>
  <si>
    <t xml:space="preserve">OČIŠTĚNÍ ASFALTOVÝCH VOZOVEK UMYTÍM VODOU
</t>
  </si>
  <si>
    <t>96656</t>
  </si>
  <si>
    <t>ODSTRANĚNÍ ŽLABŮ Z DÍLCŮ (VČET ŠTĚRBINOVÝCH) ŠÍŘKY 400MM
Položka obsahuje veškerou manipulaci s vybouranou sutí a s vybouranými hmotami vč. uložení na skládku a poplatku za skládku</t>
  </si>
  <si>
    <t>96685</t>
  </si>
  <si>
    <t>ODSTRANĚNÍ SMĚROVÝCH SLOUPKŮ</t>
  </si>
  <si>
    <t>96687</t>
  </si>
  <si>
    <t>VYBOURÁNÍ ULIČNÍCH VPUSTÍ KOMPLETNÍCH
Položka obsahuje veškerou manipulaci s vybouranou sutí a s vybouranými hmotami vč. uložení na skládku a poplatku za skládku.</t>
  </si>
  <si>
    <t>SO 101.2</t>
  </si>
  <si>
    <t>Předláždění chodníků, vjezdů a vstupů</t>
  </si>
  <si>
    <t>113188</t>
  </si>
  <si>
    <t>ODSTRANĚNÍ KRYTU CHODNÍKŮ Z DLAŽDIC, ODVOZ DO 20KM
Odstranění krytu z dlažby vč. odvozu na skládku (15% plochy dlažby z překládky chodníku)</t>
  </si>
  <si>
    <t>plochy odečteny digitálně
2146,0*15/100*0,06=19.314 [A]</t>
  </si>
  <si>
    <t>KRYTY Z BETON DLAŽDIC SE ZÁMKEM ŠEDÝCH TL 60MM DO LOŽE Z KAM
Položka obsahuje veškerou manipulaci s vybouranou sutí a s vybouranými hmotami vč. uložení na skládku a poplatku za skládku.
Výměna v rozsahu 15% plochy předlážděné plochy.</t>
  </si>
  <si>
    <t>0,15*2146=321.900 [A]</t>
  </si>
  <si>
    <t>PŘEDLÁŽDĚNÍ KRYTU Z BETONOVÝCH DLAŽDIC SE ZÁMKEM</t>
  </si>
  <si>
    <t>plochy odečteny digitálně
2146,0=2 146.000 [A]</t>
  </si>
  <si>
    <t>91721</t>
  </si>
  <si>
    <t>ZÁHONOVÉ OBRUBY Z BETONOVÝCH OBRUBNÍKŮ
Výměna v rozsahu 15% úseku s výškovou úpravou obrubníků.</t>
  </si>
  <si>
    <t>0,15*506=75.900 [A]</t>
  </si>
  <si>
    <t>91781</t>
  </si>
  <si>
    <t>VÝŠKOVÁ ÚPRAVA OBRUBNÍKŮ BETONOVÝCH</t>
  </si>
  <si>
    <t>SO 101.3</t>
  </si>
  <si>
    <t>Výšková úprava chodníku km 0,060 – 0,085</t>
  </si>
  <si>
    <t>plochy odečteny digitálně
69*0,2=13.800 [A]</t>
  </si>
  <si>
    <t>KRYTY Z BETON DLAŽDIC SE ZÁMKEM ŠEDÝCH TL 60MM DO LOŽE Z KAM
Vč. prořezu.</t>
  </si>
  <si>
    <t>49,5*1,05=51.975 [A]</t>
  </si>
  <si>
    <t>56335</t>
  </si>
  <si>
    <t xml:space="preserve">VOZOVKOVÉ VRSTVY ZE ŠTĚRKODRTI TL. DO 250MM
</t>
  </si>
  <si>
    <t>582612</t>
  </si>
  <si>
    <t>KRYTY Z BETON DLAŽDIC SE ZÁMKEM ŠEDÝCH TL 80MM DO LOŽE Z KAM
Vč. prořezu.</t>
  </si>
  <si>
    <t>6*1,05=6.300 [A]</t>
  </si>
  <si>
    <t>56333</t>
  </si>
  <si>
    <t xml:space="preserve">VOZOVKOVÉ VRSTVY ZE ŠTĚRKODRTI TL. DO 150MM
</t>
  </si>
  <si>
    <t>5*1,05=5.250 [A]</t>
  </si>
  <si>
    <t>582615</t>
  </si>
  <si>
    <t>KRYTY Z BETON DLAŽDIC SE ZÁMKEM BAREV TL 80MM DO LOŽE Z KAM</t>
  </si>
  <si>
    <t>2,5*1,05=2.625 [A]</t>
  </si>
  <si>
    <t>ZÁHONOVÉ OBRUBY Z BETONOVÝCH OBRUBNÍKŮ
Vč. prořezu.</t>
  </si>
  <si>
    <t>25*1,05=26.250 [A]</t>
  </si>
  <si>
    <t>CHODNÍKOVÉ OBRUBY Z BETONOVÝCH OBRUBNÍKŮ
Vč. prořezu.</t>
  </si>
  <si>
    <t>63,5*1,05=66.675 [A]</t>
  </si>
  <si>
    <t>SO 101.4</t>
  </si>
  <si>
    <t>Nástupní plochy přechodu pro chodce km 0,900</t>
  </si>
  <si>
    <t>17130</t>
  </si>
  <si>
    <t>ULOŽENÍ SYPANINY DO NÁSYPŮ V AKTIVNÍ ZÓNĚ SE ZHUTNĚNÍM</t>
  </si>
  <si>
    <t>48,615+5,25=53.865 [A]</t>
  </si>
  <si>
    <t>46,3*1,05=48.615 [A]</t>
  </si>
  <si>
    <t>ZÁHONOVÉ OBRUBY Z BETONOVÝCH OBRUBNÍKŮ</t>
  </si>
  <si>
    <t>30*1,05=31.500 [A]</t>
  </si>
  <si>
    <t>918346</t>
  </si>
  <si>
    <t>PROPUSTY Z TRUB DN 400MM
Zatrubnění silničního příkopu.</t>
  </si>
  <si>
    <t>SO 121.1</t>
  </si>
  <si>
    <t>Rekonstrukce propustku v km 0,051</t>
  </si>
  <si>
    <t>11511</t>
  </si>
  <si>
    <t>ČERPÁNÍ VODY DO 500 L/MIN</t>
  </si>
  <si>
    <t xml:space="preserve">HOD       </t>
  </si>
  <si>
    <t>14*15=210.000 [A]
plochy odečteny digitálně</t>
  </si>
  <si>
    <t>17180</t>
  </si>
  <si>
    <t>ULOŽENÍ SYPANINY DO NÁSYPŮ Z NAKUPOVANÝCH MATERIÁLŮ</t>
  </si>
  <si>
    <t>18214</t>
  </si>
  <si>
    <t>ÚPRAVA POVRCHŮ SROVNÁNÍM ÚZEMÍ V TL DO 0,25M
Úprava okolí vtoku a výtoku propusti, případně doplnění rohože proti erozi.</t>
  </si>
  <si>
    <t>Svislé konstrukce</t>
  </si>
  <si>
    <t>317325</t>
  </si>
  <si>
    <t>ŘÍMSY ZE ŽELEZOBETONU DO C30/37 (B37)</t>
  </si>
  <si>
    <t>317365</t>
  </si>
  <si>
    <t>VÝZTUŽ ŘÍMS Z OCELI 10505</t>
  </si>
  <si>
    <t xml:space="preserve">T         </t>
  </si>
  <si>
    <t>327366</t>
  </si>
  <si>
    <t>VÝZTUŽ ZDÍ OPĚRNÝCH, ZÁRUBNÍCH, NÁBŘEŽNÍCH Z KARI SÍTÍ
Výztuž čel a jímek propusti.</t>
  </si>
  <si>
    <t xml:space="preserve">1,85*5*0,03=0.277 [A]
A*8=2.220 [B]
</t>
  </si>
  <si>
    <t>Vodorovné konstrukce</t>
  </si>
  <si>
    <t>451314</t>
  </si>
  <si>
    <t>PODKLADNÍ A VÝPLŇOVÉ VRSTVY Z PROSTÉHO BETONU C25/30</t>
  </si>
  <si>
    <t>17,5*1*0,6=10.500 [A]
1.2*0.1*5=0.600 [B]
Celkem: A+B=11.100 [C]</t>
  </si>
  <si>
    <t>465512</t>
  </si>
  <si>
    <t>DLAŽBY Z LOMOVÉHO KAMENE NA MC</t>
  </si>
  <si>
    <t>0,3*5=1.500 [A]</t>
  </si>
  <si>
    <t>VOZOVKOVÉ VRSTVY ZE ŠTĚRKODRTI TL. DO 250MM</t>
  </si>
  <si>
    <t>12,6*2=25.200 [A]</t>
  </si>
  <si>
    <t>89947</t>
  </si>
  <si>
    <t>VÝŘEZ, VÝSEK, ÚTES NA POTRUBÍ DN DO 600MM</t>
  </si>
  <si>
    <t>899574</t>
  </si>
  <si>
    <t>OBETONOVÁNÍ POTRUBÍ ZE ŽELEZOBETONU DO C25/30 (B30) VČETNĚ VÝZTUŽE</t>
  </si>
  <si>
    <t>4*0.6*0.2*17,5=8.400 [A]</t>
  </si>
  <si>
    <t>911113</t>
  </si>
  <si>
    <t>OCEL SILNIČ ZÁBRADLÍ ŽÁR ZINK PONOREM S NÁTĚREM
odstín RAL 7011</t>
  </si>
  <si>
    <t>918158</t>
  </si>
  <si>
    <t>ČELA BETONOVÁ PROPUSTU Z TRUB DN DO 600MM
Včetně provedení nátěru líce betonu např. typ OS - C, provedení izolace rubu betonu asfaltovámi nátěry proti zemní vlhkosti a ochrany nátěru povrchu rubu betonu textílií.</t>
  </si>
  <si>
    <t>918358</t>
  </si>
  <si>
    <t>PROPUSTY Z TRUB DN 600MM</t>
  </si>
  <si>
    <t>966371</t>
  </si>
  <si>
    <t>BOURÁNÍ PROPUSTŮ
Položka obsahuje veškerou manipulaci s vybouranou sutí a s vybouranými hmotami vč. uložení na skládku a poplatku za skládku.Vč. čel a jímek.</t>
  </si>
  <si>
    <t>17=17.000 [A]</t>
  </si>
  <si>
    <t>966811</t>
  </si>
  <si>
    <t>ODSTRANĚNÍ KOVOVÉHO ZÁBRADLÍ
Položka obsahuje veškerou manipulaci s vybouranou sutí a s vybouranými hmotami vč. uložení na skládku a poplatku za skládku.</t>
  </si>
  <si>
    <t>SO 121.2</t>
  </si>
  <si>
    <t>Rekonstrukce propustku v km 0,192</t>
  </si>
  <si>
    <t>11525</t>
  </si>
  <si>
    <t>PŘEVEDENÍ VODY POTRUBÍM DN 600 NEBO ŽLABY R.O. DO 2,0M</t>
  </si>
  <si>
    <t>12*10,5=126.000 [A]
plochy odečteny digitálně</t>
  </si>
  <si>
    <t>10*1*0,6=6.000 [A]
2*2*0,1=0.400 [B]
Celkem: A+B=6.400 [C]</t>
  </si>
  <si>
    <t>2*2*20=80.000 [A]</t>
  </si>
  <si>
    <t>894158</t>
  </si>
  <si>
    <t>ŠACHTY KANALIZAČNÍ Z BETON DÍLCŮ NA POTRUBÍ DN DO 600MM
Samonivelační poklopy.</t>
  </si>
  <si>
    <t>4*0.6*0.2*10=4.800 [A]</t>
  </si>
  <si>
    <t>11,6=11.600 [A]</t>
  </si>
  <si>
    <t>96688</t>
  </si>
  <si>
    <t>VYBOURÁNÍ KANALIZAČ ŠACHET KOMPLETNÍCH
Položka obsahuje veškerou manipulaci s vybouranou sutí a s vybouranými hmotami vč. uložení na skládku a poplatku za skládku.</t>
  </si>
  <si>
    <t>SO 121.3</t>
  </si>
  <si>
    <t>Rekonstrukce propustku v km 0,346</t>
  </si>
  <si>
    <t>14*13=182.000 [A]
plochy odečteny digitálně</t>
  </si>
  <si>
    <t>92+68=160.000 [A]</t>
  </si>
  <si>
    <t>2*0,6=1.200 [A]</t>
  </si>
  <si>
    <t>2*0,25=0.500 [A]</t>
  </si>
  <si>
    <t>2*(2,2*5*0,03)=0.660 [A]
A*8=5.280 [B]</t>
  </si>
  <si>
    <t>13,5*1,4*0,6=11.340 [A]
2*1.2*0.1*5=1.200 [B]
Celkem: A+B=12.540 [C]</t>
  </si>
  <si>
    <t>0,3*19=5.700 [A]</t>
  </si>
  <si>
    <t>20*2=40.000 [A]</t>
  </si>
  <si>
    <t>4*0.6*0.2*13,5=6.480 [A]</t>
  </si>
  <si>
    <t>OCEL SILNIČ ZÁBRADLÍ ŽÁR ZINK PONOREM S NÁTĚREM
Vč. betonových patek.</t>
  </si>
  <si>
    <t>3*6=18.000 [A]</t>
  </si>
  <si>
    <t>918171</t>
  </si>
  <si>
    <t>ČELA BETONOVÁ PROPUSTU Z TRUB DN DO 1000MM
Včetně provedení nátěru líce betonu např. typ OS - C, provedení izolace rubu betonu asfaltovámi nátěry proti zemní vlhkosti a ochrany nátěru povrchu rubu betonu textílií.</t>
  </si>
  <si>
    <t>918371</t>
  </si>
  <si>
    <t>PROPUSTY Z TRUB DN 1000MM</t>
  </si>
  <si>
    <t>13,5=13.500 [A]</t>
  </si>
  <si>
    <t>2*6=12.000 [A]</t>
  </si>
  <si>
    <t>966821</t>
  </si>
  <si>
    <t>ODSTRANĚNÍ SILNIČNÍHO SVODIDLA OCELOVÉHO</t>
  </si>
  <si>
    <t>SO 191</t>
  </si>
  <si>
    <t>Dopravní značení</t>
  </si>
  <si>
    <t>914111</t>
  </si>
  <si>
    <t>DOPRAVNÍ ZNAČKY ZÁKLADNÍ VELIKOSTI OCELOVÉ - DODÁVKA A MONTÁŽ</t>
  </si>
  <si>
    <t>914113</t>
  </si>
  <si>
    <t>DOPRAVNÍ ZNAČKY ZÁKLADNÍ VELIKOSTI OCELOVÉ - DEMONTÁŽ</t>
  </si>
  <si>
    <t>915221</t>
  </si>
  <si>
    <t>VODOR DOPRAV ZNAČ PLASTEM PROFIL NEHLUČNÉ - DOD A POKLÁDKA</t>
  </si>
  <si>
    <t>2*1020*0,25=510.000 [A]
1020*0,125=127.500 [B]
6*(17*1.35*0.5)+2*(6*4*0.5)=92.850 [D]
33,9*0,25=8.475 [F]
Celkem: A+B+D+F=738.825 [G]</t>
  </si>
  <si>
    <t>915111</t>
  </si>
  <si>
    <t>VODOROVNÉ DOPRAVNÍ ZNAČENÍ BARVOU HLADKÉ - DODÁVKA A POKLÁDKA
Předznačení VDZ.</t>
  </si>
  <si>
    <t>91551</t>
  </si>
  <si>
    <t>VODOROVNÉ DOPRAVNÍ ZNAČENÍ - PŘEDEM PŘIPRAVENÉ SYMBOLY
Nápis BUS.</t>
  </si>
  <si>
    <t>915621</t>
  </si>
  <si>
    <t>VODOR DOPRAV ZNAČ - KNOFLÍKY TRVALÉ ZAPUŠTĚNÉ - DOD A POKLÁD</t>
  </si>
  <si>
    <t>2*60=120.000 [A]</t>
  </si>
  <si>
    <t>SO 401.1</t>
  </si>
  <si>
    <t>Nasvětlení přechodů pro chodce</t>
  </si>
  <si>
    <t>Všeobecné konstrukce a práce</t>
  </si>
  <si>
    <t>0</t>
  </si>
  <si>
    <t>02950</t>
  </si>
  <si>
    <t>OSTATNÍ POŽADAVKY - POSUDKY, KONTROLY, REVIZNÍ ZPRÁVY
Provedení výchozí revize a vyhotovení revizní zprávy</t>
  </si>
  <si>
    <t xml:space="preserve">KPL       </t>
  </si>
  <si>
    <t>131716</t>
  </si>
  <si>
    <t>HLOUBENÍ JAM ZAPAŽ I NEPAŽ TŘ 1-4 S ODVOZEM DO 12KM
Výkopy pro kabelové vedení. Položka obsahuje veškeré poplatky provozovateli skládky související s uložením odpadu na skládce.</t>
  </si>
  <si>
    <t>0.35*0.7*11=2.695 [A]</t>
  </si>
  <si>
    <t>17481</t>
  </si>
  <si>
    <t>ZÁSYP JAM A RÝH Z NAKUPOVANÝCH MATERIÁLŮ</t>
  </si>
  <si>
    <t>Přidružená stavební výroba</t>
  </si>
  <si>
    <t>741157</t>
  </si>
  <si>
    <t>SLOUPY VEŘEJNÉHO OSVĚTLENÍ OCEL TRUBKOVÉ
Sloupy nasvětlení přechodu pro chodce, včetně výstroje a betonového základu 0,5m3 a zapojení.</t>
  </si>
  <si>
    <t>742122</t>
  </si>
  <si>
    <t>PODZEM KABEL VEDENÍ N.N. DO 1kV Cu DO KABELOVÉHO LOŽE
Vč. kabelu zataženého do lamp a do napojovacích bodů.</t>
  </si>
  <si>
    <t>20+28=48.000 [A]</t>
  </si>
  <si>
    <t>742521</t>
  </si>
  <si>
    <t>PROPOJENÍ KABEL SOUBORU SPOJKOU DO 1kV</t>
  </si>
  <si>
    <t>742612</t>
  </si>
  <si>
    <t>KRYTÍ KABELŮ VÝSTRAŽNOU FÓLIÍ ŠÍŘ 22CM</t>
  </si>
  <si>
    <t>20=20.000 [A]</t>
  </si>
  <si>
    <t>74262</t>
  </si>
  <si>
    <t>ZEMNÍCÍ PÁSEK FEZN 30X4MM</t>
  </si>
  <si>
    <t>74314</t>
  </si>
  <si>
    <t>SVÍTIDLA LED</t>
  </si>
  <si>
    <t>2=2.000 [A]</t>
  </si>
  <si>
    <t>745510</t>
  </si>
  <si>
    <t>UZEMŇOVACÍ VEDENÍ
Uzemňovací drát FeZn 10mm, vč. montáže</t>
  </si>
  <si>
    <t>5=5.000 [A]</t>
  </si>
  <si>
    <t>87626</t>
  </si>
  <si>
    <t>CHRÁNIČKY Z TRUB PLAST DN DO 80MM</t>
  </si>
  <si>
    <t>87633</t>
  </si>
  <si>
    <t>CHRÁNIČKY Z TRUB PLASTOVÝCH DN DO 150MM
Vč. rezervních chrániček.</t>
  </si>
  <si>
    <t>2*10=20.000 [A]</t>
  </si>
  <si>
    <t>SO 401.2</t>
  </si>
  <si>
    <t>Ochrana IS</t>
  </si>
  <si>
    <t>13*0.8*0.5=5.200 [A]</t>
  </si>
  <si>
    <t>742653</t>
  </si>
  <si>
    <t>KRYTÍ KABELŮ PLAST DESKAMI ŠÍŘ 25CM
SMĚROVÁ A VÝŠKOVÁ PŘELOŽKA VN.</t>
  </si>
  <si>
    <t>4*13=52.000 [A]</t>
  </si>
  <si>
    <t>742822</t>
  </si>
  <si>
    <t>PŘELOŽENÍ KABELŮ V.N. DO KABELOVÉHO LOŽE</t>
  </si>
  <si>
    <t>752814</t>
  </si>
  <si>
    <t>PŘELOŽKY KABELŮ MÍSTNÍCH DO KABELOVODU</t>
  </si>
  <si>
    <t>87733</t>
  </si>
  <si>
    <t>CHRÁNIČKY PŮLENÉ Z TRUB PLAST DN DO 150MM</t>
  </si>
  <si>
    <t>SO 801</t>
  </si>
  <si>
    <t>Ozelenění</t>
  </si>
  <si>
    <t>03190</t>
  </si>
  <si>
    <t>ZAŘÍZENÍ STAVENIŠTĚ - TERÉNNÍ ÚPRAVY
Uvedení ZS do původního stavu.</t>
  </si>
  <si>
    <t>18223</t>
  </si>
  <si>
    <t>ROZPROSTŘENÍ ORNICE VE SVAHU V TL DO 0,20M
Vč. nákupu a dovozu ornice</t>
  </si>
  <si>
    <t>18241</t>
  </si>
  <si>
    <t xml:space="preserve">ZALOŽENÍ TRÁVNÍKU RUČNÍM VÝSEVEM
</t>
  </si>
  <si>
    <t>18247</t>
  </si>
  <si>
    <t>OŠETŘOVÁNÍ TRÁVNÍKU
Zahrnuje pokosení se shrabáním, naložení shrabků na dopravní prostředek, s odvozem a se složením</t>
  </si>
  <si>
    <t>18600</t>
  </si>
  <si>
    <t>ZALÉVÁNÍ VODOU
5 l/m2 - bude provedeno 3 x do předání díla</t>
  </si>
  <si>
    <t>225,0*5/1000*3=3.375 [A]</t>
  </si>
  <si>
    <t>Úsek č.2 - II/293 - km 1,020 - 1,854</t>
  </si>
  <si>
    <t>SO 002</t>
  </si>
  <si>
    <t>11120</t>
  </si>
  <si>
    <t>ODSTRANĚNÍ KŘOVIN</t>
  </si>
  <si>
    <t>2*12,5*2=50.000 [A]</t>
  </si>
  <si>
    <t>11223</t>
  </si>
  <si>
    <t>ODSTRANĚNÍ PAŘEZŮ D PŘES 0,9M
Položka obsahuje veškerou manipulaci s vybouranou sutí a s vybouranými hmotami vč. uložení na skládku a poplatku za skládku.</t>
  </si>
  <si>
    <t>2*(920*2*0,2)=736.000 [A]</t>
  </si>
  <si>
    <t>SO 102.1</t>
  </si>
  <si>
    <t>Rekonstrukce silnice II/293 (km 1,020 - 1,854)</t>
  </si>
  <si>
    <t>6760*(0,65-0,08)=3 853.200 [A]</t>
  </si>
  <si>
    <t>nová konstrukce vozovky   6760*(0,08+0.03)=743.600 [A]
rekonstrukce vozovky         163*0,08=13.040 [B]
Celkem: A+B=756.640 [C]</t>
  </si>
  <si>
    <t>133*8*0.25=266.000 [A]</t>
  </si>
  <si>
    <t>ČIŠTĚNÍ KRAJNIC OD NÁNOSU TL. DO 200MM
Položka obsahuje veškerou manipulaci s vybouranou sutí a s vybouranými hmotami vč. uložení na skládku a poplatku za skládku.</t>
  </si>
  <si>
    <t>(1700+110)*0,75=1 357.500 [A]</t>
  </si>
  <si>
    <t>770=770.000 [A]</t>
  </si>
  <si>
    <t>2*5=10.000 [A]</t>
  </si>
  <si>
    <t>834*0,25+834*0,4=542.100 [A]</t>
  </si>
  <si>
    <t xml:space="preserve"> nová konstrukce vozovky x rozšíření.   6760*1,20=8 112.000 [A]</t>
  </si>
  <si>
    <t>340+100+118=558.000 [A]</t>
  </si>
  <si>
    <t>nová konstrukce vozovky x rozšíření   6760*1,03=6 962.800 [A]</t>
  </si>
  <si>
    <t>výměra dle pol. 574231
 nová konstrukce vozovky x rozšíření x průměrná tl.   6760*1,20*0,27=2 190.240 [A]</t>
  </si>
  <si>
    <t xml:space="preserve"> na vrstvu ACL 16+
nová konstrukce vozovky x rozšíření   6760*1,01=6 827.600 [A]
rekonstrukce vozovky x rozšíření         163*1,01=164.630 [B]
na vrstvu ACP 22+
nová konstrukce vozovky x rozšíření   6760*1,015=6 861.400 [C]
Celkem: A+B+C=13 853.630 [D]</t>
  </si>
  <si>
    <t xml:space="preserve"> po odfrézování
rekonstrukce vozovky x rozšíření         163*1,01=164.630 [A]</t>
  </si>
  <si>
    <t>6923-6827=96.000 [B]
B*0,02=1.920 [C]</t>
  </si>
  <si>
    <t xml:space="preserve"> výměry dle pol. 574231
nová konstrukce vozovky x rozšíření   6760*1,01=6 827.600 [A]
rekonstrukce vozovky x rozšíření         163*1,01=164.630 [B]
Celkem: A+B=6 992.230 [C]</t>
  </si>
  <si>
    <t xml:space="preserve"> 30%  rekonstruované vozovky    163*0,30=48.900 [A]</t>
  </si>
  <si>
    <t>dle pol. 574161 D   48,90=48.900 [A]</t>
  </si>
  <si>
    <t>5722131</t>
  </si>
  <si>
    <t>574181</t>
  </si>
  <si>
    <t>ASFALTOVÝ BETON TŘ.I TL. 90MM
ACP 22+</t>
  </si>
  <si>
    <t>6785*1,1=7 463.500 [A]</t>
  </si>
  <si>
    <t xml:space="preserve"> nová konstrukce vozvky:
 km 1,039-1,854      6760=6 760.000 [A]
 CELKEM               6 760 m2    plochy odečteny digitálně
 rekonstrukce vozovky: 
 km 1,020-1,039            163=163.000 [B]
CELKEM                         163 m2  plochy odečteny digitálně
Celkem: A+B=6 923.000 [C]</t>
  </si>
  <si>
    <t xml:space="preserve"> výměry dle pol. 574231
 nová konstrukce vozovky x rozšíření   6760*1,015=6 861.400 [A]</t>
  </si>
  <si>
    <t>DLÁŽDĚNÉ KRYTY Z DROBNÝCH KOSTEK DO LOŽE Z KAMENIVA</t>
  </si>
  <si>
    <t>18,5=18.500 [A]</t>
  </si>
  <si>
    <t xml:space="preserve">KAMENIVO ZPEVNĚNÉ CEMENTEM TŘ. I TL. DO 250MM
</t>
  </si>
  <si>
    <t>15,5*1,05"=16.275 [A]</t>
  </si>
  <si>
    <t>7,5*1,05"=7.875 [A]</t>
  </si>
  <si>
    <t>VÝPLŇ SPAR ASFALTEM
Vč. přesahů.</t>
  </si>
  <si>
    <t>98+31+18+680+60=887.000 [A]
A*1,05=931.350 [B]</t>
  </si>
  <si>
    <t>POTRUBÍ Z TRUB PLASTOVÝCH ODPADNÍCH DN DO 200MM</t>
  </si>
  <si>
    <t>2"=2.000 [A]</t>
  </si>
  <si>
    <t>899112</t>
  </si>
  <si>
    <t xml:space="preserve">POKLOPY SAMOSTATNÉ
</t>
  </si>
  <si>
    <t>OBETONOVÁNÍ POTRUBÍ Z PROSTÉHO BETONU DO B12,5
Obetonování přípojek UV</t>
  </si>
  <si>
    <t>2*5*0,15*4*0,2=1.200 [A]</t>
  </si>
  <si>
    <t>SMĚROVÉ SLOUPKY Z PLAST HMOT VČETNĚ ODRAZNÉHO PÁSKU
Flexibilní plastové.</t>
  </si>
  <si>
    <t>CHODNÍKOVÉ OBRUBY Z BETONOVÝCH OBRUBNÍKŮ
Obruba 1000x250x150, včetně prořezu.</t>
  </si>
  <si>
    <t>Výměna silničních obrubníků u stávajících chodníkových ploch.
93*1,05=97.650 [B]
Nové obruby z důvodu nového řešení odvodnění komunikace:
(680+60)*1,05=777.000 [C]
Celkem: B+C=874.650 [D]</t>
  </si>
  <si>
    <t>1*31*1,05=32.550 [A]</t>
  </si>
  <si>
    <t>PROPUSTY Z TRUB DN 500MM
Propustků pod sjezdy k sousedním nemovitostem.</t>
  </si>
  <si>
    <t>108*0,6=64.800 [A]</t>
  </si>
  <si>
    <t>SO 102.2</t>
  </si>
  <si>
    <t>179,0*15/100*0,06=1.611 [A]</t>
  </si>
  <si>
    <t>KRYTY Z BETON DLAŽDIC SE ZÁMKEM ŠEDÝCH TL 60MM DO LOŽE Z KAM
Výměna v rozsahu 15% plochy předlážděné plochy.
Položka obsahuje veškerou manipulaci s vybouranou sutí a s vybouranými hmotami vč. uložení na skládku a poplatku za skládku.</t>
  </si>
  <si>
    <t>0,15*179=26.850 [A]</t>
  </si>
  <si>
    <t>plochy odečteny digitálně
179,0=179.000 [A]</t>
  </si>
  <si>
    <t>0,15*93=13.950 [A]</t>
  </si>
  <si>
    <t>SO 102.3</t>
  </si>
  <si>
    <t>Nástupní plocha přechodu pro chodce km 1,090 – 1,107</t>
  </si>
  <si>
    <t>20*0,2=4.000 [A]</t>
  </si>
  <si>
    <t>plochy odečteny digitálně
30,5*1,05=32.025 [A]</t>
  </si>
  <si>
    <t>3*1,05=3.150 [A]</t>
  </si>
  <si>
    <t>20*1,05=21.000 [A]</t>
  </si>
  <si>
    <t>18*1,05=18.900 [A]</t>
  </si>
  <si>
    <t>SO 122.1</t>
  </si>
  <si>
    <t>Rekonstrukce propustku v km 1,420</t>
  </si>
  <si>
    <t>11*12=132.000 [A]
plochy odečteny digitálně</t>
  </si>
  <si>
    <t>25+25=50.000 [A]</t>
  </si>
  <si>
    <t>2*0,15*4=1.200 [A]</t>
  </si>
  <si>
    <t>VÝZTUŽ ŘÍMS Z OCELI 10505
Výztuž čel a jímek propusti.</t>
  </si>
  <si>
    <t>VÝZTUŽ ZDÍ OPĚRNÝCH, ZÁRUBNÍCH, NÁBŘEŽNÍCH Z KARI SÍTÍ</t>
  </si>
  <si>
    <t>2,5*4*0,03=0.300 [A]
A*8=2.400 [B]</t>
  </si>
  <si>
    <t>11,6*1,2*0,6=8.352 [A]
2*1.2*0.1*4=0.960 [B]
Celkem: A+B=9.312 [C]</t>
  </si>
  <si>
    <t>0,3*2*10=6.000 [A]</t>
  </si>
  <si>
    <t>4*0.8*0.2*11,6=7.424 [A]</t>
  </si>
  <si>
    <t>OCEL SILNIČ ZÁBRADLÍ ŽÁR ZINK PONOREM S NÁTĚREM</t>
  </si>
  <si>
    <t>2*4=8.000 [A]</t>
  </si>
  <si>
    <t>91816</t>
  </si>
  <si>
    <t>ČELA BETONOVÁ PROPUSTU Z TRUB DN DO 800MM
Včetně provedení nátěru líce betonu např. typ OS - C, provedení izolace rubu betonu asfaltovámi nátěry proti zemní vlhkosti a ochrany nátěru povrchu rubu betonu textílií.</t>
  </si>
  <si>
    <t>91836</t>
  </si>
  <si>
    <t>PROPUSTY Z TRUB DN 800MM</t>
  </si>
  <si>
    <t>SO 122.2</t>
  </si>
  <si>
    <t>Rekonstrukce propustku v km 1,619</t>
  </si>
  <si>
    <t>15*11=165.000 [A]
plochy odečteny digitálně</t>
  </si>
  <si>
    <t>2*30=60.000 [A]</t>
  </si>
  <si>
    <t>(2,2+4)*4*0,03=0.744 [A]
A*8=5.952 [B]</t>
  </si>
  <si>
    <t>12*1,4*0,6=10.080 [A]
1.2*0.1*4+2,6*4*0,1=1.520 [B]
Celkem: A+B=11.600 [C]</t>
  </si>
  <si>
    <t>4*1*0.2*10=8.000 [A]</t>
  </si>
  <si>
    <t>4+2*(4+2)=16.000 [A]</t>
  </si>
  <si>
    <t>v km 1,420 72,0=72.000 [A]</t>
  </si>
  <si>
    <t>918271</t>
  </si>
  <si>
    <t>VTOK JÍMKY VČET DLAŽBY PROPUSTU Z TRUB DN DO 1000MM</t>
  </si>
  <si>
    <t>10=10.000 [A]</t>
  </si>
  <si>
    <t>SO 122.3</t>
  </si>
  <si>
    <t>Rekonstrukce propustku v km 1,763</t>
  </si>
  <si>
    <t>11*10=110.000 [A]
plochy odečteny digitálně</t>
  </si>
  <si>
    <t>30+80=110.000 [A]</t>
  </si>
  <si>
    <t>2*0,15*6=1.800 [A]</t>
  </si>
  <si>
    <t>3*0,25=0.750 [A]</t>
  </si>
  <si>
    <t>2*2,5*6*0,03=0.900 [A]
A*8=7.200 [B]</t>
  </si>
  <si>
    <t>11,5*1,4*0,6=9.660 [A]
2*1.2*0.1*6=1.440 [B]
Celkem: A+B=11.100 [C]</t>
  </si>
  <si>
    <t>0,3*20=6.000 [A]</t>
  </si>
  <si>
    <t>4*1*0.2*11,5=9.200 [A]</t>
  </si>
  <si>
    <t>SO 192</t>
  </si>
  <si>
    <t>VODOR DOPRAV ZNAČ PLASTEM PROFIL NEHLUČNÉ - DOD A POKLÁDKA
Vč. provedení provedení VDZ předznačením barvou a následně provedení finálního VDZ z plastu.</t>
  </si>
  <si>
    <t>2*834*0,25=417.000 [A]
834*0,125=104.250 [B]
1.5*(17*1.35*0.5)+1*(6*4*0.5)=29.213 [H]
67,8*0,125=8.475 [F]
Celkem: A+B+H+F=558.938 [I]</t>
  </si>
  <si>
    <t>60=60.000 [A]</t>
  </si>
  <si>
    <t>SO 202</t>
  </si>
  <si>
    <t>Most č.ev. 293-001</t>
  </si>
  <si>
    <t>113328</t>
  </si>
  <si>
    <t>ODSTRAN PODKL VOZOVEK A CHOD Z KAM NESTMEL, ODVOZ DO 20KM
Stávající podklad vozovky a chodníku, včetně odvozu a poplatků za skládku</t>
  </si>
  <si>
    <t>113488</t>
  </si>
  <si>
    <t>ODSTRANĚNÍ KRYTU CHODNÍKŮ Z DLAŽDIC VČET PODKL, ODVOZ DO 20KM
Stávající zámková dlažba chodníku, včetně odvozu a poplatků za skládku</t>
  </si>
  <si>
    <t>113524</t>
  </si>
  <si>
    <t>ODSTRANĚNÍ CHODNÍKOVÝCH OBRUBNÍKŮ BETONOVÝCH, ODVOZ DO 5KM
Stávající silniční obrubník podél chodníku</t>
  </si>
  <si>
    <t>FRÉZOVÁNÍ VOZOVEK ASFALTOVÝCH, ODVOZ DO 20KM
Stávající vrstvy vozovky v tloušťce 100MM, včetně odvozu na místo určené investorem</t>
  </si>
  <si>
    <t>122118</t>
  </si>
  <si>
    <t>ODKOPÁVKY A PROKOPÁVKY OBECNÉ TŘ 1-2 S ODVOZEM DO 20KM
Těleso násypu, včetně odvozu a poplatků za skládku</t>
  </si>
  <si>
    <t>14,7*22,1=324.870 [A]</t>
  </si>
  <si>
    <t>125118</t>
  </si>
  <si>
    <t>VYKOPÁVKY ZE ZEMNÍKŮ A SKLÁDEK TŘ 1-2 S ODVOZEM DO 20KM
Odtěžení a odvoz přebytečné zeminy, včetně poplatků za skládku</t>
  </si>
  <si>
    <t>12960</t>
  </si>
  <si>
    <t>ČIŠTĚNÍ VODOTEČÍ A MELIORAČ KANÁLŮ OD NÁNOSŮ
Odstranění nánosů v řece pod mostem</t>
  </si>
  <si>
    <t>17582</t>
  </si>
  <si>
    <t>OBSYP POTRUBÍ A OBJEKTŮ Z NAKUPOVANÝCH MATERIÁLŮ PLACENÝ
Zásyp rámové konstrukce včetně přechodových oblastí mostu ze štěrkodrti</t>
  </si>
  <si>
    <t>14,7*21,7=318.990 [B]</t>
  </si>
  <si>
    <t>17750</t>
  </si>
  <si>
    <t>ZEMNÍ HRÁZKY ZE ZEMIN NEPROPUSTNÝCH
Zemní hrázky pro provizorní převedení vodoteče, zřízení a odstranění</t>
  </si>
  <si>
    <t>1/2*(1+2*0,8+1)*0,8*5=7.200 [A]</t>
  </si>
  <si>
    <t>21263</t>
  </si>
  <si>
    <t>TRATIVODY KOMPLET Z TRUB Z PLAST HMOT DN DO 150MM
Odvodnění přechodových oblastí mostu DN 150mm, včetně podkladního betonu</t>
  </si>
  <si>
    <t>2*(2+16+2)=40.000 [A]</t>
  </si>
  <si>
    <t>261612</t>
  </si>
  <si>
    <t>VRTY PRO KOTVENÍ A INJEKTÁŽ TŘ VI NA POVRCHU D DO 16MM
Vrty pro kotvy M12 kotvení trubkového zábradlí D 16 mm</t>
  </si>
  <si>
    <t>5*4*0,15=3.000 [A]</t>
  </si>
  <si>
    <t>28999</t>
  </si>
  <si>
    <t>ZPEVNĚNÍ Z FÓLIE
Těsnící fólie včetně ochranného podsypu a zásypu ze štěrkopísku, 150+150mm</t>
  </si>
  <si>
    <t>2*1,5*14,7=44.100 [A]</t>
  </si>
  <si>
    <t>ŘÍMSY ZE ŽELEZOBETONU DO C30/37 (B37)
Římsy z betonu třídy C30/37-XF4</t>
  </si>
  <si>
    <t>0,3*(7+7)=4.200 [A]</t>
  </si>
  <si>
    <t>VÝZTUŽ ŘÍMS Z OCELI 10505
Betonářská výztuž říms z oceli B500B</t>
  </si>
  <si>
    <t>4,2*0,175=0.735 [A]</t>
  </si>
  <si>
    <t>333314</t>
  </si>
  <si>
    <t>MOSTNÍ OPĚRY A KŘÍDLA Z PROSTÉHO BETONU DO C25/30 (B30)
Zídka zábradlí z prostého betonu C25/30-XF3</t>
  </si>
  <si>
    <t>0,35*1,25*10,5=4.594 [A]</t>
  </si>
  <si>
    <t>333325</t>
  </si>
  <si>
    <t>MOSTNÍ OPĚRY A KŘÍDLA ZE ŽELEZOBET DO C30/37 (B37)
Nová křídla z betonu třídy C30/37-XF3</t>
  </si>
  <si>
    <t>(11,1+9,3)*0,65=13.260 [A]</t>
  </si>
  <si>
    <t>333365</t>
  </si>
  <si>
    <t>VÝZTUŽ MOST OPĚR A KŘÍDEL Z OCELI 10505
Betonářská výztuž křídel z oceli B500B</t>
  </si>
  <si>
    <t>13,26*0,1=1.326 [A]</t>
  </si>
  <si>
    <t>333366</t>
  </si>
  <si>
    <t>VÝZTUŽ MOST OPĚR A KŘÍDEL Z KARI SÍTÍ
Betonářská výztuž křídel z KARI sítí</t>
  </si>
  <si>
    <t>421325</t>
  </si>
  <si>
    <t>MOSTNÍ NOSNÉ DESKOVÉ KONSTR ZE ŽELEZOBETONU DO C30/37 (B37)
Spřahující deska rámové konstrukce z betonu třídy C30/37-XF2</t>
  </si>
  <si>
    <t>3,4*0,15*14,7=7.497 [A]</t>
  </si>
  <si>
    <t>421366</t>
  </si>
  <si>
    <t>VÝZTUŽ MOSTNÍ NOSNÉ DESKOVÉ KONSTR Z KARI SÍTÍ
Betonářská výztuž spřahující rámové konstrukce z KARI sítí</t>
  </si>
  <si>
    <t>7,497*0,075=0.562 [A]</t>
  </si>
  <si>
    <t>451312</t>
  </si>
  <si>
    <t>PODKLADNÍ A VÝPLŇOVÉ VRSTVY Z PROSTÉHO BETONU C12/15
Podkladní beton pod nová křídla, C 12/15-X0 průměrné tloušťky 200 mm</t>
  </si>
  <si>
    <t>4*1,95*1,05*0,2=1.638 [A]</t>
  </si>
  <si>
    <t>451314a</t>
  </si>
  <si>
    <t>PODKL A VÝPLŇ VRSTVY Z PROST BET DO C25/30 (B30)
Podkladní beton pod zpevnění krajnice a skluz, C25/30-XF3 průměrné tloušťky 150 mm</t>
  </si>
  <si>
    <t>451314b</t>
  </si>
  <si>
    <t>PODKL A VÝPLŇ VRSTVY Z PROST BET DO C25/30 (B30)
Podkladní beton pod zpevnění koryta vodoteče, C25/30-XF3 průměrné tloušťky 150 mm</t>
  </si>
  <si>
    <t>46251</t>
  </si>
  <si>
    <t>ZÁHOZ Z LOM KAMENE
Ochranná zóna zpevnění koryta</t>
  </si>
  <si>
    <t>465512a</t>
  </si>
  <si>
    <t>DLAŽBY Z LOMOVÉHO KAMENE NA MC
Zpevnění krajnice a skluz, dlažba z lomového kamene průměrné tloušťky 250 mm</t>
  </si>
  <si>
    <t>(12+3,6)*0,25=3.900 [A]</t>
  </si>
  <si>
    <t>465512b</t>
  </si>
  <si>
    <t>DLAŽBY Z LOMOVÉHO KAMENE NA MC
Zpevnění koryta vodoteče, dlažba z lomového kamene průměrné tloušťky 250 mm</t>
  </si>
  <si>
    <t>(2,5+16+2,5)*3*0,25=15.750 [A]</t>
  </si>
  <si>
    <t>Úprava povrchů, podlahy, výplně ovorů</t>
  </si>
  <si>
    <t>626111</t>
  </si>
  <si>
    <t>REPROF PODHL, SVISLÝCH PLOCH SANAČNÍ MALTOU JEDNOVRST TL 10MM
Vnitřní líc a čela krajních ramových prefabrikátů</t>
  </si>
  <si>
    <t>8,6*2+2*2,1=21.400 [A]</t>
  </si>
  <si>
    <t>62631</t>
  </si>
  <si>
    <t>SPOJOVACÍ MŮSTEK MEZI STARÝM A NOVÝM BETONEM
Vnitřní líc a čela krajních ramových prefabrikátů</t>
  </si>
  <si>
    <t>8,6*16+2*2,1=141.800 [A]</t>
  </si>
  <si>
    <t>62641</t>
  </si>
  <si>
    <t>SJEDNOCUJÍCÍ STĚRKA JEMNOU MALTOU TL CCA 2MM
Vnitřní líc krajních ramových prefabrikátů</t>
  </si>
  <si>
    <t>711331</t>
  </si>
  <si>
    <t>IZOLACE PODZEM OBJ PROTI VOL STÉK VODĚ ASFALT NÁTĚRY
Izolace rubu křídel</t>
  </si>
  <si>
    <t>2*(11,1+9,3)=40.800 [A]</t>
  </si>
  <si>
    <t>711332</t>
  </si>
  <si>
    <t>IZOLACE PODZEM OBJ PROTI VOL STÉK VODĚ ASFALT PÁSY
Izolace dilatačních spár uvnitř rámové konstrukce</t>
  </si>
  <si>
    <t>15*3,5*0,5=26.250 [A]</t>
  </si>
  <si>
    <t>711442</t>
  </si>
  <si>
    <t>IZOLACE MOSTOVEK CELOPLOŠNÁ ASFALTOVÝMI PÁSY S PEČETÍCÍ VRSTVOU
Izolace rámové konstrukce</t>
  </si>
  <si>
    <t>7,5*14,7+2*7,5*0,5=117.750 [A]</t>
  </si>
  <si>
    <t>711509a</t>
  </si>
  <si>
    <t>OCHRANA IZOLACE NA POVRCHU TEXTILIÍ
Ochrana izolace rubu křídel</t>
  </si>
  <si>
    <t>711509b</t>
  </si>
  <si>
    <t>OCHRANA IZOLACE NA POVRCHU TEXTILIÍ
Ochrana izolace spřahující desky klenby</t>
  </si>
  <si>
    <t>2*(7,5*14,7+2*7,5*0,5)=235.500 [A]</t>
  </si>
  <si>
    <t>87458</t>
  </si>
  <si>
    <t>POTRUBÍ Z TRUB PLAST ODPAD DN DO 600MM
Provizorní převedení vodoteče, zřízení a odstranění 25,0 m</t>
  </si>
  <si>
    <t>89752</t>
  </si>
  <si>
    <t>VPUSŤ ODVOD ŽLABŮ Z BETON DÍLCŮ
Vsakovací jímka, betonová skruž DN 1000MM vyplněná hrubým kamenivem 32-63</t>
  </si>
  <si>
    <t>1 ks=1.000 [A]
Celkem: A=1.000 [B]</t>
  </si>
  <si>
    <t>911115</t>
  </si>
  <si>
    <t>OCEL SILNIČ ZÁBRADLÍ ŽÁROVĚ STŘÍKANÉ KOVEM S NÁTĚREM
Ocelové trubkové zábradlí včetně kombinované PKO</t>
  </si>
  <si>
    <t>911312</t>
  </si>
  <si>
    <t>OCELOVÉ SILNIČNÍ SVODIDLO JEDNOSTRANNÉ SLOUPKY DO 2M POZINK</t>
  </si>
  <si>
    <t>91355</t>
  </si>
  <si>
    <t>EVIDENČNÍ ČÍSLO MOSTU
Tabulky s označením evidenčního čísla mostu</t>
  </si>
  <si>
    <t>2 ks=2.000 [A]
Celkem: A=2.000 [B]</t>
  </si>
  <si>
    <t>ZÁHONOVÉ OBRUBY Z BETONOVÝCH OBRUBNÍKŮ
Záhonové obrubníky podél chodníku, včetně betonového lože</t>
  </si>
  <si>
    <t>13,5+1=14.500 [A]</t>
  </si>
  <si>
    <t>CHODNÍK OBRUBY Z BETON OBRUBNÍKŮ
Silniční obrubníky podél zpevnění krajnic, včetně betonového lože</t>
  </si>
  <si>
    <t>15+12=27.000 [A]</t>
  </si>
  <si>
    <t>919112</t>
  </si>
  <si>
    <t>ŘEZÁNÍ ASFALT KRYTU VOZOVEK TL DO 100MM
Zaříznutí hrany stávající vozovky</t>
  </si>
  <si>
    <t>93132</t>
  </si>
  <si>
    <t>TĚSNĚNÍ DILATAČ SPAR ASF ZÁLIVKOU MODIFIK
Těsnění spáry vozovky v místě napojení na stávající vozovku 0,02 x 0,05 m</t>
  </si>
  <si>
    <t>93133a</t>
  </si>
  <si>
    <t>TĚSNĚNÍ DILATAČ SPAR POLYURETAN TMELEM
Těsnění dilatačních spár římsy 0,02 x 0,02 m</t>
  </si>
  <si>
    <t>93133b</t>
  </si>
  <si>
    <t>TĚSNĚNÍ DILATAČ SPAR POLYURETAN TMELEM
Těsnění dilatačních spár rámové konstrukce 0,02 x 0,02 m</t>
  </si>
  <si>
    <t>15*8,6*0,02*0,02=0.052 [A]</t>
  </si>
  <si>
    <t>936501</t>
  </si>
  <si>
    <t>DROBNÉ DOPLŇK KONSTR KOVOVÉ NEREZ
Kotvy M12, pro kotvení trubkového zábradlí 0,2kg/ks</t>
  </si>
  <si>
    <t xml:space="preserve">KG        </t>
  </si>
  <si>
    <t>5*4*0,2=4.000 [A]</t>
  </si>
  <si>
    <t>938542</t>
  </si>
  <si>
    <t>OČIŠTĚNÍ BETON KONSTR OTRYSKÁNÍM TLAK VODOU DO 500 BARŮ
Otryskání vnitřního líce rámové konstrukce</t>
  </si>
  <si>
    <t>966158</t>
  </si>
  <si>
    <t>BOURÁNÍ KONSTRUKCÍ Z PROST BETONU S ODVOZEM DO 20KM
Stávající křídla (čela) mostu, včetně odvozu a poplatků za skládku</t>
  </si>
  <si>
    <t>966168</t>
  </si>
  <si>
    <t>BOURÁNÍ KONSTRUKCÍ ZE ŽELEZOBETONU S ODVOZEM DO 20KM
Stávající železobetonové římsy</t>
  </si>
  <si>
    <t>2*7*0,3=4.200 [A]</t>
  </si>
  <si>
    <t>ODSTRANĚNÍ KOVOVÉHO ZÁBRADLÍ
Trubkové zábradlí na levé straně mostu, včetně odvozu na místo určené investorem</t>
  </si>
  <si>
    <t>967118</t>
  </si>
  <si>
    <t>VYBOURÁNÍ ČÁSTÍ KONSTRUKCÍ Z BETON DÍLCŮ S ODVOZEM DO 20KM
Podezdívka zábradlí z KB bloků</t>
  </si>
  <si>
    <t>97817</t>
  </si>
  <si>
    <t>ODSTRANĚNÍ MOSTNÍ IZOLACE
Odstranění stávající mostní izolace včetně odvotu na skládku a poplatku za skládku.</t>
  </si>
  <si>
    <t>7,5*14=105.000 [A]</t>
  </si>
  <si>
    <t>SO 302.1</t>
  </si>
  <si>
    <t>Odvodnění PK</t>
  </si>
  <si>
    <t>1328381</t>
  </si>
  <si>
    <t>HLOUBENÍ RÝH ŠÍŘ DO 2,5M PAŽ I NEPAŽ TŘ. II, ODVOZ DO 20KM
Položka obsahuje veškerou manipulaci s vybouranou sutí a s vybouranými hmotami vč. uložení na skládku a poplatku za skládku.</t>
  </si>
  <si>
    <t>(100.8)*1*(1.5+0.15-0.65)+(36)*2.2*(2.3+0.35-0.65)=259.200 [A]</t>
  </si>
  <si>
    <t>259,2-31,68-11,88-75,6=140.040 [A]</t>
  </si>
  <si>
    <t>17581</t>
  </si>
  <si>
    <t>OBSYP POTRUBÍ A OBJEKTŮ Z NAKUPOVANÉHO MATERIÁLU</t>
  </si>
  <si>
    <t>(100.8)*1*0.75=75.600 [A]</t>
  </si>
  <si>
    <t>451313</t>
  </si>
  <si>
    <t>PODKLADNÍ A VÝPLŇOVÉ VRSTVY Z PROSTÉHO BETONU C16/20</t>
  </si>
  <si>
    <t>(36)*2.2*0.4=31.680 [A]</t>
  </si>
  <si>
    <t>45152</t>
  </si>
  <si>
    <t>PODKLADNÍ A VÝPLŇOVÉ VRSTVY Z KAMENIVA DRCENÉHO</t>
  </si>
  <si>
    <t>36*2.2*0.15=11.880 [A]</t>
  </si>
  <si>
    <t>82460</t>
  </si>
  <si>
    <t>POTRUBÍ Z TRUB ŽELEZOBETONOVÝCH DN DO 800MM</t>
  </si>
  <si>
    <t>12996</t>
  </si>
  <si>
    <t xml:space="preserve">ČIŠTĚNÍ POTRUBÍ DN DO 800MM
</t>
  </si>
  <si>
    <t>899682</t>
  </si>
  <si>
    <t xml:space="preserve">ZKOUŠKA VODOTĚSNOSTI POTRUBÍ DN DO 800MM
</t>
  </si>
  <si>
    <t>87433</t>
  </si>
  <si>
    <t>POTRUBÍ Z TRUB PLASTOVÝCH DN DO 150MM</t>
  </si>
  <si>
    <t xml:space="preserve">ČIŠTĚNÍ POTRUBÍ DN DO 200MM
</t>
  </si>
  <si>
    <t>899632</t>
  </si>
  <si>
    <t xml:space="preserve">ZKOUŠKA VODOTĚSNOSTI POTRUBÍ DN DO 150MM
</t>
  </si>
  <si>
    <t>87445</t>
  </si>
  <si>
    <t>POTRUBÍ Z TRUB PLASTOVÝCH DN DO 300MM</t>
  </si>
  <si>
    <t>129945</t>
  </si>
  <si>
    <t xml:space="preserve">ČIŠTĚNÍ POTRUBÍ DN DO 300MM
</t>
  </si>
  <si>
    <t>899652</t>
  </si>
  <si>
    <t xml:space="preserve">ZKOUŠKA VODOTĚSNOSTI POTRUBÍ DN DO 300MM
</t>
  </si>
  <si>
    <t>875272</t>
  </si>
  <si>
    <t>POTRUBÍ DREN Z TRUB PLAST (I FLEXIBIL) DN DO 100MM DĚROVANÝCH</t>
  </si>
  <si>
    <t>100.8+36=136.800 [A]</t>
  </si>
  <si>
    <t>ŠACHTY KANALIZAČNÍ Z BETON DÍLCŮ NA POTRUBÍ DN DO 300MM
Samonivelační poklopy.</t>
  </si>
  <si>
    <t>89416</t>
  </si>
  <si>
    <t>ŠACHTY KANALIZAČ Z BETON DÍLCŮ NA POTRUBÍ DN DO 800MM
Samonivelační poklopy.</t>
  </si>
  <si>
    <t>SO 302.2</t>
  </si>
  <si>
    <t>132838</t>
  </si>
  <si>
    <t>HLOUBENÍ RÝH ŠÍŘ DO 2M PAŽ I NEPAŽ TŘ. II, ODVOZ DO 20KM
Položka obsahuje veškerou manipulaci s vybouranou sutí a s vybouranými hmotami vč. uložení na skládku a poplatku za skládku.</t>
  </si>
  <si>
    <t>((58)*2*((2.6+1.9)/2+0.15-0.65)+(77.19)*0.9*(1.55+0.15-0.65))+((57)*2*((1.9+1.9)/2+0.15-0.65)+(100)*0.9*(1.5+0.15-0.65))=525.545 [A]</t>
  </si>
  <si>
    <t>525,55-92-34,5-132,9=266.150 [A]</t>
  </si>
  <si>
    <t>(77.19+100)*1*0.75=132.892 [A]</t>
  </si>
  <si>
    <t>(58+57)*2*0.4=92.000 [A]</t>
  </si>
  <si>
    <t>(58+57)*2*0.15=34.500 [A]</t>
  </si>
  <si>
    <t>10,7+16.2=26.900 [A]</t>
  </si>
  <si>
    <t>77,19+100=177.190 [A]</t>
  </si>
  <si>
    <t>POTRUBÍ Z TRUB PLAST DN DO 600MM</t>
  </si>
  <si>
    <t>58+57=115.000 [A]</t>
  </si>
  <si>
    <t>58+77.9+57+100=292.900 [A]</t>
  </si>
  <si>
    <t>SO 402.1</t>
  </si>
  <si>
    <t>0.35*0.7*24=5.880 [A]</t>
  </si>
  <si>
    <t>20+43=63.000 [A]</t>
  </si>
  <si>
    <t>35=35.000 [A]</t>
  </si>
  <si>
    <t>24=24.000 [A]</t>
  </si>
  <si>
    <t>SO 402.2</t>
  </si>
  <si>
    <t>15*0.8*0.5=6.000 [A]</t>
  </si>
  <si>
    <t>2*15=30.000 [A]</t>
  </si>
  <si>
    <t>2*11=22.000 [A]</t>
  </si>
  <si>
    <t>SO 802</t>
  </si>
  <si>
    <t>220,0*5/1000*3=3.300 [A]</t>
  </si>
  <si>
    <t>OŠETŘOVÁNÍ TRÁVNÍKU
Zahrnuje pokosení se shrabáním, naložení shrabků na dopravní prostředek, s odvozem a se složením.</t>
  </si>
  <si>
    <t>Úsek č.3 - II/293 - km 1,854 - 2,211</t>
  </si>
  <si>
    <t>SO 003</t>
  </si>
  <si>
    <t>3=3.000 [A]</t>
  </si>
  <si>
    <t>((2450-1861)*2*0,2)=235.600 [A]</t>
  </si>
  <si>
    <t>SO 103.1</t>
  </si>
  <si>
    <t>Rekonstrukce silnice II/293 (km 1,854 - 2,211)</t>
  </si>
  <si>
    <t>nová konstrukce  vozovky   dle výměry v pol  574231 
1620*(0,65-0,09)=907.200 [A]</t>
  </si>
  <si>
    <t>nová konstrukce vozovky   1620*(0,09+0.25)=550.800 [A]
rekonstrukce vozovky         1270*0,09=114.300 [B]
Celkem: A+B=665.100 [C]</t>
  </si>
  <si>
    <t>780*0,15=117.000 [A]
plochy odečteny digitálně</t>
  </si>
  <si>
    <t>ČIŠTĚNÍ KRAJNIC OD NÁNOSU TL. DO 200MM
Reprofilace příkopů po provedení stavebních prací.
Položka obsahuje veškerou manipulaci s vybouranou sutí a s vybouranými hmotami vč. uložení na skládku a poplatku za skládku.</t>
  </si>
  <si>
    <t>(259)*0,75=194.250 [A]</t>
  </si>
  <si>
    <t>95+115=210.000 [A]</t>
  </si>
  <si>
    <t>5*8+11*2=62.000 [A]</t>
  </si>
  <si>
    <t>(203+26)*0,25=57.250 [A]</t>
  </si>
  <si>
    <t xml:space="preserve"> nová konstrukce vozovky x rozšíření.   1620*1,20=1 944.000 [A]</t>
  </si>
  <si>
    <t>31+51+117=199.000 [A]</t>
  </si>
  <si>
    <t>nová konstrukce vozovky x rozšíření   1620*1,30=2 106.000 [A]</t>
  </si>
  <si>
    <t>nová konstrukce vozovky x rozšíření   1620*1,03=1 668.600 [A]</t>
  </si>
  <si>
    <t>výměra dle pol. 574231
 nová konstrukce vozovky x rozšíření x průměrná tl.   1620*1,20*0,27=524.880 [A]</t>
  </si>
  <si>
    <t>567542</t>
  </si>
  <si>
    <t>VRST PRO OBNOVU A OPR RECYK ZA STUDENA ASF EMUL, CEMENTU A DRTI TL DO 200MM</t>
  </si>
  <si>
    <t>rekonstrukce vozovky x rozšíření         1270*1,1=1 397.000 [A]</t>
  </si>
  <si>
    <t>na vrstvu SC
nová konstrukce vozovky x rozšíření   1620*1,03=1 668.600 [A]</t>
  </si>
  <si>
    <t xml:space="preserve"> na vrstvu ACL 16+
nová konstrukce vozovky x rozšíření   1620*1,01=1 636.200 [A]
rekonstrukce vozovky x rozšíření         1270*1,01=1 282.700 [B]
na vrstvu ACP 22+
nová konstrukce vozovky x rozšíření   1620*1,015=1 644.300 [C]
rekonstrukce vozovky x rozšíření         1270*1,015=1 289.050 [D]
na vrstvu recyklace za studena 
rekonstrukce vozovky x rozšíření         1270*1,02=1 295.400 [E]
Celkem: A+B+C+D+E=7 147.650 [F]</t>
  </si>
  <si>
    <t>2890-381-1636,2=872.800 [B]
B*0,02=17.456 [C]</t>
  </si>
  <si>
    <t>574131</t>
  </si>
  <si>
    <t>ASFALTOVÝ BETON TŘ.I TL. 40MM
ACL 16+</t>
  </si>
  <si>
    <t xml:space="preserve"> výměry dle pol. 574231
 rekonstrukce vozovky x rozšíření         1270*1,01=1 282.700 [A]</t>
  </si>
  <si>
    <t xml:space="preserve"> výměry dle pol. 574231
 nová konstrukce vozovky x rozšíření   1620*1,01=1 636.200 [A]</t>
  </si>
  <si>
    <t xml:space="preserve"> 30%  rekonstruované vozovky    1270*0,30=381.000 [A]</t>
  </si>
  <si>
    <t xml:space="preserve"> dle pol. 574161 D   381=381.000 [A]</t>
  </si>
  <si>
    <t xml:space="preserve"> nová konstrukce vozvky:
 km 1,854-1,972      780=780.000 [A]
 km 2,058-2,062       23=23.000 [B]
 km 2,084-2,088       23=23.000 [C]
 km 2,115-2,211      683=683.000 [D]
 km 2,055-vpravo       111 =111.000 [E]
  CELKEM                1 620 m2    plochy odečteny digitálně
 rekonstrukce vozovky:
 km 1,972-2,058          964=964.000 [F]
 km 2,062-2,084         142,4=142.400 [G]
 km 2,088-2,115          163,6=163.600 [H]
 CELKEM                         1 270 m2  plochy odečteny digitálně
Celkem: A+B+C+D+E+F+G+H=2 890.000 [I]</t>
  </si>
  <si>
    <t>a</t>
  </si>
  <si>
    <t xml:space="preserve"> výměry dle pol. 574231
 nová konstrukce vozovky x rozšíření   1620*1,015=1 644.300 [A]</t>
  </si>
  <si>
    <t>b</t>
  </si>
  <si>
    <t>OBALOVANÉ KAMENIVO TŘ.I TL. 100MM
ACP 22+  60mm</t>
  </si>
  <si>
    <t xml:space="preserve"> výměry dle pol. 574231
 rekonstrukce vozovky x rozšíření   1270*1,015=1 289.050 [A]</t>
  </si>
  <si>
    <t>58252</t>
  </si>
  <si>
    <t>DLÁŽDĚNÉ KRYTY Z BETONOVÝCH DLAŽDIC DO LOŽE Z MC
Přídlažba</t>
  </si>
  <si>
    <t>(270+90)*0,5=180.000 [A]</t>
  </si>
  <si>
    <t>4*1,05=4.200 [A]</t>
  </si>
  <si>
    <t>(4,2+8)*1,05=12.810 [A]</t>
  </si>
  <si>
    <t>312+31+115+43=501.000 [C]
C*1,05=526.050 [B]</t>
  </si>
  <si>
    <t>58*0,15*4*0,2=6.960 [A]</t>
  </si>
  <si>
    <t>CHODNÍKOVÉ OBRUBY Z BETONOVÝCH OBRUBNÍKŮ
Výměna silničních obrubníků u stávajících chodníkových ploch.
Obruba 1000x250x150, včetně prořezu.</t>
  </si>
  <si>
    <t>(312+115-18)*1,05"=429.450 [A]</t>
  </si>
  <si>
    <t>1*31*1,05"=32.550 [A]</t>
  </si>
  <si>
    <t>30*0,6=18.000 [A]</t>
  </si>
  <si>
    <t>SO 103.2</t>
  </si>
  <si>
    <t>644,0*15/100*0,06=5.796 [A]</t>
  </si>
  <si>
    <t>0,15*644=96.600 [A]</t>
  </si>
  <si>
    <t>plochy odečteny digitálně
644=644.000 [A]</t>
  </si>
  <si>
    <t>0,15*132=19.800 [A]</t>
  </si>
  <si>
    <t>SO 103.3</t>
  </si>
  <si>
    <t>Nástupní plocha přechodu pro chodce km 2,140</t>
  </si>
  <si>
    <t>39*0,2=7.800 [A]</t>
  </si>
  <si>
    <t>plochy odečteny digitálně
32*1,05=33.600 [A]</t>
  </si>
  <si>
    <t>7*1,05=7.350 [A]</t>
  </si>
  <si>
    <t>12*1,05=12.600 [A]</t>
  </si>
  <si>
    <t>11*1,05=11.550 [A]</t>
  </si>
  <si>
    <t>SO 123.1</t>
  </si>
  <si>
    <t>Rekonstrukce propustku v km 1,912</t>
  </si>
  <si>
    <t>10*12=120.000 [A]
plochy odečteny digitálně</t>
  </si>
  <si>
    <t>50=50.000 [A]</t>
  </si>
  <si>
    <t>1*0,15*4=0.600 [A]</t>
  </si>
  <si>
    <t>1*0,25=0.250 [A]</t>
  </si>
  <si>
    <t>3,4*4*0,03=0.408 [A]
A*8=3.264 [B]</t>
  </si>
  <si>
    <t>10,5*1,0*0,6=6.300 [A]
2,6*0.1*4=1.040 [B]
1*1*0,1=0.100 [D]
Celkem: A+B+D=7.440 [E]</t>
  </si>
  <si>
    <t>0,3*10=3.000 [A]</t>
  </si>
  <si>
    <t>2*20=40.000 [A]</t>
  </si>
  <si>
    <t>4*0.6*0.2*10,5=5.040 [A]</t>
  </si>
  <si>
    <t>2*(4+2)=12.000 [A]</t>
  </si>
  <si>
    <t>918258</t>
  </si>
  <si>
    <t>VTOKOVÉ JÍMKY VČETNĚ DLAŽBY PROPUSTU Z TRUB DN DO 600MM
Včetně provedení nátěru líce betonu např. typ OS - C, provedení izolace rubu betonu asfaltovámi nátěry proti zemní vlhkosti a ochrany nátěru povrchu rubu betonu textílií.</t>
  </si>
  <si>
    <t>11=11.000 [A]</t>
  </si>
  <si>
    <t>SO 123.2</t>
  </si>
  <si>
    <t>Rekonstrukce propustku v km 1,962</t>
  </si>
  <si>
    <t>6*12=72.000 [A]
plochy odečteny digitálně</t>
  </si>
  <si>
    <t>40=40.000 [A]</t>
  </si>
  <si>
    <t>18431</t>
  </si>
  <si>
    <t>PŘESAZOVÁNÍ KEŘŮ S BALEM
Vykopání keřů, dočasné uložení do zemního valu spolu se zálivkou a hnojivem. Zpětné vysazení keřů do původní polohy.</t>
  </si>
  <si>
    <t>(5/0,4)*2=25.000 [A]</t>
  </si>
  <si>
    <t>(1,9)*4*0,03=0.228 [A]
A*8=1.824 [B]</t>
  </si>
  <si>
    <t>11*1*0,6=6.600 [A]
1.2*0.1*4+1*1*0,1=0.580 [B]
Celkem: A+B=7.180 [C]</t>
  </si>
  <si>
    <t>4*0,6*0.2*11=5.280 [A]</t>
  </si>
  <si>
    <t>4=4.000 [A]</t>
  </si>
  <si>
    <t>11,5=11.500 [A]</t>
  </si>
  <si>
    <t>SO 123.3</t>
  </si>
  <si>
    <t>Rekonstrukce propustku v km 2,144</t>
  </si>
  <si>
    <t>10*15=150.000 [A]
plochy odečteny digitálně</t>
  </si>
  <si>
    <t>3,3*4*0,03=0.396 [A]
A*8=3.168 [B]</t>
  </si>
  <si>
    <t>12*1,0*0,6=7.200 [A]
2,6*0.1*4=1.040 [B]
1*1*0,1=0.100 [D]
Celkem: A+B+D=8.340 [E]</t>
  </si>
  <si>
    <t>4*0,6*0.2*12=5.760 [A]</t>
  </si>
  <si>
    <t>2*(2+4)=12.000 [A]</t>
  </si>
  <si>
    <t>10,5=10.500 [A]</t>
  </si>
  <si>
    <t>SO 123.4</t>
  </si>
  <si>
    <t>Rekonstrukce propustku v km 2,200</t>
  </si>
  <si>
    <t>28*10=280.000 [A]
plochy odečteny digitálně</t>
  </si>
  <si>
    <t>2,2*5*0,03=0.330 [A]
A*8=2.640 [B]</t>
  </si>
  <si>
    <t>28*1,4*0,6=23.520 [A]
1.2*0.1*5=0.600 [B]
Celkem: A+B=24.120 [C]</t>
  </si>
  <si>
    <t>0,3*15=4.500 [A]</t>
  </si>
  <si>
    <t>Úpravy povrchů, podlahy, výplně otvorů</t>
  </si>
  <si>
    <t>626112</t>
  </si>
  <si>
    <t>REPROFILACE PODHLEDŮ, SVISLÝCH PLOCH SANAČNÍ MALTOU JEDNOVRST TL 20MM</t>
  </si>
  <si>
    <t>6+4*(3*2,5)=36.000 [A]</t>
  </si>
  <si>
    <t xml:space="preserve">SPOJOVACÍ MŮSTEK MEZI STARÝM A NOVÝM BETONEM
</t>
  </si>
  <si>
    <t xml:space="preserve">SJEDNOCUJÍCÍ STĚRKA JEMNOU MALTOU TL CCA 2MM
</t>
  </si>
  <si>
    <t>78383</t>
  </si>
  <si>
    <t xml:space="preserve">NÁTĚRY BETON KONSTR TYP OS - C
</t>
  </si>
  <si>
    <t>899111</t>
  </si>
  <si>
    <t>POKLOPY SAMOSTATNÉ
Náhrada stávající atypické mříže.</t>
  </si>
  <si>
    <t>4*1*0.2*28=22.400 [A]</t>
  </si>
  <si>
    <t>936314</t>
  </si>
  <si>
    <t>DROBNÉ DOPLŇK KONSTR BETON MONOLIT DO C25/30 (B30)
Drobné stavební práce, materiál beton.</t>
  </si>
  <si>
    <t>OČIŠTĚNÍ BETON KONSTR OTRYSKÁNÍM TLAK VODOU DO 500 BARŮ</t>
  </si>
  <si>
    <t>28=28.000 [A]</t>
  </si>
  <si>
    <t>SO 193</t>
  </si>
  <si>
    <t>2*350*0,25=175.000 [A]
350*0,125=43.750 [B]
2*(17*1.35*0.5)+1*(6*4*0.5)=34.950 [J]
(2*(15+2*2.7+13.5)+4*27)*0,125=21.975 [F]
Celkem: A+B+J+F=275.675 [K]</t>
  </si>
  <si>
    <t>SO 403.1</t>
  </si>
  <si>
    <t>0.35*0.7*31=7.595 [A]</t>
  </si>
  <si>
    <t>20+50=70.000 [A]</t>
  </si>
  <si>
    <t>42=42.000 [A]</t>
  </si>
  <si>
    <t>31=31.000 [A]</t>
  </si>
  <si>
    <t>SO 403.2</t>
  </si>
  <si>
    <t>(12+11+15)*0.8*0.5=15.200 [A]</t>
  </si>
  <si>
    <t>12+11+15=38.000 [A]</t>
  </si>
  <si>
    <t>9+10+14=33.000 [A]</t>
  </si>
  <si>
    <t>SO 803</t>
  </si>
  <si>
    <t xml:space="preserve">OŠETŘOVÁNÍ TRÁVNÍKU
</t>
  </si>
  <si>
    <t>130,0*5/1000*3=1.950 [A]</t>
  </si>
  <si>
    <t>Úsek č.4 - II/295 - km 2,700 - 3,740</t>
  </si>
  <si>
    <t>SO 004</t>
  </si>
  <si>
    <t>178*2*0,2=71.200 [A]</t>
  </si>
  <si>
    <t>SO 104.1</t>
  </si>
  <si>
    <t>Rekonstrukce silnice II/295 (km 2,211 - 2,700)</t>
  </si>
  <si>
    <t>nová konstrukce  vozovky   dle výměry v pol  574231 
1295*(0,65-0,13)=673.400 [A]</t>
  </si>
  <si>
    <t>nová konstrukce vozovky   1295*(0,13+0.18)=401.450 [A]
rekonstrukce vozovky         2800*0,13=364.000 [B]
Celkem: A+B=765.450 [C]</t>
  </si>
  <si>
    <t>ČIŠTĚNÍ KRAJNIC OD NÁNOSU TL. DO 200MM</t>
  </si>
  <si>
    <t>(499+70)*0,75=426.750 [A]</t>
  </si>
  <si>
    <t>75=75.000 [A]</t>
  </si>
  <si>
    <t>9*2=18.000 [A]</t>
  </si>
  <si>
    <t>(128)*0,25=32.000 [A]</t>
  </si>
  <si>
    <t xml:space="preserve"> nová konstrukce vozovky x rozšíření.   1295*1,20=1 554.000 [A]</t>
  </si>
  <si>
    <t>128=128.000 [A]</t>
  </si>
  <si>
    <t xml:space="preserve"> nová konstrukce vozovky x rozšíření.   1295*1,30=1 683.500 [A]</t>
  </si>
  <si>
    <t>nová konstrukce vozovky x rozšíření   1295*1,03=1 333.850 [A]</t>
  </si>
  <si>
    <t>výměra dle pol. 574231
 nová konstrukce vozovky x rozšíření x průměrná tl.   1295*1,20*0,27=419.580 [A]</t>
  </si>
  <si>
    <t>rekonstrukce vozovky x rozšíření         2800*1,1=3 080.000 [A]</t>
  </si>
  <si>
    <t>na vrstvu SC
nová konstrukce vozovky x rozšíření   1295*1,03=1 333.850 [A]</t>
  </si>
  <si>
    <t xml:space="preserve"> na vrstvu ACL 16+
nová konstrukce vozovky x rozšíření   1295*1,01=1 307.950 [A]
na vrstvu ACP 22+
nová konstrukce vozovky x rozšíření   1295*1,015=1 314.425 [B]
na vrstvu ALP 22+
rekonstrukce vozovky x rozšíření         2800*1,015=2 842.000 [C]
na vrstvu recyklace za studena 
rekonstrukce vozovky x rozšíření         2800*1,02=2 856.000 [D]
Celkem: A+B+C+D=8 320.375 [E]</t>
  </si>
  <si>
    <t>4095-840-2828=427.000 [B]
B*0,02=8.540 [C]</t>
  </si>
  <si>
    <t xml:space="preserve"> výměry dle pol. 574231
 nová konstrukce vozovky x rozšíření   2800*1,01=2 828.000 [A]</t>
  </si>
  <si>
    <t>ASFALTOVÝ BETON TŘ.I TL. 70MM
ACL 22+</t>
  </si>
  <si>
    <t xml:space="preserve"> výměry dle pol. 574231
 rekonstrukce vozovky x rozšíření   2800*1,01=2 828.000 [A]</t>
  </si>
  <si>
    <t xml:space="preserve"> 30%  rekonstruované vozovky    2800*0,30=840.000 [A]</t>
  </si>
  <si>
    <t xml:space="preserve"> dle pol. 574161 D   840=840.000 [A]</t>
  </si>
  <si>
    <t xml:space="preserve"> nová konstrukce vozvky:
 km 2,211-2,320      1295=1 295.000 [A]
  CELKEM                1 295 m2    plochy odečteny digitálně
 rekonstrukce vozovky:
 km 2,320-2,700          2800=2 800.000 [B]
 CELKEM                         2 800 m2  plochy odečteny digitálně
Celkem: A+B=4 095.000 [C]
 </t>
  </si>
  <si>
    <t xml:space="preserve"> výměry dle pol. 574231
 nová konstrukce vozovky x rozšíření   1295*1,015=1 314.425 [A]</t>
  </si>
  <si>
    <t>58212</t>
  </si>
  <si>
    <t>DLÁŽDĚNÉ KRYTY Z VELKÝCH KOSTEK DO LOŽE Z MC
Směrový ostrůvek v křižovatce II/293xII/295.</t>
  </si>
  <si>
    <t>22=22.000 [A] plochy odečtené digitálně</t>
  </si>
  <si>
    <t>15*1,05"=15.750 [A]</t>
  </si>
  <si>
    <t>(5)*1,05"=5.250 [A]</t>
  </si>
  <si>
    <t>397+26=423.000 [C]
C*1,05=444.150 [B]</t>
  </si>
  <si>
    <t>9*2*0,15*4*0,2=2.160 [A]</t>
  </si>
  <si>
    <t>SMĚROVÉ SLOUPKY Z PLAST HMOT VČETNĚ ODRAZNÉHO PÁSKU</t>
  </si>
  <si>
    <t>(397)*1,05"=416.850 [A]</t>
  </si>
  <si>
    <t>OBRUBY Z BETON KRAJNÍKŮ
Směrový ostrůvek v křižovatce II/293xII/295.
kompletní provedení včetně souvisejících prací
včetně uložení do betonového lože C 16/20
- speciální obrubníky k ostrůvkům (např. CS - beton)
- rovné, obloukové, koncové
- dle tvaru ostrůvků</t>
  </si>
  <si>
    <t>26*1,05"=27.300 [A]</t>
  </si>
  <si>
    <t>SO 104.2</t>
  </si>
  <si>
    <t>850,0*15/100*0,06=7.650 [A]</t>
  </si>
  <si>
    <t>0,15*870=130.500 [A]</t>
  </si>
  <si>
    <t>KRYTY Z BETON DLAŽDIC SE ZÁMKEM ŠEDÝCH TL 60MM DO LOŽE Z KAM
Doplnění dlažby do nástupních ploch přechodu pro chodce v km 2,320, vč. prořezu.</t>
  </si>
  <si>
    <t>plochy odečteny digitálně
15*1,05=15.750 [A]</t>
  </si>
  <si>
    <t>KRYTY Z BETON DLAŽDIC SE ZÁMKEM BAREV TL 60MM DO LOŽE Z KAM
Doplnění prvků pro nevidomé do nástupních ploch přechodu pro chodce v km 2,320.</t>
  </si>
  <si>
    <t>plochy odečteny digitálně
870=870.000 [A]</t>
  </si>
  <si>
    <t>0,15*200=30.000 [A]</t>
  </si>
  <si>
    <t>SO 124.1</t>
  </si>
  <si>
    <t>Rekonstrukce propustku v km 2,476</t>
  </si>
  <si>
    <t>11*12,2=134.200 [A]
plochy odečteny digitálně</t>
  </si>
  <si>
    <t>80=80.000 [A]</t>
  </si>
  <si>
    <t>2*2,5*4*0,03=0.600 [A]
A*8=4.800 [B]</t>
  </si>
  <si>
    <t>12,5*1,2*0,6=9.000 [A]
2*1,2*0.1*4=0.960 [B]
Celkem: A+B=9.960 [C]</t>
  </si>
  <si>
    <t>4*0.8*0.2*12,5=8.000 [A]</t>
  </si>
  <si>
    <t>2*4=8.000 [B]</t>
  </si>
  <si>
    <t>12,2=12.200 [A]</t>
  </si>
  <si>
    <t>SO 194</t>
  </si>
  <si>
    <t>2*511*0,25=255.500 [A]
511*0,125=63.875 [B]
Celkem: A+B=319.375 [C]</t>
  </si>
  <si>
    <t>VODOROVNÉ DOPRAVNÍ ZNAČENÍ - PŘEDEM PŘIPRAVENÉ SYMBOLY
Vyznačení symbolu P4.</t>
  </si>
  <si>
    <t>SO 404.1</t>
  </si>
  <si>
    <t>SO 404.2</t>
  </si>
  <si>
    <t>SO 804</t>
  </si>
  <si>
    <t>80,0*5/1000*3=1.200 [A]</t>
  </si>
  <si>
    <t>Úsek č.5 - II/295 - km 2,700 - 3,740</t>
  </si>
  <si>
    <t>SO 005</t>
  </si>
  <si>
    <t>111204</t>
  </si>
  <si>
    <t>ODSTRANĚNÍ KŘOVIN S ODVOZEM DO 20KM
Položka obsahuje veškerou manipulaci s vybouranou sutí a s vybouranými hmotami vč. uložení na skládku a poplatku za skládku. Materiál bude uložen na deponii dle požadavků investora.
spálení na hromadách nebo štěpkování</t>
  </si>
  <si>
    <t>11202</t>
  </si>
  <si>
    <t>KÁCENÍ STROMŮ D KMENE DO 0,9M S ODSTRANĚNÍM PAŘEZŮ
Vč. vytrhání pařezů a zasypání jam.Položka obsahuje veškerou manipulaci s vybouranou sutí a s vybouranými hmotami vč. uložení na skládku a poplatku za skládku. Materiál bude uložen na deponii dle požadavků investora.</t>
  </si>
  <si>
    <t>SEJMUTÍ ORNICE NEBO LESNÍ PŮDY S ODVOZEM DO 20KM
Uložení ornice na deponii zhotovitele, přebytek uložen v souladu s příslušnými předpisy.
Položka obsahuje veškerou manipulaci s vybouranou sutí a s vybouranými hmotami vč. uložení na skládku a poplatku za skládku.</t>
  </si>
  <si>
    <t>7450*0,2=1 490.000 [A]
950*0,2=190.000 [B]
1090*0,2=218.000 [C]
Celkem: A+B+C=1 898.000 [D]
Kubatura odečtena digitálně</t>
  </si>
  <si>
    <t>17120</t>
  </si>
  <si>
    <t xml:space="preserve">ULOŽENÍ SYPANINY DO NÁSYPŮ A NA SKLÁDKY BEZ ZHUTNĚNÍ
</t>
  </si>
  <si>
    <t>91345</t>
  </si>
  <si>
    <t>NIVELAČNÍ ZNAČKY KOVOVÉ
Odstranění a přesun nivelačních bodů a ochrana stávajících.
Dle stanoviska vlastníka Zeměměřického úřadu je jeho vlastní tabulková hodnota min. 14 000 Kč.</t>
  </si>
  <si>
    <t>SO 105.1</t>
  </si>
  <si>
    <t>Rekonstrukce silnice II/295 (km 2,700 - 3,740)</t>
  </si>
  <si>
    <t>ODSTRAN PODKL VOZOVEK A CHODNÍKŮ Z KAMENIVA NESTMEL, ODVOZ DO 20KM
Odstranění konstrukce vozovky v úsecích vedených v obdobné niveletě, jako má stávající trasa II/295.
Položka obsahuje veškerou manipulaci s vybouranou sutí a s vybouranými hmotami vč. uložení na skládku a poplatku za skládku.</t>
  </si>
  <si>
    <t>(300+400)*6,5*0,4=1 820.000 [A]</t>
  </si>
  <si>
    <t>FRÉZOVÁNÍ VOZOVEK ASFALTOVÝCH, ODVOZ DO 20KM
Frézování v průměru 0,12 m.
Položka obsahuje veškerou manipulaci s vybouranou sutí a s vybouranými hmotami vč. uložení na sklad KSS LK - Hrabačov (odvoz pouze přebytku). Materiál na dosypání krajnic bude uložen na deponii, kterou zajistí zhotovitel.</t>
  </si>
  <si>
    <t>1040,0*6,5*0,12=811.200 [A]</t>
  </si>
  <si>
    <t>7531=7 531.000 [A]
Kubatura odečtena digitálně</t>
  </si>
  <si>
    <t>123938</t>
  </si>
  <si>
    <t>ODKOP PRO SPOD STAVBU SILNIC A ŽELEZNIC TŘ. III, ODVOZ DO 20KM
Položka obsahuje veškerou manipulaci s vybouranou sutí a s vybouranými hmotami vč. uložení na skládku a poplatku za skládku.</t>
  </si>
  <si>
    <t>2450=2 450.000 [A]
Kubatura odečtena digitálně</t>
  </si>
  <si>
    <t>126838</t>
  </si>
  <si>
    <t>ZŘÍZENÍ STUPŇŮ V PODLOŽÍ NÁSYPŮ TŘ. II, ODVOZ DO 20KM
Položka obsahuje veškerou manipulaci s vybouranou sutí a s vybouranými hmotami vč. uložení na skládku a poplatku za skládku.</t>
  </si>
  <si>
    <t>3390=3 390.000 [A]
Kubatura odečtena digitálně</t>
  </si>
  <si>
    <t>B</t>
  </si>
  <si>
    <t>126938</t>
  </si>
  <si>
    <t>ZŘÍZENÍ STUPŇŮ V PODLOŽÍ NÁSYPŮ TŘ. III, ODVOZ DO 20KM
Položka obsahuje veškerou manipulaci s vybouranou sutí a s vybouranými hmotami vč. uložení na skládku a poplatku za skládku.</t>
  </si>
  <si>
    <t>1002=1 002.000 [A]
Kubatura odečtena digitálně</t>
  </si>
  <si>
    <t>C</t>
  </si>
  <si>
    <t>150*0,75=112.500 [A]</t>
  </si>
  <si>
    <t>ČIŠTĚNÍ PŘÍKOPŮ OD NÁNOSU PŘES 0,50M3/M
Reprofilace stávajících příkopů po provedení stavebních prací.
Položka obsahuje veškerou manipulaci s vybouranou sutí a s vybouranými hmotami vč. uložení na skládku a poplatku za skládku.</t>
  </si>
  <si>
    <t>192+300=492.000 [A]</t>
  </si>
  <si>
    <t>9+7+8=24.000 [A]</t>
  </si>
  <si>
    <t>ULOŽENÍ SYPANINY DO NÁSYPŮ V AKTIVNÍ ZÓNĚ SE ZHUTNĚNÍM
Aktivní zóna vozovkového souvrství. Vč. nákupu a dovozu materiálu.</t>
  </si>
  <si>
    <t>plochy odečtené digitálně
11600*1,3*0,5=7 540.000 [A]
(400+300)*6,5*0,5=2 275.000 [B]
A-B=5 265.000 [C]</t>
  </si>
  <si>
    <t>ULOŽENÍ SYPANINY DO NÁSYPŮ Z NAKUPOVANÝCH MATERIÁLŮ
Násypové těleso pozemní komunikace. Vč. nákupu a dovozu materiálu.</t>
  </si>
  <si>
    <t>plochy odečtené digitálně
6185-4992=1 193.000 [A]</t>
  </si>
  <si>
    <t>ZEMNÍ KRAJNICE A DOSYPÁVKY SE ZHUTNĚNÍM
Dosyp krajnice v úseku s novou konstrukcí vozovky, vč. nákupu a dovozu materiálu.</t>
  </si>
  <si>
    <t>2*(1040)*0,25=520.000 [A]</t>
  </si>
  <si>
    <t>plochy odečtené digitálně
11600*1,4=16 240.000 [A]</t>
  </si>
  <si>
    <t>140+378+203+40+2*66=893.000 [A]</t>
  </si>
  <si>
    <t>(400+300)*11,5*0,4=3 220.000 [A]</t>
  </si>
  <si>
    <t>28996</t>
  </si>
  <si>
    <t>ZPEVNĚNÍ SÍŤOVINOU Z PLASTICKÝCH HMOT
Vyztužení zemního tělesa v blízkosti stožáru elektrického nadzemního vedení.</t>
  </si>
  <si>
    <t>5*(3,5*15)=262.500 [A]</t>
  </si>
  <si>
    <t>nová konstrukce vozovky x rozšíření   11600*1,03=11 948.000 [A]</t>
  </si>
  <si>
    <t>výměra dle pol. 574231
 nová konstrukce vozovky x rozšíření x průměrná tl.   11600*1,20*0,27=3 758.400 [A]</t>
  </si>
  <si>
    <t>plochy odečtené digitálně
1893,75=1 893.750 [A]</t>
  </si>
  <si>
    <t>na vrstvu SC
nová konstrukce vozovky x rozšíření   11600*1,03=11 948.000 [A]</t>
  </si>
  <si>
    <t>na vrstvu ACL 16+
nová konstrukce vozovky x rozšíření   11600*1,01=11 716.000 [A]
na vrstvu ACP 22+
nová konstrukce vozovky x rozšíření   11600*1,015=11 774.000 [B]
Celkem: A+B=23 490.000 [C]</t>
  </si>
  <si>
    <t xml:space="preserve"> výměry dle pol. 574231
nová konstrukce vozovky x rozšíření   11600*1,01=11 716.000 [A]</t>
  </si>
  <si>
    <t>plochy odečtené digitálně
11600=11 600.000 [A]</t>
  </si>
  <si>
    <t xml:space="preserve"> výměry dle pol. 574231
 nová konstrukce vozovky x rozšíření   11600*1,015=11 774.000 [A]</t>
  </si>
  <si>
    <t>DLÁŽDĚNÉ KRYTY Z VELKÝCH KOSTEK DO LOŽE Z MC
Přejížděný dělící ostrůvek a zpevněná krajnice.</t>
  </si>
  <si>
    <t>15=15.000 [A] plochy odečtené digitálně</t>
  </si>
  <si>
    <t>c</t>
  </si>
  <si>
    <t>VOZOVKOVÉ VRSTVY ZE ŠTĚRKODRTI TL. DO 200MM
ŠD 0-63</t>
  </si>
  <si>
    <t>VÝPLŇ SPAR ASFALTEM
Vč. přesahů, zálivka, napojení podél obrub.</t>
  </si>
  <si>
    <t>54+126+25+41+3*7+5=272.000 [A]</t>
  </si>
  <si>
    <t>POTRUBÍ Z TRUB PLASTOVÝCH DN DO 150MM
Odtokové potrubí z uličních vpustí.</t>
  </si>
  <si>
    <t>9+8+7=24.000 [A]</t>
  </si>
  <si>
    <t>895113</t>
  </si>
  <si>
    <t>DRENÁŽNÍ ŠACHTICE NORMÁLNÍ Z BETON DÍLCŮ ŠN 100
Osazení šachet na trativodech.</t>
  </si>
  <si>
    <t>899523</t>
  </si>
  <si>
    <t>OBETONOVÁNÍ POTRUBÍ Z PROSTÉHO BETONU DO C16/20 (B20)
Obetonování odtokového potrubí z uličních vpustí.</t>
  </si>
  <si>
    <t>24*(0,1*4)*0,15=1.440 [A]</t>
  </si>
  <si>
    <t>v km cca 0,010 - 0,070
68=68.000 [E]
v km cca 0,340 - 0,690
356,0=356.000 [A]
v km 0,650 - 0,710
68=68.000 [B]
v km 0,840 - 0,900
68=68.000 [C]
Celkem: E+A+B+C=560.000 [F]</t>
  </si>
  <si>
    <t>PROPUSTY Z TRUB DN 500MM
Propusty pod sjezdy a samostatnými sjezdy, vč. zemních prací a řezání trub.
Položka obsahuje veškerou manipulaci s vybouranou sutí a s vybouranými hmotami vč. uložení na skládku a poplatku za skládku.</t>
  </si>
  <si>
    <t>3*14=42.000 [A]</t>
  </si>
  <si>
    <t>918571</t>
  </si>
  <si>
    <t>ČELA KAMENNÁ PROPUSTU Z TRUB DN DO 1000MM
Šikmé čelo propustku.</t>
  </si>
  <si>
    <t>2+2+2=6.000 [A]</t>
  </si>
  <si>
    <t>ŘEZÁNÍ ASFALTOVÉHO KRYTU VOZOVEK TL DO 100MM</t>
  </si>
  <si>
    <t>3*7+5=26.000 [A]</t>
  </si>
  <si>
    <t>935212</t>
  </si>
  <si>
    <t>PŘÍKOPOVÉ ŽLABY Z BETON TVÁRNIC ŠÍŘ DO 600MM DO BETONU TL 100MM</t>
  </si>
  <si>
    <t>579=579.000 [A]</t>
  </si>
  <si>
    <t>93639</t>
  </si>
  <si>
    <t>ZAÚSTĚNÍ SKLUZŮ (VČET DLAŽBY Z LOM KAMENE)
Vyústní objekty odvodňovacího potrubí uličních vpustí a drenáže.</t>
  </si>
  <si>
    <t>OČIŠTĚNÍ VOZOVEK ZAMETENÍM
Kubatura odečtena digitálně</t>
  </si>
  <si>
    <t>ODSTRANĚNÍ SILNIČNÍHO SVODIDLA OCELOVÉHO
Položka obsahuje veškerou manipulaci s vybouranou sutí a s vybouranými hmotami vč. uložení na skládku objednatele do 20 km.</t>
  </si>
  <si>
    <t>SO 105.2</t>
  </si>
  <si>
    <t>Autobusové zastávky</t>
  </si>
  <si>
    <t>plochy odečtené digitálně
323+281+23,5=627.500 [A]</t>
  </si>
  <si>
    <t>327115</t>
  </si>
  <si>
    <t>ZDI OPĚR, ZÁRUB, NÁBŘEŽ Z DÍLCŮ BETON DO C30/37 (B37)
Palisády z prefabrikovaných betonových prvků při nástupišti autobusové zastávky směr Studenec.</t>
  </si>
  <si>
    <t>20*1*0,25=5.000 [A]</t>
  </si>
  <si>
    <t>DLÁŽDĚNÉ KRYTY Z VELKÝCH KOSTEK DO LOŽE Z MC</t>
  </si>
  <si>
    <t>plochy odečtené digitálně
323=323.000 [A]</t>
  </si>
  <si>
    <t>KAMENIVO ZPEVNĚNÉ CEMENTEM TŘ. I TL. DO 200MM
SC 0/32, C8/10</t>
  </si>
  <si>
    <t>VOZOVKOVÉ VRSTVY ZE ŠTĚRKODRTI TL. DO 210MM
ŠDa</t>
  </si>
  <si>
    <t>KRYTY Z BETON DLAŽDIC SE ZÁMKEM ŠEDÝCH TL 60MM DO LOŽE Z KAM</t>
  </si>
  <si>
    <t>plochy odečtené digitálně
281*1,05=295.050 [A]</t>
  </si>
  <si>
    <t>VOZOVKOVÉ VRSTVY ZE ŠTĚRKODRTI TL. DO 250MM
ŠDa</t>
  </si>
  <si>
    <t>KRYTY Z BETON DLAŽDIC SE ZÁMKEM BAREV TL 60MM DO LOŽE Z KAM
Vč. prořezu.</t>
  </si>
  <si>
    <t>23,5*1,05=24.675 [A]</t>
  </si>
  <si>
    <t>ZÁHONOVÉ OBRUBY Z BETONOVÝCH OBRUBNÍKŮ
1000/250/80, vč. prořezu.</t>
  </si>
  <si>
    <t>158*1,05=165.900 [A]</t>
  </si>
  <si>
    <t>CHODNÍKOVÉ OBRUBY Z BETONOVÝCH OBRUBNÍKŮ
1000/250/150 vč. prořezu.</t>
  </si>
  <si>
    <t>163*1,05=171.150 [A]</t>
  </si>
  <si>
    <t>CHODNÍKOVÉ OBRUBY Z BETONOVÝCH OBRUBNÍKŮ
Obruba 1000x300x150</t>
  </si>
  <si>
    <t>(16,4+15)*1,05=32.970 [A]</t>
  </si>
  <si>
    <t>SO 105.3</t>
  </si>
  <si>
    <t>Propust sjezdu v km 0,340</t>
  </si>
  <si>
    <t>25*3=75.000 [A]
Kubatura odečtena digitálně</t>
  </si>
  <si>
    <t>2,3*0,3*0,5=0.345 [A]</t>
  </si>
  <si>
    <t>2,3*0,5*0,3*0,2=0.069 [A]</t>
  </si>
  <si>
    <t>PODKLADNÍ A VÝPLŇOVÉ VRSTVY Z PROSTÉHO BETONU C25/30
Podkladní vrstva pod trouby propusti a pod vtokovou jímku.</t>
  </si>
  <si>
    <t>24*1*0,6+7*0,2=15.800 [A]</t>
  </si>
  <si>
    <t>DLAŽBY Z LOMOVÉHO KAMENE NA MC
Opevnění vtoku a výtoku.
Dlažba z lomového kamene v tl. 200 mm do podklad. bet. lože min. C25/30-XF2 tl. 100 mm.</t>
  </si>
  <si>
    <t>0,3*2*10+0,3*2*2=7.200 [A]</t>
  </si>
  <si>
    <t>OBETONOVÁNÍ POTRUBÍ ZE ŽELEZOBETONU DO C25/30 (B30) VČETNĚ VÝZTUŽE
KARI síť</t>
  </si>
  <si>
    <t>25*1,6*0,6=24.000 [A]
(2,5*3,6)*0,1=0.900 [B]
Celkem: A+B=24.900 [C]</t>
  </si>
  <si>
    <t>OCEL SILNIČ ZÁBRADLÍ ŽÁR ZINK PONOREM S NÁTĚREM
Zábradlí vtokové jímky.</t>
  </si>
  <si>
    <t>8=8.000 [A]</t>
  </si>
  <si>
    <t>918558</t>
  </si>
  <si>
    <t>ČELA KAMENNÁ PROPUSTU Z TRUB DN DO 600MM
Šikmé čelo na výtoku.</t>
  </si>
  <si>
    <t>SO 105.4</t>
  </si>
  <si>
    <t>Silniční propust v km 0,730 (km 0,685)</t>
  </si>
  <si>
    <t>9*15=135.000 [A]
plochy odečteny digitáln</t>
  </si>
  <si>
    <t>9*15=135.000 [A]
plochy odečteny digitálně</t>
  </si>
  <si>
    <t>19,5*2,4*0,6=28.080 [A]
(2,5*3,6)*0,1=0.900 [B]
Celkem: A+B=28.980 [C]</t>
  </si>
  <si>
    <t>20,5*(0,15*4)*1=12.300 [B]</t>
  </si>
  <si>
    <t>2*2,7+2*2=9.400 [A]</t>
  </si>
  <si>
    <t>VTOK JÍMKY VČET DLAŽBY PROPUSTU Z TRUB DN DO 1000MM
Včetně provedení nátěru líce betonu např. typ OS - C, provedení izolace rubu betonu asfaltovámi nátěry proti zemní vlhkosti a ochrany nátěru povrchu rubu betonu textílií.</t>
  </si>
  <si>
    <t>PROPUSTY Z TRUB DN 1000MM
Železobetonová trouba DN 1000, vč. řezání trub.</t>
  </si>
  <si>
    <t>15=15.000 [A]</t>
  </si>
  <si>
    <t>SO 105.5</t>
  </si>
  <si>
    <t>Zatrubněný silniční příkop</t>
  </si>
  <si>
    <t>PŘEVEDENÍ VODY POTRUBÍM DN 600 NEBO ŽLABY R.O. DO 2,0M
Propust km 0,980</t>
  </si>
  <si>
    <t>ODKOP PRO SPOD STAVBU SILNIC A ŽELEZNIC TŘ. II, ODVOZ DO 20KM
Propust km 0,980
Položka obsahuje veškerou manipulaci s vybouranou sutí a s vybouranými hmotami vč. uložení na skládku a poplatku za skládku.</t>
  </si>
  <si>
    <t>15,5*20=310.000 [A]
plochy odečteny digitáln</t>
  </si>
  <si>
    <t>43*2*1=86.000 [A]</t>
  </si>
  <si>
    <t>ULOŽENÍ SYPANINY DO NÁSYPŮ Z NAKUPOVANÝCH MATERIÁLŮ
Propust km 0,980</t>
  </si>
  <si>
    <t>43*1,25*1=53.750 [B]</t>
  </si>
  <si>
    <t>43*1*0.75=32.250 [A]</t>
  </si>
  <si>
    <t>VÝZTUŽ ZDÍ OPĚRNÝCH, ZÁRUBNÍCH, NÁBŘEŽNÍCH Z KARI SÍTÍ
Výztuž vtokové jímky.</t>
  </si>
  <si>
    <t>PODKLADNÍ A VÝPLŇOVÉ VRSTVY Z PROSTÉHO BETONU C25/30
Propust km 0,980</t>
  </si>
  <si>
    <t>20*2,4*0,6=28.800 [A]
(2,5*3,6)*0,1=0.900 [B]
Celkem: A+B=29.700 [C]</t>
  </si>
  <si>
    <t>POTRUBÍ Z TRUB PLASTOVÝCH DN DO 300MM
Potrubí zatrubněného příkopu, vrcholová pevnost min. SN 8.</t>
  </si>
  <si>
    <t>899121</t>
  </si>
  <si>
    <t>MŘÍŽE OCELOVÉ SAMOSTATNÉ
Mříž osazena na vtokovou jímku 1,8m x1,8 m</t>
  </si>
  <si>
    <t>OBETONOVÁNÍ POTRUBÍ ZE ŽELEZOBETONU DO C25/30 (B30) VČETNĚ VÝZTUŽE
Propust km 0,980</t>
  </si>
  <si>
    <t>20*(0,15*4)*1=12.000 [B]</t>
  </si>
  <si>
    <t>OCEL SILNIČ ZÁBRADLÍ ŽÁR ZINK PONOREM S NÁTĚREM
Zábradlí na autobusové zastávce směr Studenec u lapače splavenin.</t>
  </si>
  <si>
    <t>6=6.000 [A]</t>
  </si>
  <si>
    <t>PROPUSTY Z TRUB DN 1000MM
Železobetonová trouba DN 1000.</t>
  </si>
  <si>
    <t>93641</t>
  </si>
  <si>
    <t>LAPAČ SPLAVENIN
Na vtoku do zatrubněného silničního příkopu.
Včetně výtuže a provedení nátěru líce betonu např. typ OS - C, provedení izolace rubu betonu asfaltovámi nátěry proti zemní vlhkosti a ochrany nátěru povrchu rubu betonu textílií.</t>
  </si>
  <si>
    <t>21=21.000 [A]</t>
  </si>
  <si>
    <t>SO 105.6</t>
  </si>
  <si>
    <t>SMĚROVÉ SLOUPKY Z PLAST HMOT VČETNĚ ODRAZNÉHO PÁSKU
Osazení sloupků ke sjezdům na sousední nemovitosti, červený odstín sloupku.</t>
  </si>
  <si>
    <t>6*2+6=18.000 [A]</t>
  </si>
  <si>
    <t>((2*1040-560)/20)=76.000 [A]</t>
  </si>
  <si>
    <t>35=35.000 [A]
B21a - "Zákaz předjíždění" - 1 ks
IP5 - "Doporučená rychlost 70 km/h" -  1+1 ks
A2b - "Dvojitá zatáčka, první vlevo" - 1+1 ks
IP18b - "Snížení počtu jízdních pruhů" - 1 ks
Z3 - "Vodící tabule - 1 šipka" - 1+1+1+1+1, 1+1+1+1+1, 1+1+1+1  ks
IP18b - "Snížení počtu jízdních pruhů - předběžná značka 150m" - 1 ks
B20a - "Nejvyšší dovolená rychlost" - 1 ks
P1 - "Křižovatka s vedlejší pozemní komunikací" (150m před křižovatkou) - 1+1 ks
E2b - "Tvar křižovatky" - 1+1 ks
IJ4c - "Zastávka autobusu" - 1+1 ks
IJ4b - "Označníky" - 1+1 ks
IS3b - "Směrová tabule (s dvěma cíli)" (40m před hranicí křižovatky) - 1 ks
IS4c - "Směrová tabule (s jedním místním cílem)" - 1 ks
IP18a - "Zvýšení počtu jízdních pruhů" - 1 ks
P4 - "Dej přednost v jízdě" - 1+1 ks</t>
  </si>
  <si>
    <t>2*1050*0,25=525.000 [A]
2*1050*0,125=262.500 [B]
2*(18.5+19.5)*0,125=9.500 [D]
Celkem: A+B+D=797.000 [E]</t>
  </si>
  <si>
    <t>SO 405.1</t>
  </si>
  <si>
    <t>Meteostanice a proměnné SDZ</t>
  </si>
  <si>
    <t>0.35*0.8*(550+530)=302.400 [A]</t>
  </si>
  <si>
    <t>(530+550)*1,05"=1 134.000 [B]</t>
  </si>
  <si>
    <t>550+530=1 080.000 [B]</t>
  </si>
  <si>
    <t>(550+530)*1,05"=1 134.000 [B]</t>
  </si>
  <si>
    <t>745511</t>
  </si>
  <si>
    <t>UZEMŇOVACÍ VEDENÍ V ZEMI
Připojení ke stožáru.</t>
  </si>
  <si>
    <t xml:space="preserve">KS        </t>
  </si>
  <si>
    <t>75544</t>
  </si>
  <si>
    <t>METEOSONDA
Meteostanice hlavní vč zákl.příslušenství, převodníků, SW, čidla teploty a vhkosti vzduchu, čidlo v silnici pro zjištění námrazy, čidla vzdálenosti dohledu (mlha), krytu a 2ks HD kamer. Komunikace přes GPRS. Skříň v antivandal provedení.
Obecně v maximálním možném rozsahu příslušenství (kromě čidel zajišťující vážení vozidel).</t>
  </si>
  <si>
    <t>METEOSONDA
montáže systému, předintegrace, dopravy, revize</t>
  </si>
  <si>
    <t>METEOSONDA
SW konfigurace a přenos dat na centrální METEO dispečink (Databanka Ostrava a Liberecký kraj).</t>
  </si>
  <si>
    <t>d</t>
  </si>
  <si>
    <t>METEOSONDA
Stožár pro meteostanici vč. antikorozní úpravy, vč. výkopu, základu a zemnících tyčí.</t>
  </si>
  <si>
    <t>(550+530)*1,05=1 134.000 [A]</t>
  </si>
  <si>
    <t>10+22+9=41.000 [A]
2*9=18.000 [B]
Celkem: A+B=59.000 [C]</t>
  </si>
  <si>
    <t>916111</t>
  </si>
  <si>
    <t>DOPRAV ZNAČENÍ PROM SAMOSTATNÉ - DOD A MONTÁŽ
Dodávka a montáže systému a proměnného svislého značení, předintegrace, dopravy, revize, SW konfigurace a přenos dat od meteostanice komunikací přes GPRS. Vč. zemních prací a základu, zajištění a provedení datové komunikace s meteohláskou, příhradové stojky.</t>
  </si>
  <si>
    <t>SO 405.2</t>
  </si>
  <si>
    <t>Nasvětlení místa pro přecházení</t>
  </si>
  <si>
    <t>0.35*0.7*(19+24)=10.535 [A]</t>
  </si>
  <si>
    <t>2+2=4.000 [A]</t>
  </si>
  <si>
    <t>20+38+20+43=121.000 [A]</t>
  </si>
  <si>
    <t>3+3=6.000 [A]</t>
  </si>
  <si>
    <t>30+35=65.000 [A]</t>
  </si>
  <si>
    <t>5+5=10.000 [A]</t>
  </si>
  <si>
    <t>19+24=43.000 [A]</t>
  </si>
  <si>
    <t>2*2*10=40.000 [A]</t>
  </si>
  <si>
    <t>SO 805</t>
  </si>
  <si>
    <t>ROZPROSTŘENÍ ORNICE VE SVAHU V TL DO 0,20M
Vč. dovozu ornice</t>
  </si>
  <si>
    <t>Kubatura odečtena digitálně</t>
  </si>
  <si>
    <t>125838</t>
  </si>
  <si>
    <t xml:space="preserve">VYKOPÁVKY ZE ZEMNÍKŮ A SKLÁDEK TŘ. II, ODVOZ DO 20KM
</t>
  </si>
  <si>
    <t>7850*0,2=1 570.000 [A]</t>
  </si>
  <si>
    <t>184212</t>
  </si>
  <si>
    <t>VYSAZ STROMŮ OBV KMENE DO 10CM S BALEM VČET VÝKOPU JAMKY
Případná náhradní výsadba listnatými stromy (jasan, javor). Místo vysázení určí investor během výstavby.</t>
  </si>
  <si>
    <t>18520</t>
  </si>
  <si>
    <t>BIOLOGICKÁ REKULTIVACE TŘÍLETÁ
Plocha rekultivovaných ploch původní silnice - rekultivace provedena po ohumusování těchto ploch.</t>
  </si>
  <si>
    <t>7850,0*5/1000*3=117.750 [A]</t>
  </si>
  <si>
    <t>Úsek č.6 - II/295 - km 3,740 - 5,170</t>
  </si>
  <si>
    <t>SO 006</t>
  </si>
  <si>
    <t>KÁCENÍ STROMŮ D KMENE DO 0,9M S ODSTRANĚNÍM PAŘEZŮ
Položka obsahuje veškerou manipulaci s vybouranou sutí a s vybouranými hmotami vč. uložení na skládku a poplatku za skládku. Materiál bude uložen na deponii dle požadavků investora.</t>
  </si>
  <si>
    <t>470*2*2*0,2=376.000 [A]</t>
  </si>
  <si>
    <t>KRYT ZE SINIČNÍCH DÍLCŮ (PANELŮ) TL 210MM
KRYT ZE SILNIČ DÍLCŮ (PANELŮ) TL DO 220MM
kompletní provedení, včetně nutnýh zemních prací, podkladu, lože, provizorních označníků a dalších souvisejících prací , položka realizována pouze na přímý příkaz TDI
včetně zrušení po ukončení užívání a uvedení prostoru do původního stavu
- BUS provizorní zastávky, umístění se upřesní s provozovateli BUS linek - 2ks (1 zastávka 12 m2) = 24 m2</t>
  </si>
  <si>
    <t>SO 106.1</t>
  </si>
  <si>
    <t>Rekonstrukce silnice II/295 (km 3,740 - 5,170)</t>
  </si>
  <si>
    <t>nová konstrukce  vozovky   dle výměry v pol  574231 
4300*(0,65-0,05)=2 580.000 [A]</t>
  </si>
  <si>
    <t>nová konstrukce vozovky   4300*(0,05+0.03)=344.000 [A]
rekonstrukce vozovky         5045*0,05=252.250 [B]
Celkem: A+B=596.250 [C]</t>
  </si>
  <si>
    <t>2550=2 550.000 [A]
Kubatura odečtena digitálně</t>
  </si>
  <si>
    <t>ZŘÍZENÍ STUPŇŮ V PODLOŽÍ NÁSYPŮ TŘ. III, ODVOZ DO 20KM</t>
  </si>
  <si>
    <t>752=752.000 [A]</t>
  </si>
  <si>
    <t>2*1430*0,75=2 145.000 [A]</t>
  </si>
  <si>
    <t>1130+515=1 645.000 [A]</t>
  </si>
  <si>
    <t>plochy odečtené digitálně
910=910.000 [A]</t>
  </si>
  <si>
    <t>2*(625+30)*0,25=327.500 [A]</t>
  </si>
  <si>
    <t xml:space="preserve"> nová konstrukce vozovky x rozšíření.   4300*1,20=5 160.000 [A]</t>
  </si>
  <si>
    <t>280+40=320.000 [A]</t>
  </si>
  <si>
    <t>nová konstrukce vozovky x rozšíření   4300*1,20=5 160.000 [A]</t>
  </si>
  <si>
    <t>nová konstrukce vozovky x rozšíření   4300*1,03=4 429.000 [A]</t>
  </si>
  <si>
    <t>výměra dle pol. 574231
 nová konstrukce vozovky x rozšíření x průměrná tl.   4300*1,20*0,27=1 393.200 [A]</t>
  </si>
  <si>
    <t>na vrstvu SC
nová konstrukce vozovky x rozšíření   4300*1,03=4 429.000 [A]</t>
  </si>
  <si>
    <t xml:space="preserve"> na vrstvu ACL 16+
nová konstrukce vozovky x rozšíření   4300*1,01=4 343.000 [A]
rekonstrukce vozovky x rozšíření         5045*1,01=5 095.450 [B]
na vrstvu ACP 22+
nová konstrukce vozovky x rozšíření   4300*1,015=4 364.500 [C]
Celkem: A+B+C=13 802.950 [D]</t>
  </si>
  <si>
    <t xml:space="preserve"> po odfrézování
rekonstrukce vozovky x rozšíření         5045*1,01=5 095.450 [A]</t>
  </si>
  <si>
    <t>9345-1513,5-4343=3 488.500 [B]
B*0,02=69.770 [C]</t>
  </si>
  <si>
    <t xml:space="preserve"> výměry dle pol. 574231
 rekonstrukce vozovky x rozšíření         5045*1,01=5 095.450 [A]</t>
  </si>
  <si>
    <t>ASFALTOVÝ BETON TŘ.I TL. 70MM
ACL 16</t>
  </si>
  <si>
    <t xml:space="preserve"> výměry dle pol. 574231
 nová konstrukce vozovky x rozšíření   4300*1,01=4 343.000 [A]</t>
  </si>
  <si>
    <t xml:space="preserve"> 30%  rekonstruované vozovky    5045*0,30=1 513.500 [A]</t>
  </si>
  <si>
    <t xml:space="preserve"> nová konstrukce vozvky:
 km 4,2055-4,2355      195=195.000 [A]
 km 4,5455-5,170        4105=4 105.000 [B]
  CELKEM                4 300 m2    plochy odečteny digitálně
 rekonstrukce vozovky:
 km 3,740-4,2055          3030=3 030.000 [C]
km 4,2355-4,5455         2015=2 015.000 [D]
CELKEM                         5 045 m2  plochy odečteny digitálně
Celkem: A+B+C+D=9 345.000 [E]
 </t>
  </si>
  <si>
    <t xml:space="preserve"> výměry dle pol. 574231
 nová konstrukce vozovky x rozšíření   4300*1,015=4 364.500 [A]</t>
  </si>
  <si>
    <t>60*0,75=45.000 [A]plochy odečteny digitálně</t>
  </si>
  <si>
    <t xml:space="preserve">KAMENIVO ZPEVNĚNÉ CEMENTEM TŘ. I TL. DO 200MM
</t>
  </si>
  <si>
    <t>2*6,5=13.000 [A]</t>
  </si>
  <si>
    <t>2*((1430-130)/50)+2*(130/30)=60.667 [A]
64=64.000 [B]</t>
  </si>
  <si>
    <t>91742</t>
  </si>
  <si>
    <t>CHODNÍKOVÉ OBRUBY Z KAMENNÝCH OBRUBNÍKŮ
Vč. prořezu.</t>
  </si>
  <si>
    <t>60*1,05"=63.000 [A]</t>
  </si>
  <si>
    <t>PROPUSTY Z TRUB DN 500MM</t>
  </si>
  <si>
    <t>220*0,6=132.000 [A]</t>
  </si>
  <si>
    <t>SO 126.1</t>
  </si>
  <si>
    <t>Rekonstrukce propustku v km 4,220</t>
  </si>
  <si>
    <t>30*12=360.000 [A]
plochy odečteny digitálně</t>
  </si>
  <si>
    <t>ZEMNÍ HRÁZKY ZE ZEMIN NEPROPUSTNÝCH
Navedení vodoteče do provizorního potrubí.</t>
  </si>
  <si>
    <t>2*0,15*5=1.500 [A]</t>
  </si>
  <si>
    <t>2*0,3=0.600 [A]</t>
  </si>
  <si>
    <t>2*2,5*5*0,03=0.750 [A]
A*8=6.000 [B]</t>
  </si>
  <si>
    <t>13,5*1,6*0,6=12.960 [A]
2*1.2*0.1*5=1.200 [B]
Celkem: A+B=14.160 [C]</t>
  </si>
  <si>
    <t>0,3*2*15=9.000 [A]</t>
  </si>
  <si>
    <t>4*1,2*0.2*13,5=12.960 [A]</t>
  </si>
  <si>
    <t>2*(88+2*16)=240.000 [A]</t>
  </si>
  <si>
    <t>918172</t>
  </si>
  <si>
    <t>ČELA BETONOVÁ PROPUSTU Z TRUB DN DO 1200MM
Včetně provedení nátěru líce betonu např. typ OS - C, provedení izolace rubu betonu asfaltovámi nátěry proti zemní vlhkosti a ochrany nátěru povrchu rubu betonu textílií.</t>
  </si>
  <si>
    <t>918372</t>
  </si>
  <si>
    <t>PROPUSTY Z TRUB DN 1200MM</t>
  </si>
  <si>
    <t>BOURÁNÍ KONSTRUKCÍ ZE ŽELEZOBETONU S ODVOZEM DO 20KM
Bourání betonového objektu na výtoku.
Položka obsahuje veškerou manipulaci s vybouranou sutí a s vybouranými hmotami vč. uložení na skládku a poplatku za skládku.</t>
  </si>
  <si>
    <t>2*3*0,5*4=12.000 [A]</t>
  </si>
  <si>
    <t>12,7=12.700 [A]</t>
  </si>
  <si>
    <t>ODSTRANĚNÍ KOVOVÉHO ZÁBRADLÍ</t>
  </si>
  <si>
    <t>SO 126.2</t>
  </si>
  <si>
    <t>Rekonstrukce propustku v km 4,555</t>
  </si>
  <si>
    <t>100=100.000 [A]</t>
  </si>
  <si>
    <t>(2,2+3,4)*4*0,03=0.672 [A]
A*8=5.376 [B]</t>
  </si>
  <si>
    <t>11*1*0,6=6.600 [A]
1.2*0.1*4+2,6*4*0,1=1.520 [B]
Celkem: A+B=8.120 [C]</t>
  </si>
  <si>
    <t>SO 126.3</t>
  </si>
  <si>
    <t>Rekonstrukce propustku v km 4,855</t>
  </si>
  <si>
    <t>2*40=80.000 [A]</t>
  </si>
  <si>
    <t>(3,4+2,3)*5*0,03=0.855 [A]
A*8=6.840 [B]</t>
  </si>
  <si>
    <t>11*1,2*0,6=7.920 [A]
(1.2+2,6)*0.1*5=1.900 [B]
Celkem: A+B=9.820 [C]</t>
  </si>
  <si>
    <t>4*0,8*0.2*11=7.040 [A]</t>
  </si>
  <si>
    <t>5+2*(5+2)=19.000 [A]</t>
  </si>
  <si>
    <t>91826</t>
  </si>
  <si>
    <t>VTOKOVÉ JÍMKY VČETNĚ DLAŽBY PROPUSTU Z TRUB DN DO 800MM
Včetně provedení nátěru líce betonu např. typ OS - C, provedení izolace rubu betonu asfaltovámi nátěry proti zemní vlhkosti a ochrany nátěru povrchu rubu betonu textílií.</t>
  </si>
  <si>
    <t>10,6=10.600 [A]</t>
  </si>
  <si>
    <t>SO 126.4</t>
  </si>
  <si>
    <t>Rekonstrukce propustku v km 5,070</t>
  </si>
  <si>
    <t>12*12=144.000 [A]
plochy odečteny digitálně</t>
  </si>
  <si>
    <t>2*50=100.000 [B]</t>
  </si>
  <si>
    <t>12*1,2*0,6=8.640 [A]
2*1,2*0.1*4=0.960 [B]
Celkem: A+B=9.600 [C]</t>
  </si>
  <si>
    <t>4*0,8*0.2*12=7.680 [A]</t>
  </si>
  <si>
    <t>2*4)=8.000 [A]</t>
  </si>
  <si>
    <t>SO 196</t>
  </si>
  <si>
    <t>2*1430*0,25=715.000 [A]
1430*0,125=178.750 [B]
Celkem: A+B=893.750 [C]</t>
  </si>
  <si>
    <t>SO 806</t>
  </si>
  <si>
    <t>470*2*2=1 880.000 [A]</t>
  </si>
  <si>
    <t>VYSAZ STROMŮ OBV KMENE DO 10CM S BALEM VČET VÝKOPU JAMKY
Místo vysázení určí investor během výstavby.</t>
  </si>
  <si>
    <t>380,0*5/1000*3=5.700 [A]</t>
  </si>
  <si>
    <t>SO 901</t>
  </si>
  <si>
    <t>Dopravně-inženýrské opatření (úsek č. 1 až 6)</t>
  </si>
  <si>
    <t>95200</t>
  </si>
  <si>
    <t>DOPRAVNÍ OPATŘENÍ BĚHEM VÝSTAVBY
Úseky č.1 až 6 (úseky nacházející se v Libereckém kraji)</t>
  </si>
  <si>
    <t>Dopravně inženýrská opatření v průběhu celé stavby (dle schváleného plánu ZOV a vyjádření DI PČR, které zajistí zhotovitel), zahrnuje osazení, přesuny a odvoz provizorního dopravního značení. Zahrnuje dočasné dopravní značení, semafory, dopravní zařízení (např citybloky, provizorní betonová a ocelová svodidla, světelné výstražné zařízení atd.) oplocení a všechny související práce po dobu trvání stavby Součástí položky je i údržba a péče o dopravně inženýrská opatření v průběhu celé stavby a zajištění dopravních opatření v případě dopravních nehod. 
- odhad (osazení vč. přesunů po dobu stavby, údržba a likvidace po ukončení - přesný počet a typ značek bude specifiková v realizační dokumentaci DIO dle konkrétního plánu organizace výstavby a délky stavby navržené zhotovitelem stavby):
IP10a                 10ks
B1  15ks
E13  40ks 
Z2  16ks
SADA 5 SVĚTEL 16ks
IS11b  120ks
IS11c  40ks
E9  55ks
IP22  36ks
B4  15ks
B24a                 9ks
B24b  9ks
E3a  6ks
A15 + SVĚTLO 10ks
B21a  10ks
A10  10ks
V5  10ks
SVODIDLO NEW JERSEY 9ks (dl. 4m)
IP10b  3ks
B21b  3ks
C4a  4ks
B13  5ks
SADA 3 SVĚTEL 5ks
Z4A+SVĚTLO 10ks
Z3  5ks
Z4 OBOUSTRANNÁ 20ks
C2b  5ks
A15                         10ks
DOPRAV SVĚTLO VÝSTRAŽ   15ks
DOPRAVNÍ SVĚTLO VÝSTRAŽNÉ SOUPRAVA 10ks
SEMAFOROVÁ PŘENOSNÁ SOUPRAVA 10ks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</si>
</sst>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9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SUM(C11:C75)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SUM(E11:E75)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23</v>
      </c>
      <c r="B11" s="6" t="s">
        <v>24</v>
      </c>
      <c r="C11" s="10">
        <f>'SO 001'!H30</f>
        <v>0</v>
      </c>
      <c r="D11" s="10">
        <f>'SO 001'!L30</f>
        <v>0</v>
      </c>
      <c r="E11" s="10">
        <f aca="true" t="shared" si="0" ref="E11:E42">C11+D11</f>
        <v>0</v>
      </c>
    </row>
    <row r="12" spans="1:5" ht="12.75" customHeight="1">
      <c r="A12" s="6" t="s">
        <v>60</v>
      </c>
      <c r="B12" s="6" t="s">
        <v>61</v>
      </c>
      <c r="C12" s="10">
        <f>'SO 101$1'!H130</f>
        <v>0</v>
      </c>
      <c r="D12" s="10">
        <f>'SO 101$1'!L130</f>
        <v>0</v>
      </c>
      <c r="E12" s="10">
        <f t="shared" si="0"/>
        <v>0</v>
      </c>
    </row>
    <row r="13" spans="1:5" ht="12.75" customHeight="1">
      <c r="A13" s="6" t="s">
        <v>213</v>
      </c>
      <c r="B13" s="6" t="s">
        <v>214</v>
      </c>
      <c r="C13" s="10">
        <f>'SO 101$2'!H42</f>
        <v>0</v>
      </c>
      <c r="D13" s="10">
        <f>'SO 101$2'!L42</f>
        <v>0</v>
      </c>
      <c r="E13" s="10">
        <f t="shared" si="0"/>
        <v>0</v>
      </c>
    </row>
    <row r="14" spans="1:5" ht="12.75" customHeight="1">
      <c r="A14" s="6" t="s">
        <v>227</v>
      </c>
      <c r="B14" s="6" t="s">
        <v>228</v>
      </c>
      <c r="C14" s="10">
        <f>'SO 101$3'!H50</f>
        <v>0</v>
      </c>
      <c r="D14" s="10">
        <f>'SO 101$3'!L50</f>
        <v>0</v>
      </c>
      <c r="E14" s="10">
        <f t="shared" si="0"/>
        <v>0</v>
      </c>
    </row>
    <row r="15" spans="1:5" ht="12.75" customHeight="1">
      <c r="A15" s="6" t="s">
        <v>247</v>
      </c>
      <c r="B15" s="6" t="s">
        <v>248</v>
      </c>
      <c r="C15" s="10">
        <f>'SO 101$4'!H42</f>
        <v>0</v>
      </c>
      <c r="D15" s="10">
        <f>'SO 101$4'!L42</f>
        <v>0</v>
      </c>
      <c r="E15" s="10">
        <f t="shared" si="0"/>
        <v>0</v>
      </c>
    </row>
    <row r="16" spans="1:5" ht="12.75" customHeight="1">
      <c r="A16" s="6" t="s">
        <v>257</v>
      </c>
      <c r="B16" s="6" t="s">
        <v>258</v>
      </c>
      <c r="C16" s="10">
        <f>'SO 121$1'!H63</f>
        <v>0</v>
      </c>
      <c r="D16" s="10">
        <f>'SO 121$1'!L63</f>
        <v>0</v>
      </c>
      <c r="E16" s="10">
        <f t="shared" si="0"/>
        <v>0</v>
      </c>
    </row>
    <row r="17" spans="1:5" ht="12.75" customHeight="1">
      <c r="A17" s="6" t="s">
        <v>301</v>
      </c>
      <c r="B17" s="6" t="s">
        <v>302</v>
      </c>
      <c r="C17" s="10">
        <f>'SO 121$2'!H52</f>
        <v>0</v>
      </c>
      <c r="D17" s="10">
        <f>'SO 121$2'!L52</f>
        <v>0</v>
      </c>
      <c r="E17" s="10">
        <f t="shared" si="0"/>
        <v>0</v>
      </c>
    </row>
    <row r="18" spans="1:5" ht="12.75" customHeight="1">
      <c r="A18" s="6" t="s">
        <v>314</v>
      </c>
      <c r="B18" s="6" t="s">
        <v>315</v>
      </c>
      <c r="C18" s="10">
        <f>'SO 121$3'!H69</f>
        <v>0</v>
      </c>
      <c r="D18" s="10">
        <f>'SO 121$3'!L69</f>
        <v>0</v>
      </c>
      <c r="E18" s="10">
        <f t="shared" si="0"/>
        <v>0</v>
      </c>
    </row>
    <row r="19" spans="1:5" ht="12.75" customHeight="1">
      <c r="A19" s="6" t="s">
        <v>335</v>
      </c>
      <c r="B19" s="6" t="s">
        <v>336</v>
      </c>
      <c r="C19" s="10">
        <f>'SO 191'!H31</f>
        <v>0</v>
      </c>
      <c r="D19" s="10">
        <f>'SO 191'!L31</f>
        <v>0</v>
      </c>
      <c r="E19" s="10">
        <f t="shared" si="0"/>
        <v>0</v>
      </c>
    </row>
    <row r="20" spans="1:5" ht="12.75" customHeight="1">
      <c r="A20" s="6" t="s">
        <v>351</v>
      </c>
      <c r="B20" s="6" t="s">
        <v>352</v>
      </c>
      <c r="C20" s="10">
        <f>'SO 401$1'!H53</f>
        <v>0</v>
      </c>
      <c r="D20" s="10">
        <f>'SO 401$1'!L53</f>
        <v>0</v>
      </c>
      <c r="E20" s="10">
        <f t="shared" si="0"/>
        <v>0</v>
      </c>
    </row>
    <row r="21" spans="1:5" ht="12.75" customHeight="1">
      <c r="A21" s="6" t="s">
        <v>387</v>
      </c>
      <c r="B21" s="6" t="s">
        <v>388</v>
      </c>
      <c r="C21" s="10">
        <f>'SO 401$2'!H41</f>
        <v>0</v>
      </c>
      <c r="D21" s="10">
        <f>'SO 401$2'!L41</f>
        <v>0</v>
      </c>
      <c r="E21" s="10">
        <f t="shared" si="0"/>
        <v>0</v>
      </c>
    </row>
    <row r="22" spans="1:5" ht="12.75" customHeight="1">
      <c r="A22" s="6" t="s">
        <v>399</v>
      </c>
      <c r="B22" s="6" t="s">
        <v>400</v>
      </c>
      <c r="C22" s="10">
        <f>'SO 801'!H32</f>
        <v>0</v>
      </c>
      <c r="D22" s="10">
        <f>'SO 801'!L32</f>
        <v>0</v>
      </c>
      <c r="E22" s="10">
        <f t="shared" si="0"/>
        <v>0</v>
      </c>
    </row>
    <row r="23" spans="1:5" ht="12.75" customHeight="1">
      <c r="A23" s="6" t="s">
        <v>413</v>
      </c>
      <c r="B23" s="6" t="s">
        <v>24</v>
      </c>
      <c r="C23" s="10">
        <f>'SO 002'!H29</f>
        <v>0</v>
      </c>
      <c r="D23" s="10">
        <f>'SO 002'!L29</f>
        <v>0</v>
      </c>
      <c r="E23" s="10">
        <f t="shared" si="0"/>
        <v>0</v>
      </c>
    </row>
    <row r="24" spans="1:5" ht="12.75" customHeight="1">
      <c r="A24" s="6" t="s">
        <v>420</v>
      </c>
      <c r="B24" s="6" t="s">
        <v>421</v>
      </c>
      <c r="C24" s="10">
        <f>'SO 102$1'!H128</f>
        <v>0</v>
      </c>
      <c r="D24" s="10">
        <f>'SO 102$1'!L128</f>
        <v>0</v>
      </c>
      <c r="E24" s="10">
        <f t="shared" si="0"/>
        <v>0</v>
      </c>
    </row>
    <row r="25" spans="1:5" ht="12.75" customHeight="1">
      <c r="A25" s="6" t="s">
        <v>465</v>
      </c>
      <c r="B25" s="6" t="s">
        <v>214</v>
      </c>
      <c r="C25" s="10">
        <f>'SO 102$2'!H38</f>
        <v>0</v>
      </c>
      <c r="D25" s="10">
        <f>'SO 102$2'!L38</f>
        <v>0</v>
      </c>
      <c r="E25" s="10">
        <f t="shared" si="0"/>
        <v>0</v>
      </c>
    </row>
    <row r="26" spans="1:5" ht="12.75" customHeight="1">
      <c r="A26" s="6" t="s">
        <v>471</v>
      </c>
      <c r="B26" s="6" t="s">
        <v>472</v>
      </c>
      <c r="C26" s="10">
        <f>'SO 102$3'!H42</f>
        <v>0</v>
      </c>
      <c r="D26" s="10">
        <f>'SO 102$3'!L42</f>
        <v>0</v>
      </c>
      <c r="E26" s="10">
        <f t="shared" si="0"/>
        <v>0</v>
      </c>
    </row>
    <row r="27" spans="1:5" ht="12.75" customHeight="1">
      <c r="A27" s="6" t="s">
        <v>478</v>
      </c>
      <c r="B27" s="6" t="s">
        <v>479</v>
      </c>
      <c r="C27" s="10">
        <f>'SO 122$1'!H61</f>
        <v>0</v>
      </c>
      <c r="D27" s="10">
        <f>'SO 122$1'!L61</f>
        <v>0</v>
      </c>
      <c r="E27" s="10">
        <f t="shared" si="0"/>
        <v>0</v>
      </c>
    </row>
    <row r="28" spans="1:5" ht="12.75" customHeight="1">
      <c r="A28" s="6" t="s">
        <v>495</v>
      </c>
      <c r="B28" s="6" t="s">
        <v>496</v>
      </c>
      <c r="C28" s="10">
        <f>'SO 122$2'!H65</f>
        <v>0</v>
      </c>
      <c r="D28" s="10">
        <f>'SO 122$2'!L65</f>
        <v>0</v>
      </c>
      <c r="E28" s="10">
        <f t="shared" si="0"/>
        <v>0</v>
      </c>
    </row>
    <row r="29" spans="1:5" ht="12.75" customHeight="1">
      <c r="A29" s="6" t="s">
        <v>507</v>
      </c>
      <c r="B29" s="6" t="s">
        <v>508</v>
      </c>
      <c r="C29" s="10">
        <f>'SO 122$3'!H63</f>
        <v>0</v>
      </c>
      <c r="D29" s="10">
        <f>'SO 122$3'!L63</f>
        <v>0</v>
      </c>
      <c r="E29" s="10">
        <f t="shared" si="0"/>
        <v>0</v>
      </c>
    </row>
    <row r="30" spans="1:5" ht="12.75" customHeight="1">
      <c r="A30" s="6" t="s">
        <v>517</v>
      </c>
      <c r="B30" s="6" t="s">
        <v>336</v>
      </c>
      <c r="C30" s="10">
        <f>'SO 192'!H31</f>
        <v>0</v>
      </c>
      <c r="D30" s="10">
        <f>'SO 192'!L31</f>
        <v>0</v>
      </c>
      <c r="E30" s="10">
        <f t="shared" si="0"/>
        <v>0</v>
      </c>
    </row>
    <row r="31" spans="1:5" ht="12.75" customHeight="1">
      <c r="A31" s="6" t="s">
        <v>521</v>
      </c>
      <c r="B31" s="6" t="s">
        <v>522</v>
      </c>
      <c r="C31" s="10">
        <f>'SO 202'!H130</f>
        <v>0</v>
      </c>
      <c r="D31" s="10">
        <f>'SO 202'!L130</f>
        <v>0</v>
      </c>
      <c r="E31" s="10">
        <f t="shared" si="0"/>
        <v>0</v>
      </c>
    </row>
    <row r="32" spans="1:5" ht="12.75" customHeight="1">
      <c r="A32" s="6" t="s">
        <v>653</v>
      </c>
      <c r="B32" s="6" t="s">
        <v>654</v>
      </c>
      <c r="C32" s="10">
        <f>'SO 302$1'!H52</f>
        <v>0</v>
      </c>
      <c r="D32" s="10">
        <f>'SO 302$1'!L52</f>
        <v>0</v>
      </c>
      <c r="E32" s="10">
        <f t="shared" si="0"/>
        <v>0</v>
      </c>
    </row>
    <row r="33" spans="1:5" ht="12.75" customHeight="1">
      <c r="A33" s="6" t="s">
        <v>691</v>
      </c>
      <c r="B33" s="6" t="s">
        <v>654</v>
      </c>
      <c r="C33" s="10">
        <f>'SO 302$2'!H55</f>
        <v>0</v>
      </c>
      <c r="D33" s="10">
        <f>'SO 302$2'!L55</f>
        <v>0</v>
      </c>
      <c r="E33" s="10">
        <f t="shared" si="0"/>
        <v>0</v>
      </c>
    </row>
    <row r="34" spans="1:5" ht="12.75" customHeight="1">
      <c r="A34" s="6" t="s">
        <v>704</v>
      </c>
      <c r="B34" s="6" t="s">
        <v>352</v>
      </c>
      <c r="C34" s="10">
        <f>'SO 402$1'!H53</f>
        <v>0</v>
      </c>
      <c r="D34" s="10">
        <f>'SO 402$1'!L53</f>
        <v>0</v>
      </c>
      <c r="E34" s="10">
        <f t="shared" si="0"/>
        <v>0</v>
      </c>
    </row>
    <row r="35" spans="1:5" ht="12.75" customHeight="1">
      <c r="A35" s="6" t="s">
        <v>709</v>
      </c>
      <c r="B35" s="6" t="s">
        <v>388</v>
      </c>
      <c r="C35" s="10">
        <f>'SO 402$2'!H41</f>
        <v>0</v>
      </c>
      <c r="D35" s="10">
        <f>'SO 402$2'!L41</f>
        <v>0</v>
      </c>
      <c r="E35" s="10">
        <f t="shared" si="0"/>
        <v>0</v>
      </c>
    </row>
    <row r="36" spans="1:5" ht="12.75" customHeight="1">
      <c r="A36" s="6" t="s">
        <v>713</v>
      </c>
      <c r="B36" s="6" t="s">
        <v>400</v>
      </c>
      <c r="C36" s="10">
        <f>'SO 802'!H32</f>
        <v>0</v>
      </c>
      <c r="D36" s="10">
        <f>'SO 802'!L32</f>
        <v>0</v>
      </c>
      <c r="E36" s="10">
        <f t="shared" si="0"/>
        <v>0</v>
      </c>
    </row>
    <row r="37" spans="1:5" ht="12.75" customHeight="1">
      <c r="A37" s="6" t="s">
        <v>717</v>
      </c>
      <c r="B37" s="6" t="s">
        <v>24</v>
      </c>
      <c r="C37" s="10">
        <f>'SO 003'!H32</f>
        <v>0</v>
      </c>
      <c r="D37" s="10">
        <f>'SO 003'!L32</f>
        <v>0</v>
      </c>
      <c r="E37" s="10">
        <f t="shared" si="0"/>
        <v>0</v>
      </c>
    </row>
    <row r="38" spans="1:5" ht="12.75" customHeight="1">
      <c r="A38" s="6" t="s">
        <v>720</v>
      </c>
      <c r="B38" s="6" t="s">
        <v>721</v>
      </c>
      <c r="C38" s="10">
        <f>'SO 103$1'!H125</f>
        <v>0</v>
      </c>
      <c r="D38" s="10">
        <f>'SO 103$1'!L125</f>
        <v>0</v>
      </c>
      <c r="E38" s="10">
        <f t="shared" si="0"/>
        <v>0</v>
      </c>
    </row>
    <row r="39" spans="1:5" ht="12.75" customHeight="1">
      <c r="A39" s="6" t="s">
        <v>764</v>
      </c>
      <c r="B39" s="6" t="s">
        <v>214</v>
      </c>
      <c r="C39" s="10">
        <f>'SO 103$2'!H43</f>
        <v>0</v>
      </c>
      <c r="D39" s="10">
        <f>'SO 103$2'!L43</f>
        <v>0</v>
      </c>
      <c r="E39" s="10">
        <f t="shared" si="0"/>
        <v>0</v>
      </c>
    </row>
    <row r="40" spans="1:5" ht="12.75" customHeight="1">
      <c r="A40" s="6" t="s">
        <v>769</v>
      </c>
      <c r="B40" s="6" t="s">
        <v>770</v>
      </c>
      <c r="C40" s="10">
        <f>'SO 103$3'!H42</f>
        <v>0</v>
      </c>
      <c r="D40" s="10">
        <f>'SO 103$3'!L42</f>
        <v>0</v>
      </c>
      <c r="E40" s="10">
        <f t="shared" si="0"/>
        <v>0</v>
      </c>
    </row>
    <row r="41" spans="1:5" ht="12.75" customHeight="1">
      <c r="A41" s="6" t="s">
        <v>776</v>
      </c>
      <c r="B41" s="6" t="s">
        <v>777</v>
      </c>
      <c r="C41" s="10">
        <f>'SO 123$1'!H69</f>
        <v>0</v>
      </c>
      <c r="D41" s="10">
        <f>'SO 123$1'!L69</f>
        <v>0</v>
      </c>
      <c r="E41" s="10">
        <f t="shared" si="0"/>
        <v>0</v>
      </c>
    </row>
    <row r="42" spans="1:5" ht="12.75" customHeight="1">
      <c r="A42" s="6" t="s">
        <v>791</v>
      </c>
      <c r="B42" s="6" t="s">
        <v>792</v>
      </c>
      <c r="C42" s="10">
        <f>'SO 123$2'!H71</f>
        <v>0</v>
      </c>
      <c r="D42" s="10">
        <f>'SO 123$2'!L71</f>
        <v>0</v>
      </c>
      <c r="E42" s="10">
        <f t="shared" si="0"/>
        <v>0</v>
      </c>
    </row>
    <row r="43" spans="1:5" ht="12.75" customHeight="1">
      <c r="A43" s="6" t="s">
        <v>803</v>
      </c>
      <c r="B43" s="6" t="s">
        <v>804</v>
      </c>
      <c r="C43" s="10">
        <f>'SO 123$3'!H69</f>
        <v>0</v>
      </c>
      <c r="D43" s="10">
        <f>'SO 123$3'!L69</f>
        <v>0</v>
      </c>
      <c r="E43" s="10">
        <f aca="true" t="shared" si="1" ref="E43:E74">C43+D43</f>
        <v>0</v>
      </c>
    </row>
    <row r="44" spans="1:5" ht="12.75" customHeight="1">
      <c r="A44" s="6" t="s">
        <v>811</v>
      </c>
      <c r="B44" s="6" t="s">
        <v>812</v>
      </c>
      <c r="C44" s="10">
        <f>'SO 123$4'!H77</f>
        <v>0</v>
      </c>
      <c r="D44" s="10">
        <f>'SO 123$4'!L77</f>
        <v>0</v>
      </c>
      <c r="E44" s="10">
        <f t="shared" si="1"/>
        <v>0</v>
      </c>
    </row>
    <row r="45" spans="1:5" ht="12.75" customHeight="1">
      <c r="A45" s="6" t="s">
        <v>832</v>
      </c>
      <c r="B45" s="6" t="s">
        <v>336</v>
      </c>
      <c r="C45" s="10">
        <f>'SO 193'!H31</f>
        <v>0</v>
      </c>
      <c r="D45" s="10">
        <f>'SO 193'!L31</f>
        <v>0</v>
      </c>
      <c r="E45" s="10">
        <f t="shared" si="1"/>
        <v>0</v>
      </c>
    </row>
    <row r="46" spans="1:5" ht="12.75" customHeight="1">
      <c r="A46" s="6" t="s">
        <v>834</v>
      </c>
      <c r="B46" s="6" t="s">
        <v>352</v>
      </c>
      <c r="C46" s="10">
        <f>'SO 403$1'!H53</f>
        <v>0</v>
      </c>
      <c r="D46" s="10">
        <f>'SO 403$1'!L53</f>
        <v>0</v>
      </c>
      <c r="E46" s="10">
        <f t="shared" si="1"/>
        <v>0</v>
      </c>
    </row>
    <row r="47" spans="1:5" ht="12.75" customHeight="1">
      <c r="A47" s="6" t="s">
        <v>839</v>
      </c>
      <c r="B47" s="6" t="s">
        <v>388</v>
      </c>
      <c r="C47" s="10">
        <f>'SO 403$2'!H41</f>
        <v>0</v>
      </c>
      <c r="D47" s="10">
        <f>'SO 403$2'!L41</f>
        <v>0</v>
      </c>
      <c r="E47" s="10">
        <f t="shared" si="1"/>
        <v>0</v>
      </c>
    </row>
    <row r="48" spans="1:5" ht="12.75" customHeight="1">
      <c r="A48" s="6" t="s">
        <v>843</v>
      </c>
      <c r="B48" s="6" t="s">
        <v>400</v>
      </c>
      <c r="C48" s="10">
        <f>'SO 803'!H32</f>
        <v>0</v>
      </c>
      <c r="D48" s="10">
        <f>'SO 803'!L32</f>
        <v>0</v>
      </c>
      <c r="E48" s="10">
        <f t="shared" si="1"/>
        <v>0</v>
      </c>
    </row>
    <row r="49" spans="1:5" ht="12.75" customHeight="1">
      <c r="A49" s="6" t="s">
        <v>847</v>
      </c>
      <c r="B49" s="6" t="s">
        <v>24</v>
      </c>
      <c r="C49" s="10">
        <f>'SO 004'!H27</f>
        <v>0</v>
      </c>
      <c r="D49" s="10">
        <f>'SO 004'!L27</f>
        <v>0</v>
      </c>
      <c r="E49" s="10">
        <f t="shared" si="1"/>
        <v>0</v>
      </c>
    </row>
    <row r="50" spans="1:5" ht="12.75" customHeight="1">
      <c r="A50" s="6" t="s">
        <v>849</v>
      </c>
      <c r="B50" s="6" t="s">
        <v>850</v>
      </c>
      <c r="C50" s="10">
        <f>'SO 104$1'!H110</f>
        <v>0</v>
      </c>
      <c r="D50" s="10">
        <f>'SO 104$1'!L110</f>
        <v>0</v>
      </c>
      <c r="E50" s="10">
        <f t="shared" si="1"/>
        <v>0</v>
      </c>
    </row>
    <row r="51" spans="1:5" ht="12.75" customHeight="1">
      <c r="A51" s="6" t="s">
        <v>885</v>
      </c>
      <c r="B51" s="6" t="s">
        <v>214</v>
      </c>
      <c r="C51" s="10">
        <f>'SO 104$2'!H47</f>
        <v>0</v>
      </c>
      <c r="D51" s="10">
        <f>'SO 104$2'!L47</f>
        <v>0</v>
      </c>
      <c r="E51" s="10">
        <f t="shared" si="1"/>
        <v>0</v>
      </c>
    </row>
    <row r="52" spans="1:5" ht="12.75" customHeight="1">
      <c r="A52" s="6" t="s">
        <v>893</v>
      </c>
      <c r="B52" s="6" t="s">
        <v>894</v>
      </c>
      <c r="C52" s="10">
        <f>'SO 124$1'!H67</f>
        <v>0</v>
      </c>
      <c r="D52" s="10">
        <f>'SO 124$1'!L67</f>
        <v>0</v>
      </c>
      <c r="E52" s="10">
        <f t="shared" si="1"/>
        <v>0</v>
      </c>
    </row>
    <row r="53" spans="1:5" ht="12.75" customHeight="1">
      <c r="A53" s="6" t="s">
        <v>902</v>
      </c>
      <c r="B53" s="6" t="s">
        <v>336</v>
      </c>
      <c r="C53" s="10">
        <f>'SO 194'!H31</f>
        <v>0</v>
      </c>
      <c r="D53" s="10">
        <f>'SO 194'!L31</f>
        <v>0</v>
      </c>
      <c r="E53" s="10">
        <f t="shared" si="1"/>
        <v>0</v>
      </c>
    </row>
    <row r="54" spans="1:5" ht="12.75" customHeight="1">
      <c r="A54" s="6" t="s">
        <v>905</v>
      </c>
      <c r="B54" s="6" t="s">
        <v>352</v>
      </c>
      <c r="C54" s="10">
        <f>'SO 404$1'!H53</f>
        <v>0</v>
      </c>
      <c r="D54" s="10">
        <f>'SO 404$1'!L53</f>
        <v>0</v>
      </c>
      <c r="E54" s="10">
        <f t="shared" si="1"/>
        <v>0</v>
      </c>
    </row>
    <row r="55" spans="1:5" ht="12.75" customHeight="1">
      <c r="A55" s="6" t="s">
        <v>906</v>
      </c>
      <c r="B55" s="6" t="s">
        <v>388</v>
      </c>
      <c r="C55" s="10">
        <f>'SO 404$2'!H41</f>
        <v>0</v>
      </c>
      <c r="D55" s="10">
        <f>'SO 404$2'!L41</f>
        <v>0</v>
      </c>
      <c r="E55" s="10">
        <f t="shared" si="1"/>
        <v>0</v>
      </c>
    </row>
    <row r="56" spans="1:5" ht="12.75" customHeight="1">
      <c r="A56" s="6" t="s">
        <v>907</v>
      </c>
      <c r="B56" s="6" t="s">
        <v>400</v>
      </c>
      <c r="C56" s="10">
        <f>'SO 804'!H32</f>
        <v>0</v>
      </c>
      <c r="D56" s="10">
        <f>'SO 804'!L32</f>
        <v>0</v>
      </c>
      <c r="E56" s="10">
        <f t="shared" si="1"/>
        <v>0</v>
      </c>
    </row>
    <row r="57" spans="1:5" ht="12.75" customHeight="1">
      <c r="A57" s="6" t="s">
        <v>910</v>
      </c>
      <c r="B57" s="6" t="s">
        <v>24</v>
      </c>
      <c r="C57" s="10">
        <f>'SO 005'!H32</f>
        <v>0</v>
      </c>
      <c r="D57" s="10">
        <f>'SO 005'!L32</f>
        <v>0</v>
      </c>
      <c r="E57" s="10">
        <f t="shared" si="1"/>
        <v>0</v>
      </c>
    </row>
    <row r="58" spans="1:5" ht="12.75" customHeight="1">
      <c r="A58" s="6" t="s">
        <v>921</v>
      </c>
      <c r="B58" s="6" t="s">
        <v>922</v>
      </c>
      <c r="C58" s="10">
        <f>'SO 105$1'!H115</f>
        <v>0</v>
      </c>
      <c r="D58" s="10">
        <f>'SO 105$1'!L115</f>
        <v>0</v>
      </c>
      <c r="E58" s="10">
        <f t="shared" si="1"/>
        <v>0</v>
      </c>
    </row>
    <row r="59" spans="1:5" ht="12.75" customHeight="1">
      <c r="A59" s="6" t="s">
        <v>991</v>
      </c>
      <c r="B59" s="6" t="s">
        <v>992</v>
      </c>
      <c r="C59" s="10">
        <f>'SO 105$2'!H49</f>
        <v>0</v>
      </c>
      <c r="D59" s="10">
        <f>'SO 105$2'!L49</f>
        <v>0</v>
      </c>
      <c r="E59" s="10">
        <f t="shared" si="1"/>
        <v>0</v>
      </c>
    </row>
    <row r="60" spans="1:5" ht="12.75" customHeight="1">
      <c r="A60" s="6" t="s">
        <v>1012</v>
      </c>
      <c r="B60" s="6" t="s">
        <v>1013</v>
      </c>
      <c r="C60" s="10">
        <f>'SO 105$3'!H57</f>
        <v>0</v>
      </c>
      <c r="D60" s="10">
        <f>'SO 105$3'!L57</f>
        <v>0</v>
      </c>
      <c r="E60" s="10">
        <f t="shared" si="1"/>
        <v>0</v>
      </c>
    </row>
    <row r="61" spans="1:5" ht="12.75" customHeight="1">
      <c r="A61" s="6" t="s">
        <v>1027</v>
      </c>
      <c r="B61" s="6" t="s">
        <v>1028</v>
      </c>
      <c r="C61" s="10">
        <f>'SO 105$4'!H63</f>
        <v>0</v>
      </c>
      <c r="D61" s="10">
        <f>'SO 105$4'!L63</f>
        <v>0</v>
      </c>
      <c r="E61" s="10">
        <f t="shared" si="1"/>
        <v>0</v>
      </c>
    </row>
    <row r="62" spans="1:5" ht="12.75" customHeight="1">
      <c r="A62" s="6" t="s">
        <v>1037</v>
      </c>
      <c r="B62" s="6" t="s">
        <v>1038</v>
      </c>
      <c r="C62" s="10">
        <f>'SO 105$5'!H68</f>
        <v>0</v>
      </c>
      <c r="D62" s="10">
        <f>'SO 105$5'!L68</f>
        <v>0</v>
      </c>
      <c r="E62" s="10">
        <f t="shared" si="1"/>
        <v>0</v>
      </c>
    </row>
    <row r="63" spans="1:5" ht="12.75" customHeight="1">
      <c r="A63" s="6" t="s">
        <v>1060</v>
      </c>
      <c r="B63" s="6" t="s">
        <v>336</v>
      </c>
      <c r="C63" s="10">
        <f>'SO 105$6'!H36</f>
        <v>0</v>
      </c>
      <c r="D63" s="10">
        <f>'SO 105$6'!L36</f>
        <v>0</v>
      </c>
      <c r="E63" s="10">
        <f t="shared" si="1"/>
        <v>0</v>
      </c>
    </row>
    <row r="64" spans="1:5" ht="12.75" customHeight="1">
      <c r="A64" s="6" t="s">
        <v>1066</v>
      </c>
      <c r="B64" s="6" t="s">
        <v>1067</v>
      </c>
      <c r="C64" s="10">
        <f>'SO 405$1'!H53</f>
        <v>0</v>
      </c>
      <c r="D64" s="10">
        <f>'SO 405$1'!L53</f>
        <v>0</v>
      </c>
      <c r="E64" s="10">
        <f t="shared" si="1"/>
        <v>0</v>
      </c>
    </row>
    <row r="65" spans="1:5" ht="12.75" customHeight="1">
      <c r="A65" s="6" t="s">
        <v>1085</v>
      </c>
      <c r="B65" s="6" t="s">
        <v>1086</v>
      </c>
      <c r="C65" s="10">
        <f>'SO 405$2'!H55</f>
        <v>0</v>
      </c>
      <c r="D65" s="10">
        <f>'SO 405$2'!L55</f>
        <v>0</v>
      </c>
      <c r="E65" s="10">
        <f t="shared" si="1"/>
        <v>0</v>
      </c>
    </row>
    <row r="66" spans="1:5" ht="12.75" customHeight="1">
      <c r="A66" s="6" t="s">
        <v>1095</v>
      </c>
      <c r="B66" s="6" t="s">
        <v>400</v>
      </c>
      <c r="C66" s="10">
        <f>'SO 805'!H33</f>
        <v>0</v>
      </c>
      <c r="D66" s="10">
        <f>'SO 805'!L33</f>
        <v>0</v>
      </c>
      <c r="E66" s="10">
        <f t="shared" si="1"/>
        <v>0</v>
      </c>
    </row>
    <row r="67" spans="1:5" ht="12.75" customHeight="1">
      <c r="A67" s="6" t="s">
        <v>1107</v>
      </c>
      <c r="B67" s="6" t="s">
        <v>24</v>
      </c>
      <c r="C67" s="10">
        <f>'SO 006'!H33</f>
        <v>0</v>
      </c>
      <c r="D67" s="10">
        <f>'SO 006'!L33</f>
        <v>0</v>
      </c>
      <c r="E67" s="10">
        <f t="shared" si="1"/>
        <v>0</v>
      </c>
    </row>
    <row r="68" spans="1:5" ht="12.75" customHeight="1">
      <c r="A68" s="6" t="s">
        <v>1111</v>
      </c>
      <c r="B68" s="6" t="s">
        <v>1112</v>
      </c>
      <c r="C68" s="10">
        <f>'SO 106$1'!H112</f>
        <v>0</v>
      </c>
      <c r="D68" s="10">
        <f>'SO 106$1'!L112</f>
        <v>0</v>
      </c>
      <c r="E68" s="10">
        <f t="shared" si="1"/>
        <v>0</v>
      </c>
    </row>
    <row r="69" spans="1:5" ht="12.75" customHeight="1">
      <c r="A69" s="6" t="s">
        <v>1146</v>
      </c>
      <c r="B69" s="6" t="s">
        <v>1147</v>
      </c>
      <c r="C69" s="10">
        <f>'SO 126$1'!H66</f>
        <v>0</v>
      </c>
      <c r="D69" s="10">
        <f>'SO 126$1'!L66</f>
        <v>0</v>
      </c>
      <c r="E69" s="10">
        <f t="shared" si="1"/>
        <v>0</v>
      </c>
    </row>
    <row r="70" spans="1:5" ht="12.75" customHeight="1">
      <c r="A70" s="6" t="s">
        <v>1165</v>
      </c>
      <c r="B70" s="6" t="s">
        <v>1166</v>
      </c>
      <c r="C70" s="10">
        <f>'SO 126$2'!H62</f>
        <v>0</v>
      </c>
      <c r="D70" s="10">
        <f>'SO 126$2'!L62</f>
        <v>0</v>
      </c>
      <c r="E70" s="10">
        <f t="shared" si="1"/>
        <v>0</v>
      </c>
    </row>
    <row r="71" spans="1:5" ht="12.75" customHeight="1">
      <c r="A71" s="6" t="s">
        <v>1170</v>
      </c>
      <c r="B71" s="6" t="s">
        <v>1171</v>
      </c>
      <c r="C71" s="10">
        <f>'SO 126$3'!H64</f>
        <v>0</v>
      </c>
      <c r="D71" s="10">
        <f>'SO 126$3'!L64</f>
        <v>0</v>
      </c>
      <c r="E71" s="10">
        <f t="shared" si="1"/>
        <v>0</v>
      </c>
    </row>
    <row r="72" spans="1:5" ht="12.75" customHeight="1">
      <c r="A72" s="6" t="s">
        <v>1180</v>
      </c>
      <c r="B72" s="6" t="s">
        <v>1181</v>
      </c>
      <c r="C72" s="10">
        <f>'SO 126$4'!H61</f>
        <v>0</v>
      </c>
      <c r="D72" s="10">
        <f>'SO 126$4'!L61</f>
        <v>0</v>
      </c>
      <c r="E72" s="10">
        <f t="shared" si="1"/>
        <v>0</v>
      </c>
    </row>
    <row r="73" spans="1:5" ht="12.75" customHeight="1">
      <c r="A73" s="6" t="s">
        <v>1187</v>
      </c>
      <c r="B73" s="6" t="s">
        <v>336</v>
      </c>
      <c r="C73" s="10">
        <f>'SO 196'!H28</f>
        <v>0</v>
      </c>
      <c r="D73" s="10">
        <f>'SO 196'!L28</f>
        <v>0</v>
      </c>
      <c r="E73" s="10">
        <f t="shared" si="1"/>
        <v>0</v>
      </c>
    </row>
    <row r="74" spans="1:5" ht="12.75" customHeight="1">
      <c r="A74" s="6" t="s">
        <v>1189</v>
      </c>
      <c r="B74" s="6" t="s">
        <v>400</v>
      </c>
      <c r="C74" s="10">
        <f>'SO 806'!H34</f>
        <v>0</v>
      </c>
      <c r="D74" s="10">
        <f>'SO 806'!L34</f>
        <v>0</v>
      </c>
      <c r="E74" s="10">
        <f t="shared" si="1"/>
        <v>0</v>
      </c>
    </row>
    <row r="75" spans="1:5" ht="12.75" customHeight="1">
      <c r="A75" s="6" t="s">
        <v>1193</v>
      </c>
      <c r="B75" s="6" t="s">
        <v>1194</v>
      </c>
      <c r="C75" s="10">
        <f>'SO 901'!H25</f>
        <v>0</v>
      </c>
      <c r="D75" s="10">
        <f>'SO 901'!L25</f>
        <v>0</v>
      </c>
      <c r="E75" s="10">
        <f>C75+D75</f>
        <v>0</v>
      </c>
    </row>
  </sheetData>
  <sheetProtection formatColumns="0"/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335</v>
      </c>
      <c r="D6" s="5" t="s">
        <v>336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175</v>
      </c>
      <c r="D11" s="7" t="s">
        <v>174</v>
      </c>
      <c r="E11" s="7"/>
      <c r="F11" s="9"/>
      <c r="G11" s="7"/>
      <c r="H11" s="9"/>
    </row>
    <row r="12" spans="1:12" ht="12.75">
      <c r="A12" s="6">
        <v>1</v>
      </c>
      <c r="B12" s="6" t="s">
        <v>337</v>
      </c>
      <c r="C12" s="6" t="s">
        <v>44</v>
      </c>
      <c r="D12" s="6" t="s">
        <v>338</v>
      </c>
      <c r="E12" s="6" t="s">
        <v>162</v>
      </c>
      <c r="F12" s="8">
        <v>36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339</v>
      </c>
      <c r="C13" s="6" t="s">
        <v>44</v>
      </c>
      <c r="D13" s="6" t="s">
        <v>340</v>
      </c>
      <c r="E13" s="6" t="s">
        <v>162</v>
      </c>
      <c r="F13" s="8">
        <v>25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12.75">
      <c r="A14" s="6">
        <v>3</v>
      </c>
      <c r="B14" s="6" t="s">
        <v>341</v>
      </c>
      <c r="C14" s="6" t="s">
        <v>44</v>
      </c>
      <c r="D14" s="6" t="s">
        <v>342</v>
      </c>
      <c r="E14" s="6" t="s">
        <v>51</v>
      </c>
      <c r="F14" s="8">
        <v>738.825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63.75">
      <c r="D15" s="12" t="s">
        <v>343</v>
      </c>
    </row>
    <row r="16" spans="1:12" ht="25.5">
      <c r="A16" s="14">
        <v>4</v>
      </c>
      <c r="B16" s="14" t="s">
        <v>344</v>
      </c>
      <c r="C16" s="14" t="s">
        <v>44</v>
      </c>
      <c r="D16" s="14" t="s">
        <v>345</v>
      </c>
      <c r="E16" s="14" t="s">
        <v>51</v>
      </c>
      <c r="F16" s="8">
        <v>738.825</v>
      </c>
      <c r="G16" s="11"/>
      <c r="H16" s="10">
        <f>ROUND(G16*F16,2)</f>
        <v>0</v>
      </c>
      <c r="K16">
        <f>rekapitulace!H8</f>
        <v>21</v>
      </c>
      <c r="L16">
        <f>ROUND(K16/100*H16,2)</f>
        <v>0</v>
      </c>
    </row>
    <row r="17" spans="1:12" ht="25.5">
      <c r="A17" s="6">
        <v>5</v>
      </c>
      <c r="B17" s="6" t="s">
        <v>346</v>
      </c>
      <c r="C17" s="6" t="s">
        <v>44</v>
      </c>
      <c r="D17" s="6" t="s">
        <v>347</v>
      </c>
      <c r="E17" s="6" t="s">
        <v>162</v>
      </c>
      <c r="F17" s="8">
        <v>2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spans="1:12" ht="12.75">
      <c r="A18" s="6">
        <v>6</v>
      </c>
      <c r="B18" s="6" t="s">
        <v>348</v>
      </c>
      <c r="C18" s="6" t="s">
        <v>44</v>
      </c>
      <c r="D18" s="6" t="s">
        <v>349</v>
      </c>
      <c r="E18" s="6" t="s">
        <v>162</v>
      </c>
      <c r="F18" s="8">
        <v>120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350</v>
      </c>
    </row>
    <row r="20" spans="1:12" ht="12.75" customHeight="1">
      <c r="A20" s="13"/>
      <c r="B20" s="13"/>
      <c r="C20" s="13" t="s">
        <v>175</v>
      </c>
      <c r="D20" s="13" t="s">
        <v>174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12" ht="12.75" customHeight="1">
      <c r="A22" s="13"/>
      <c r="B22" s="13"/>
      <c r="C22" s="13"/>
      <c r="D22" s="13" t="s">
        <v>53</v>
      </c>
      <c r="E22" s="13"/>
      <c r="F22" s="13"/>
      <c r="G22" s="13"/>
      <c r="H22" s="13">
        <f>+H20</f>
        <v>0</v>
      </c>
      <c r="L22">
        <f>+L20</f>
        <v>0</v>
      </c>
    </row>
    <row r="24" spans="1:8" ht="12.75" customHeight="1">
      <c r="A24" s="7" t="s">
        <v>54</v>
      </c>
      <c r="B24" s="7"/>
      <c r="C24" s="7"/>
      <c r="D24" s="7"/>
      <c r="E24" s="7"/>
      <c r="F24" s="7"/>
      <c r="G24" s="7"/>
      <c r="H24" s="7"/>
    </row>
    <row r="25" spans="1:8" ht="12.75" customHeight="1">
      <c r="A25" s="7"/>
      <c r="B25" s="7"/>
      <c r="C25" s="7"/>
      <c r="D25" s="7" t="s">
        <v>55</v>
      </c>
      <c r="E25" s="7"/>
      <c r="F25" s="7"/>
      <c r="G25" s="7"/>
      <c r="H25" s="7"/>
    </row>
    <row r="26" spans="1:12" ht="12.75" customHeight="1">
      <c r="A26" s="13"/>
      <c r="B26" s="13"/>
      <c r="C26" s="13"/>
      <c r="D26" s="13" t="s">
        <v>56</v>
      </c>
      <c r="E26" s="13"/>
      <c r="F26" s="13"/>
      <c r="G26" s="13"/>
      <c r="H26" s="13">
        <v>0</v>
      </c>
      <c r="L26">
        <v>0</v>
      </c>
    </row>
    <row r="27" spans="1:8" ht="12.75" customHeight="1">
      <c r="A27" s="7"/>
      <c r="B27" s="7"/>
      <c r="C27" s="7"/>
      <c r="D27" s="7" t="s">
        <v>57</v>
      </c>
      <c r="E27" s="7"/>
      <c r="F27" s="7"/>
      <c r="G27" s="7"/>
      <c r="H27" s="7"/>
    </row>
    <row r="28" spans="1:12" ht="12.75" customHeight="1">
      <c r="A28" s="13"/>
      <c r="B28" s="13"/>
      <c r="C28" s="13"/>
      <c r="D28" s="13" t="s">
        <v>58</v>
      </c>
      <c r="E28" s="13"/>
      <c r="F28" s="13"/>
      <c r="G28" s="13"/>
      <c r="H28" s="13">
        <v>0</v>
      </c>
      <c r="L28">
        <v>0</v>
      </c>
    </row>
    <row r="29" spans="1:12" ht="12.75" customHeight="1">
      <c r="A29" s="13"/>
      <c r="B29" s="13"/>
      <c r="C29" s="13"/>
      <c r="D29" s="13" t="s">
        <v>59</v>
      </c>
      <c r="E29" s="13"/>
      <c r="F29" s="13"/>
      <c r="G29" s="13"/>
      <c r="H29" s="13">
        <f>H26+H28</f>
        <v>0</v>
      </c>
      <c r="L29">
        <f>L26+L28</f>
        <v>0</v>
      </c>
    </row>
    <row r="31" spans="1:12" ht="12.75" customHeight="1">
      <c r="A31" s="13"/>
      <c r="B31" s="13"/>
      <c r="C31" s="13"/>
      <c r="D31" s="13" t="s">
        <v>59</v>
      </c>
      <c r="E31" s="13"/>
      <c r="F31" s="13"/>
      <c r="G31" s="13"/>
      <c r="H31" s="13">
        <f>H22+H29</f>
        <v>0</v>
      </c>
      <c r="L31">
        <f>L22+L29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351</v>
      </c>
      <c r="D6" s="5" t="s">
        <v>352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354</v>
      </c>
      <c r="D11" s="7" t="s">
        <v>353</v>
      </c>
      <c r="E11" s="7"/>
      <c r="F11" s="9"/>
      <c r="G11" s="7"/>
      <c r="H11" s="9"/>
    </row>
    <row r="12" spans="1:12" ht="25.5">
      <c r="A12" s="6">
        <v>1</v>
      </c>
      <c r="B12" s="6" t="s">
        <v>355</v>
      </c>
      <c r="C12" s="6" t="s">
        <v>44</v>
      </c>
      <c r="D12" s="6" t="s">
        <v>356</v>
      </c>
      <c r="E12" s="6" t="s">
        <v>357</v>
      </c>
      <c r="F12" s="8">
        <v>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 customHeight="1">
      <c r="A13" s="13"/>
      <c r="B13" s="13"/>
      <c r="C13" s="13" t="s">
        <v>354</v>
      </c>
      <c r="D13" s="13" t="s">
        <v>353</v>
      </c>
      <c r="E13" s="13"/>
      <c r="F13" s="13"/>
      <c r="G13" s="13"/>
      <c r="H13" s="13">
        <f>SUM(H12:H12)</f>
        <v>0</v>
      </c>
      <c r="L13">
        <f>SUM(L12:L12)</f>
        <v>0</v>
      </c>
    </row>
    <row r="15" spans="1:8" ht="12.75" customHeight="1">
      <c r="A15" s="7"/>
      <c r="B15" s="7"/>
      <c r="C15" s="7" t="s">
        <v>21</v>
      </c>
      <c r="D15" s="7" t="s">
        <v>42</v>
      </c>
      <c r="E15" s="7"/>
      <c r="F15" s="9"/>
      <c r="G15" s="7"/>
      <c r="H15" s="9"/>
    </row>
    <row r="16" spans="1:12" ht="38.25">
      <c r="A16" s="6">
        <v>2</v>
      </c>
      <c r="B16" s="6" t="s">
        <v>358</v>
      </c>
      <c r="C16" s="6" t="s">
        <v>44</v>
      </c>
      <c r="D16" s="6" t="s">
        <v>359</v>
      </c>
      <c r="E16" s="6" t="s">
        <v>46</v>
      </c>
      <c r="F16" s="8">
        <v>2.695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2" t="s">
        <v>360</v>
      </c>
    </row>
    <row r="18" spans="1:12" ht="12.75">
      <c r="A18" s="6">
        <v>3</v>
      </c>
      <c r="B18" s="6" t="s">
        <v>361</v>
      </c>
      <c r="C18" s="6" t="s">
        <v>44</v>
      </c>
      <c r="D18" s="6" t="s">
        <v>362</v>
      </c>
      <c r="E18" s="6" t="s">
        <v>46</v>
      </c>
      <c r="F18" s="8">
        <v>2.695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360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SUM(H16:H19)</f>
        <v>0</v>
      </c>
      <c r="L20">
        <f>SUM(L16:L19)</f>
        <v>0</v>
      </c>
    </row>
    <row r="22" spans="1:8" ht="12.75" customHeight="1">
      <c r="A22" s="7"/>
      <c r="B22" s="7"/>
      <c r="C22" s="7" t="s">
        <v>40</v>
      </c>
      <c r="D22" s="7" t="s">
        <v>363</v>
      </c>
      <c r="E22" s="7"/>
      <c r="F22" s="9"/>
      <c r="G22" s="7"/>
      <c r="H22" s="9"/>
    </row>
    <row r="23" spans="1:12" ht="38.25">
      <c r="A23" s="6">
        <v>4</v>
      </c>
      <c r="B23" s="6" t="s">
        <v>364</v>
      </c>
      <c r="C23" s="6" t="s">
        <v>44</v>
      </c>
      <c r="D23" s="6" t="s">
        <v>365</v>
      </c>
      <c r="E23" s="6" t="s">
        <v>162</v>
      </c>
      <c r="F23" s="8">
        <v>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spans="1:12" ht="25.5">
      <c r="A24" s="6">
        <v>5</v>
      </c>
      <c r="B24" s="6" t="s">
        <v>366</v>
      </c>
      <c r="C24" s="6" t="s">
        <v>44</v>
      </c>
      <c r="D24" s="6" t="s">
        <v>367</v>
      </c>
      <c r="E24" s="6" t="s">
        <v>67</v>
      </c>
      <c r="F24" s="8">
        <v>48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ht="12.75">
      <c r="D25" s="12" t="s">
        <v>368</v>
      </c>
    </row>
    <row r="26" spans="1:12" ht="12.75">
      <c r="A26" s="6">
        <v>6</v>
      </c>
      <c r="B26" s="6" t="s">
        <v>369</v>
      </c>
      <c r="C26" s="6" t="s">
        <v>44</v>
      </c>
      <c r="D26" s="6" t="s">
        <v>370</v>
      </c>
      <c r="E26" s="6" t="s">
        <v>162</v>
      </c>
      <c r="F26" s="8">
        <v>2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spans="1:12" ht="12.75">
      <c r="A27" s="6">
        <v>7</v>
      </c>
      <c r="B27" s="6" t="s">
        <v>371</v>
      </c>
      <c r="C27" s="6" t="s">
        <v>44</v>
      </c>
      <c r="D27" s="6" t="s">
        <v>372</v>
      </c>
      <c r="E27" s="6" t="s">
        <v>67</v>
      </c>
      <c r="F27" s="8">
        <v>20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2" t="s">
        <v>373</v>
      </c>
    </row>
    <row r="29" spans="1:12" ht="12.75">
      <c r="A29" s="6">
        <v>8</v>
      </c>
      <c r="B29" s="6" t="s">
        <v>374</v>
      </c>
      <c r="C29" s="6" t="s">
        <v>44</v>
      </c>
      <c r="D29" s="6" t="s">
        <v>375</v>
      </c>
      <c r="E29" s="6" t="s">
        <v>67</v>
      </c>
      <c r="F29" s="8">
        <v>20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12.75">
      <c r="D30" s="12" t="s">
        <v>373</v>
      </c>
    </row>
    <row r="31" spans="1:12" ht="12.75">
      <c r="A31" s="6">
        <v>9</v>
      </c>
      <c r="B31" s="6" t="s">
        <v>376</v>
      </c>
      <c r="C31" s="6" t="s">
        <v>44</v>
      </c>
      <c r="D31" s="6" t="s">
        <v>377</v>
      </c>
      <c r="E31" s="6" t="s">
        <v>162</v>
      </c>
      <c r="F31" s="8">
        <v>2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ht="12.75">
      <c r="D32" s="12" t="s">
        <v>378</v>
      </c>
    </row>
    <row r="33" spans="1:12" ht="25.5">
      <c r="A33" s="6">
        <v>10</v>
      </c>
      <c r="B33" s="6" t="s">
        <v>379</v>
      </c>
      <c r="C33" s="6" t="s">
        <v>44</v>
      </c>
      <c r="D33" s="6" t="s">
        <v>380</v>
      </c>
      <c r="E33" s="6" t="s">
        <v>67</v>
      </c>
      <c r="F33" s="8">
        <v>5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ht="12.75">
      <c r="D34" s="12" t="s">
        <v>381</v>
      </c>
    </row>
    <row r="35" spans="1:12" ht="12.75" customHeight="1">
      <c r="A35" s="13"/>
      <c r="B35" s="13"/>
      <c r="C35" s="13" t="s">
        <v>40</v>
      </c>
      <c r="D35" s="13" t="s">
        <v>363</v>
      </c>
      <c r="E35" s="13"/>
      <c r="F35" s="13"/>
      <c r="G35" s="13"/>
      <c r="H35" s="13">
        <f>SUM(H23:H34)</f>
        <v>0</v>
      </c>
      <c r="L35">
        <f>SUM(L23:L34)</f>
        <v>0</v>
      </c>
    </row>
    <row r="37" spans="1:8" ht="12.75" customHeight="1">
      <c r="A37" s="7"/>
      <c r="B37" s="7"/>
      <c r="C37" s="7" t="s">
        <v>41</v>
      </c>
      <c r="D37" s="7" t="s">
        <v>157</v>
      </c>
      <c r="E37" s="7"/>
      <c r="F37" s="9"/>
      <c r="G37" s="7"/>
      <c r="H37" s="9"/>
    </row>
    <row r="38" spans="1:12" ht="12.75">
      <c r="A38" s="6">
        <v>11</v>
      </c>
      <c r="B38" s="6" t="s">
        <v>382</v>
      </c>
      <c r="C38" s="6" t="s">
        <v>44</v>
      </c>
      <c r="D38" s="6" t="s">
        <v>383</v>
      </c>
      <c r="E38" s="6" t="s">
        <v>67</v>
      </c>
      <c r="F38" s="8">
        <v>20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2" t="s">
        <v>373</v>
      </c>
    </row>
    <row r="40" spans="1:12" ht="25.5">
      <c r="A40" s="6">
        <v>12</v>
      </c>
      <c r="B40" s="6" t="s">
        <v>384</v>
      </c>
      <c r="C40" s="6" t="s">
        <v>44</v>
      </c>
      <c r="D40" s="6" t="s">
        <v>385</v>
      </c>
      <c r="E40" s="6" t="s">
        <v>67</v>
      </c>
      <c r="F40" s="8">
        <v>20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12.75">
      <c r="D41" s="12" t="s">
        <v>386</v>
      </c>
    </row>
    <row r="42" spans="1:12" ht="12.75" customHeight="1">
      <c r="A42" s="13"/>
      <c r="B42" s="13"/>
      <c r="C42" s="13" t="s">
        <v>41</v>
      </c>
      <c r="D42" s="13" t="s">
        <v>157</v>
      </c>
      <c r="E42" s="13"/>
      <c r="F42" s="13"/>
      <c r="G42" s="13"/>
      <c r="H42" s="13">
        <f>SUM(H38:H41)</f>
        <v>0</v>
      </c>
      <c r="L42">
        <f>SUM(L38:L41)</f>
        <v>0</v>
      </c>
    </row>
    <row r="44" spans="1:12" ht="12.75" customHeight="1">
      <c r="A44" s="13"/>
      <c r="B44" s="13"/>
      <c r="C44" s="13"/>
      <c r="D44" s="13" t="s">
        <v>53</v>
      </c>
      <c r="E44" s="13"/>
      <c r="F44" s="13"/>
      <c r="G44" s="13"/>
      <c r="H44" s="13">
        <f>+H13+H20+H35+H42</f>
        <v>0</v>
      </c>
      <c r="L44">
        <f>+L13+L20+L35+L42</f>
        <v>0</v>
      </c>
    </row>
    <row r="46" spans="1:8" ht="12.75" customHeight="1">
      <c r="A46" s="7" t="s">
        <v>54</v>
      </c>
      <c r="B46" s="7"/>
      <c r="C46" s="7"/>
      <c r="D46" s="7"/>
      <c r="E46" s="7"/>
      <c r="F46" s="7"/>
      <c r="G46" s="7"/>
      <c r="H46" s="7"/>
    </row>
    <row r="47" spans="1:8" ht="12.75" customHeight="1">
      <c r="A47" s="7"/>
      <c r="B47" s="7"/>
      <c r="C47" s="7"/>
      <c r="D47" s="7" t="s">
        <v>55</v>
      </c>
      <c r="E47" s="7"/>
      <c r="F47" s="7"/>
      <c r="G47" s="7"/>
      <c r="H47" s="7"/>
    </row>
    <row r="48" spans="1:12" ht="12.75" customHeight="1">
      <c r="A48" s="13"/>
      <c r="B48" s="13"/>
      <c r="C48" s="13"/>
      <c r="D48" s="13" t="s">
        <v>56</v>
      </c>
      <c r="E48" s="13"/>
      <c r="F48" s="13"/>
      <c r="G48" s="13"/>
      <c r="H48" s="13">
        <v>0</v>
      </c>
      <c r="L48">
        <v>0</v>
      </c>
    </row>
    <row r="49" spans="1:8" ht="12.75" customHeight="1">
      <c r="A49" s="7"/>
      <c r="B49" s="7"/>
      <c r="C49" s="7"/>
      <c r="D49" s="7" t="s">
        <v>57</v>
      </c>
      <c r="E49" s="7"/>
      <c r="F49" s="7"/>
      <c r="G49" s="7"/>
      <c r="H49" s="7"/>
    </row>
    <row r="50" spans="1:12" ht="12.75" customHeight="1">
      <c r="A50" s="13"/>
      <c r="B50" s="13"/>
      <c r="C50" s="13"/>
      <c r="D50" s="13" t="s">
        <v>58</v>
      </c>
      <c r="E50" s="13"/>
      <c r="F50" s="13"/>
      <c r="G50" s="13"/>
      <c r="H50" s="13">
        <v>0</v>
      </c>
      <c r="L50">
        <v>0</v>
      </c>
    </row>
    <row r="51" spans="1:12" ht="12.75" customHeight="1">
      <c r="A51" s="13"/>
      <c r="B51" s="13"/>
      <c r="C51" s="13"/>
      <c r="D51" s="13" t="s">
        <v>59</v>
      </c>
      <c r="E51" s="13"/>
      <c r="F51" s="13"/>
      <c r="G51" s="13"/>
      <c r="H51" s="13">
        <f>H48+H50</f>
        <v>0</v>
      </c>
      <c r="L51">
        <f>L48+L50</f>
        <v>0</v>
      </c>
    </row>
    <row r="53" spans="1:12" ht="12.75" customHeight="1">
      <c r="A53" s="13"/>
      <c r="B53" s="13"/>
      <c r="C53" s="13"/>
      <c r="D53" s="13" t="s">
        <v>59</v>
      </c>
      <c r="E53" s="13"/>
      <c r="F53" s="13"/>
      <c r="G53" s="13"/>
      <c r="H53" s="13">
        <f>H44+H51</f>
        <v>0</v>
      </c>
      <c r="L53">
        <f>L44+L51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387</v>
      </c>
      <c r="D6" s="5" t="s">
        <v>388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358</v>
      </c>
      <c r="C12" s="6" t="s">
        <v>44</v>
      </c>
      <c r="D12" s="6" t="s">
        <v>359</v>
      </c>
      <c r="E12" s="6" t="s">
        <v>46</v>
      </c>
      <c r="F12" s="8">
        <v>5.2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389</v>
      </c>
    </row>
    <row r="14" spans="1:12" ht="12.75">
      <c r="A14" s="6">
        <v>2</v>
      </c>
      <c r="B14" s="6" t="s">
        <v>361</v>
      </c>
      <c r="C14" s="6" t="s">
        <v>44</v>
      </c>
      <c r="D14" s="6" t="s">
        <v>362</v>
      </c>
      <c r="E14" s="6" t="s">
        <v>46</v>
      </c>
      <c r="F14" s="8">
        <v>5.2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2" t="s">
        <v>389</v>
      </c>
    </row>
    <row r="16" spans="1:12" ht="12.75" customHeight="1">
      <c r="A16" s="13"/>
      <c r="B16" s="13"/>
      <c r="C16" s="13" t="s">
        <v>21</v>
      </c>
      <c r="D16" s="13" t="s">
        <v>42</v>
      </c>
      <c r="E16" s="13"/>
      <c r="F16" s="13"/>
      <c r="G16" s="13"/>
      <c r="H16" s="13">
        <f>SUM(H12:H15)</f>
        <v>0</v>
      </c>
      <c r="L16">
        <f>SUM(L12:L15)</f>
        <v>0</v>
      </c>
    </row>
    <row r="18" spans="1:8" ht="12.75" customHeight="1">
      <c r="A18" s="7"/>
      <c r="B18" s="7"/>
      <c r="C18" s="7" t="s">
        <v>40</v>
      </c>
      <c r="D18" s="7" t="s">
        <v>363</v>
      </c>
      <c r="E18" s="7"/>
      <c r="F18" s="9"/>
      <c r="G18" s="7"/>
      <c r="H18" s="9"/>
    </row>
    <row r="19" spans="1:12" ht="25.5">
      <c r="A19" s="6">
        <v>3</v>
      </c>
      <c r="B19" s="6" t="s">
        <v>390</v>
      </c>
      <c r="C19" s="6" t="s">
        <v>44</v>
      </c>
      <c r="D19" s="6" t="s">
        <v>391</v>
      </c>
      <c r="E19" s="6" t="s">
        <v>67</v>
      </c>
      <c r="F19" s="8">
        <v>52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2" t="s">
        <v>392</v>
      </c>
    </row>
    <row r="21" spans="1:12" ht="12.75">
      <c r="A21" s="6">
        <v>4</v>
      </c>
      <c r="B21" s="6" t="s">
        <v>393</v>
      </c>
      <c r="C21" s="6" t="s">
        <v>44</v>
      </c>
      <c r="D21" s="6" t="s">
        <v>394</v>
      </c>
      <c r="E21" s="6" t="s">
        <v>67</v>
      </c>
      <c r="F21" s="8">
        <v>52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392</v>
      </c>
    </row>
    <row r="23" spans="1:12" ht="12.75">
      <c r="A23" s="6">
        <v>5</v>
      </c>
      <c r="B23" s="6" t="s">
        <v>395</v>
      </c>
      <c r="C23" s="6" t="s">
        <v>44</v>
      </c>
      <c r="D23" s="6" t="s">
        <v>396</v>
      </c>
      <c r="E23" s="6" t="s">
        <v>67</v>
      </c>
      <c r="F23" s="8">
        <v>52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392</v>
      </c>
    </row>
    <row r="25" spans="1:12" ht="12.75" customHeight="1">
      <c r="A25" s="13"/>
      <c r="B25" s="13"/>
      <c r="C25" s="13" t="s">
        <v>40</v>
      </c>
      <c r="D25" s="13" t="s">
        <v>363</v>
      </c>
      <c r="E25" s="13"/>
      <c r="F25" s="13"/>
      <c r="G25" s="13"/>
      <c r="H25" s="13">
        <f>SUM(H19:H24)</f>
        <v>0</v>
      </c>
      <c r="L25">
        <f>SUM(L19:L24)</f>
        <v>0</v>
      </c>
    </row>
    <row r="27" spans="1:8" ht="12.75" customHeight="1">
      <c r="A27" s="7"/>
      <c r="B27" s="7"/>
      <c r="C27" s="7" t="s">
        <v>41</v>
      </c>
      <c r="D27" s="7" t="s">
        <v>157</v>
      </c>
      <c r="E27" s="7"/>
      <c r="F27" s="9"/>
      <c r="G27" s="7"/>
      <c r="H27" s="9"/>
    </row>
    <row r="28" spans="1:12" ht="12.75">
      <c r="A28" s="6">
        <v>6</v>
      </c>
      <c r="B28" s="6" t="s">
        <v>397</v>
      </c>
      <c r="C28" s="6" t="s">
        <v>44</v>
      </c>
      <c r="D28" s="6" t="s">
        <v>398</v>
      </c>
      <c r="E28" s="6" t="s">
        <v>67</v>
      </c>
      <c r="F28" s="8">
        <v>52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12.75">
      <c r="D29" s="12" t="s">
        <v>392</v>
      </c>
    </row>
    <row r="30" spans="1:12" ht="12.75" customHeight="1">
      <c r="A30" s="13"/>
      <c r="B30" s="13"/>
      <c r="C30" s="13" t="s">
        <v>41</v>
      </c>
      <c r="D30" s="13" t="s">
        <v>157</v>
      </c>
      <c r="E30" s="13"/>
      <c r="F30" s="13"/>
      <c r="G30" s="13"/>
      <c r="H30" s="13">
        <f>SUM(H28:H29)</f>
        <v>0</v>
      </c>
      <c r="L30">
        <f>SUM(L28:L29)</f>
        <v>0</v>
      </c>
    </row>
    <row r="32" spans="1:12" ht="12.75" customHeight="1">
      <c r="A32" s="13"/>
      <c r="B32" s="13"/>
      <c r="C32" s="13"/>
      <c r="D32" s="13" t="s">
        <v>53</v>
      </c>
      <c r="E32" s="13"/>
      <c r="F32" s="13"/>
      <c r="G32" s="13"/>
      <c r="H32" s="13">
        <f>+H16+H25+H30</f>
        <v>0</v>
      </c>
      <c r="L32">
        <f>+L16+L25+L30</f>
        <v>0</v>
      </c>
    </row>
    <row r="34" spans="1:8" ht="12.75" customHeight="1">
      <c r="A34" s="7" t="s">
        <v>54</v>
      </c>
      <c r="B34" s="7"/>
      <c r="C34" s="7"/>
      <c r="D34" s="7"/>
      <c r="E34" s="7"/>
      <c r="F34" s="7"/>
      <c r="G34" s="7"/>
      <c r="H34" s="7"/>
    </row>
    <row r="35" spans="1:8" ht="12.75" customHeight="1">
      <c r="A35" s="7"/>
      <c r="B35" s="7"/>
      <c r="C35" s="7"/>
      <c r="D35" s="7" t="s">
        <v>55</v>
      </c>
      <c r="E35" s="7"/>
      <c r="F35" s="7"/>
      <c r="G35" s="7"/>
      <c r="H35" s="7"/>
    </row>
    <row r="36" spans="1:12" ht="12.75" customHeight="1">
      <c r="A36" s="13"/>
      <c r="B36" s="13"/>
      <c r="C36" s="13"/>
      <c r="D36" s="13" t="s">
        <v>56</v>
      </c>
      <c r="E36" s="13"/>
      <c r="F36" s="13"/>
      <c r="G36" s="13"/>
      <c r="H36" s="13">
        <v>0</v>
      </c>
      <c r="L36">
        <v>0</v>
      </c>
    </row>
    <row r="37" spans="1:8" ht="12.75" customHeight="1">
      <c r="A37" s="7"/>
      <c r="B37" s="7"/>
      <c r="C37" s="7"/>
      <c r="D37" s="7" t="s">
        <v>57</v>
      </c>
      <c r="E37" s="7"/>
      <c r="F37" s="7"/>
      <c r="G37" s="7"/>
      <c r="H37" s="7"/>
    </row>
    <row r="38" spans="1:12" ht="12.75" customHeight="1">
      <c r="A38" s="13"/>
      <c r="B38" s="13"/>
      <c r="C38" s="13"/>
      <c r="D38" s="13" t="s">
        <v>58</v>
      </c>
      <c r="E38" s="13"/>
      <c r="F38" s="13"/>
      <c r="G38" s="13"/>
      <c r="H38" s="13">
        <v>0</v>
      </c>
      <c r="L38">
        <v>0</v>
      </c>
    </row>
    <row r="39" spans="1:12" ht="12.75" customHeight="1">
      <c r="A39" s="13"/>
      <c r="B39" s="13"/>
      <c r="C39" s="13"/>
      <c r="D39" s="13" t="s">
        <v>59</v>
      </c>
      <c r="E39" s="13"/>
      <c r="F39" s="13"/>
      <c r="G39" s="13"/>
      <c r="H39" s="13">
        <f>H36+H38</f>
        <v>0</v>
      </c>
      <c r="L39">
        <f>L36+L38</f>
        <v>0</v>
      </c>
    </row>
    <row r="41" spans="1:12" ht="12.75" customHeight="1">
      <c r="A41" s="13"/>
      <c r="B41" s="13"/>
      <c r="C41" s="13"/>
      <c r="D41" s="13" t="s">
        <v>59</v>
      </c>
      <c r="E41" s="13"/>
      <c r="F41" s="13"/>
      <c r="G41" s="13"/>
      <c r="H41" s="13">
        <f>H32+H39</f>
        <v>0</v>
      </c>
      <c r="L41">
        <f>L32+L39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399</v>
      </c>
      <c r="D6" s="5" t="s">
        <v>400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354</v>
      </c>
      <c r="D11" s="7" t="s">
        <v>353</v>
      </c>
      <c r="E11" s="7"/>
      <c r="F11" s="9"/>
      <c r="G11" s="7"/>
      <c r="H11" s="9"/>
    </row>
    <row r="12" spans="1:12" ht="25.5">
      <c r="A12" s="6">
        <v>1</v>
      </c>
      <c r="B12" s="6" t="s">
        <v>401</v>
      </c>
      <c r="C12" s="6" t="s">
        <v>44</v>
      </c>
      <c r="D12" s="6" t="s">
        <v>402</v>
      </c>
      <c r="E12" s="6" t="s">
        <v>357</v>
      </c>
      <c r="F12" s="8">
        <v>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 customHeight="1">
      <c r="A13" s="13"/>
      <c r="B13" s="13"/>
      <c r="C13" s="13" t="s">
        <v>354</v>
      </c>
      <c r="D13" s="13" t="s">
        <v>353</v>
      </c>
      <c r="E13" s="13"/>
      <c r="F13" s="13"/>
      <c r="G13" s="13"/>
      <c r="H13" s="13">
        <f>SUM(H12:H12)</f>
        <v>0</v>
      </c>
      <c r="L13">
        <f>SUM(L12:L12)</f>
        <v>0</v>
      </c>
    </row>
    <row r="15" spans="1:8" ht="12.75" customHeight="1">
      <c r="A15" s="7"/>
      <c r="B15" s="7"/>
      <c r="C15" s="7" t="s">
        <v>21</v>
      </c>
      <c r="D15" s="7" t="s">
        <v>42</v>
      </c>
      <c r="E15" s="7"/>
      <c r="F15" s="9"/>
      <c r="G15" s="7"/>
      <c r="H15" s="9"/>
    </row>
    <row r="16" spans="1:12" ht="25.5">
      <c r="A16" s="6">
        <v>2</v>
      </c>
      <c r="B16" s="6" t="s">
        <v>403</v>
      </c>
      <c r="C16" s="6" t="s">
        <v>44</v>
      </c>
      <c r="D16" s="6" t="s">
        <v>404</v>
      </c>
      <c r="E16" s="6" t="s">
        <v>51</v>
      </c>
      <c r="F16" s="8">
        <v>225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spans="1:12" ht="25.5">
      <c r="A17" s="14">
        <v>3</v>
      </c>
      <c r="B17" s="14" t="s">
        <v>405</v>
      </c>
      <c r="C17" s="14" t="s">
        <v>44</v>
      </c>
      <c r="D17" s="14" t="s">
        <v>406</v>
      </c>
      <c r="E17" s="14" t="s">
        <v>51</v>
      </c>
      <c r="F17" s="8">
        <v>225</v>
      </c>
      <c r="G17" s="11"/>
      <c r="H17" s="10">
        <f>ROUND(G17*F17,2)</f>
        <v>0</v>
      </c>
      <c r="K17">
        <f>rekapitulace!H8</f>
        <v>21</v>
      </c>
      <c r="L17">
        <f>ROUND(K17/100*H17,2)</f>
        <v>0</v>
      </c>
    </row>
    <row r="18" spans="1:12" ht="38.25">
      <c r="A18" s="14">
        <v>4</v>
      </c>
      <c r="B18" s="14" t="s">
        <v>407</v>
      </c>
      <c r="C18" s="14" t="s">
        <v>44</v>
      </c>
      <c r="D18" s="14" t="s">
        <v>408</v>
      </c>
      <c r="E18" s="14" t="s">
        <v>51</v>
      </c>
      <c r="F18" s="8">
        <v>225</v>
      </c>
      <c r="G18" s="11"/>
      <c r="H18" s="10">
        <f>ROUND(G18*F18,2)</f>
        <v>0</v>
      </c>
      <c r="K18">
        <f>rekapitulace!H8</f>
        <v>21</v>
      </c>
      <c r="L18">
        <f>ROUND(K18/100*H18,2)</f>
        <v>0</v>
      </c>
    </row>
    <row r="19" spans="1:12" ht="25.5">
      <c r="A19" s="6">
        <v>5</v>
      </c>
      <c r="B19" s="6" t="s">
        <v>409</v>
      </c>
      <c r="C19" s="6" t="s">
        <v>44</v>
      </c>
      <c r="D19" s="6" t="s">
        <v>410</v>
      </c>
      <c r="E19" s="6" t="s">
        <v>46</v>
      </c>
      <c r="F19" s="8">
        <v>3.375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2" t="s">
        <v>411</v>
      </c>
    </row>
    <row r="21" spans="1:12" ht="12.75" customHeight="1">
      <c r="A21" s="13"/>
      <c r="B21" s="13"/>
      <c r="C21" s="13" t="s">
        <v>21</v>
      </c>
      <c r="D21" s="13" t="s">
        <v>42</v>
      </c>
      <c r="E21" s="13"/>
      <c r="F21" s="13"/>
      <c r="G21" s="13"/>
      <c r="H21" s="13">
        <f>SUM(H16:H20)</f>
        <v>0</v>
      </c>
      <c r="L21">
        <f>SUM(L16:L20)</f>
        <v>0</v>
      </c>
    </row>
    <row r="23" spans="1:12" ht="12.75" customHeight="1">
      <c r="A23" s="13"/>
      <c r="B23" s="13"/>
      <c r="C23" s="13"/>
      <c r="D23" s="13" t="s">
        <v>53</v>
      </c>
      <c r="E23" s="13"/>
      <c r="F23" s="13"/>
      <c r="G23" s="13"/>
      <c r="H23" s="13">
        <f>+H13+H21</f>
        <v>0</v>
      </c>
      <c r="L23">
        <f>+L13+L21</f>
        <v>0</v>
      </c>
    </row>
    <row r="25" spans="1:8" ht="12.75" customHeight="1">
      <c r="A25" s="7" t="s">
        <v>54</v>
      </c>
      <c r="B25" s="7"/>
      <c r="C25" s="7"/>
      <c r="D25" s="7"/>
      <c r="E25" s="7"/>
      <c r="F25" s="7"/>
      <c r="G25" s="7"/>
      <c r="H25" s="7"/>
    </row>
    <row r="26" spans="1:8" ht="12.75" customHeight="1">
      <c r="A26" s="7"/>
      <c r="B26" s="7"/>
      <c r="C26" s="7"/>
      <c r="D26" s="7" t="s">
        <v>55</v>
      </c>
      <c r="E26" s="7"/>
      <c r="F26" s="7"/>
      <c r="G26" s="7"/>
      <c r="H26" s="7"/>
    </row>
    <row r="27" spans="1:12" ht="12.75" customHeight="1">
      <c r="A27" s="13"/>
      <c r="B27" s="13"/>
      <c r="C27" s="13"/>
      <c r="D27" s="13" t="s">
        <v>56</v>
      </c>
      <c r="E27" s="13"/>
      <c r="F27" s="13"/>
      <c r="G27" s="13"/>
      <c r="H27" s="13">
        <v>0</v>
      </c>
      <c r="L27">
        <v>0</v>
      </c>
    </row>
    <row r="28" spans="1:8" ht="12.75" customHeight="1">
      <c r="A28" s="7"/>
      <c r="B28" s="7"/>
      <c r="C28" s="7"/>
      <c r="D28" s="7" t="s">
        <v>57</v>
      </c>
      <c r="E28" s="7"/>
      <c r="F28" s="7"/>
      <c r="G28" s="7"/>
      <c r="H28" s="7"/>
    </row>
    <row r="29" spans="1:12" ht="12.75" customHeight="1">
      <c r="A29" s="13"/>
      <c r="B29" s="13"/>
      <c r="C29" s="13"/>
      <c r="D29" s="13" t="s">
        <v>58</v>
      </c>
      <c r="E29" s="13"/>
      <c r="F29" s="13"/>
      <c r="G29" s="13"/>
      <c r="H29" s="13">
        <v>0</v>
      </c>
      <c r="L29">
        <v>0</v>
      </c>
    </row>
    <row r="30" spans="1:12" ht="12.75" customHeight="1">
      <c r="A30" s="13"/>
      <c r="B30" s="13"/>
      <c r="C30" s="13"/>
      <c r="D30" s="13" t="s">
        <v>59</v>
      </c>
      <c r="E30" s="13"/>
      <c r="F30" s="13"/>
      <c r="G30" s="13"/>
      <c r="H30" s="13">
        <f>H27+H29</f>
        <v>0</v>
      </c>
      <c r="L30">
        <f>L27+L29</f>
        <v>0</v>
      </c>
    </row>
    <row r="32" spans="1:12" ht="12.75" customHeight="1">
      <c r="A32" s="13"/>
      <c r="B32" s="13"/>
      <c r="C32" s="13"/>
      <c r="D32" s="13" t="s">
        <v>59</v>
      </c>
      <c r="E32" s="13"/>
      <c r="F32" s="13"/>
      <c r="G32" s="13"/>
      <c r="H32" s="13">
        <f>H23+H30</f>
        <v>0</v>
      </c>
      <c r="L32">
        <f>L23+L30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413</v>
      </c>
      <c r="D6" s="5" t="s">
        <v>24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414</v>
      </c>
      <c r="C12" s="6" t="s">
        <v>44</v>
      </c>
      <c r="D12" s="6" t="s">
        <v>415</v>
      </c>
      <c r="E12" s="6" t="s">
        <v>51</v>
      </c>
      <c r="F12" s="8">
        <v>50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416</v>
      </c>
    </row>
    <row r="14" spans="1:12" ht="38.25">
      <c r="A14" s="6">
        <v>2</v>
      </c>
      <c r="B14" s="6" t="s">
        <v>417</v>
      </c>
      <c r="C14" s="6" t="s">
        <v>44</v>
      </c>
      <c r="D14" s="6" t="s">
        <v>418</v>
      </c>
      <c r="E14" s="6" t="s">
        <v>162</v>
      </c>
      <c r="F14" s="8">
        <v>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2" t="s">
        <v>381</v>
      </c>
    </row>
    <row r="16" spans="1:12" ht="38.25">
      <c r="A16" s="6">
        <v>3</v>
      </c>
      <c r="B16" s="6" t="s">
        <v>43</v>
      </c>
      <c r="C16" s="6" t="s">
        <v>44</v>
      </c>
      <c r="D16" s="6" t="s">
        <v>45</v>
      </c>
      <c r="E16" s="6" t="s">
        <v>46</v>
      </c>
      <c r="F16" s="8">
        <v>736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2" t="s">
        <v>419</v>
      </c>
    </row>
    <row r="18" spans="1:12" ht="12.75" customHeight="1">
      <c r="A18" s="13"/>
      <c r="B18" s="13"/>
      <c r="C18" s="13" t="s">
        <v>21</v>
      </c>
      <c r="D18" s="13" t="s">
        <v>42</v>
      </c>
      <c r="E18" s="13"/>
      <c r="F18" s="13"/>
      <c r="G18" s="13"/>
      <c r="H18" s="13">
        <f>SUM(H12:H17)</f>
        <v>0</v>
      </c>
      <c r="L18">
        <f>SUM(L12:L17)</f>
        <v>0</v>
      </c>
    </row>
    <row r="20" spans="1:12" ht="12.75" customHeight="1">
      <c r="A20" s="13"/>
      <c r="B20" s="13"/>
      <c r="C20" s="13"/>
      <c r="D20" s="13" t="s">
        <v>53</v>
      </c>
      <c r="E20" s="13"/>
      <c r="F20" s="13"/>
      <c r="G20" s="13"/>
      <c r="H20" s="13">
        <f>+H18</f>
        <v>0</v>
      </c>
      <c r="L20">
        <f>+L18</f>
        <v>0</v>
      </c>
    </row>
    <row r="22" spans="1:8" ht="12.75" customHeight="1">
      <c r="A22" s="7" t="s">
        <v>54</v>
      </c>
      <c r="B22" s="7"/>
      <c r="C22" s="7"/>
      <c r="D22" s="7"/>
      <c r="E22" s="7"/>
      <c r="F22" s="7"/>
      <c r="G22" s="7"/>
      <c r="H22" s="7"/>
    </row>
    <row r="23" spans="1:8" ht="12.75" customHeight="1">
      <c r="A23" s="7"/>
      <c r="B23" s="7"/>
      <c r="C23" s="7"/>
      <c r="D23" s="7" t="s">
        <v>55</v>
      </c>
      <c r="E23" s="7"/>
      <c r="F23" s="7"/>
      <c r="G23" s="7"/>
      <c r="H23" s="7"/>
    </row>
    <row r="24" spans="1:12" ht="12.75" customHeight="1">
      <c r="A24" s="13"/>
      <c r="B24" s="13"/>
      <c r="C24" s="13"/>
      <c r="D24" s="13" t="s">
        <v>56</v>
      </c>
      <c r="E24" s="13"/>
      <c r="F24" s="13"/>
      <c r="G24" s="13"/>
      <c r="H24" s="13">
        <v>0</v>
      </c>
      <c r="L24">
        <v>0</v>
      </c>
    </row>
    <row r="25" spans="1:8" ht="12.75" customHeight="1">
      <c r="A25" s="7"/>
      <c r="B25" s="7"/>
      <c r="C25" s="7"/>
      <c r="D25" s="7" t="s">
        <v>57</v>
      </c>
      <c r="E25" s="7"/>
      <c r="F25" s="7"/>
      <c r="G25" s="7"/>
      <c r="H25" s="7"/>
    </row>
    <row r="26" spans="1:12" ht="12.75" customHeight="1">
      <c r="A26" s="13"/>
      <c r="B26" s="13"/>
      <c r="C26" s="13"/>
      <c r="D26" s="13" t="s">
        <v>58</v>
      </c>
      <c r="E26" s="13"/>
      <c r="F26" s="13"/>
      <c r="G26" s="13"/>
      <c r="H26" s="13">
        <v>0</v>
      </c>
      <c r="L26">
        <v>0</v>
      </c>
    </row>
    <row r="27" spans="1:12" ht="12.75" customHeight="1">
      <c r="A27" s="13"/>
      <c r="B27" s="13"/>
      <c r="C27" s="13"/>
      <c r="D27" s="13" t="s">
        <v>59</v>
      </c>
      <c r="E27" s="13"/>
      <c r="F27" s="13"/>
      <c r="G27" s="13"/>
      <c r="H27" s="13">
        <f>H24+H26</f>
        <v>0</v>
      </c>
      <c r="L27">
        <f>L24+L26</f>
        <v>0</v>
      </c>
    </row>
    <row r="29" spans="1:12" ht="12.75" customHeight="1">
      <c r="A29" s="13"/>
      <c r="B29" s="13"/>
      <c r="C29" s="13"/>
      <c r="D29" s="13" t="s">
        <v>59</v>
      </c>
      <c r="E29" s="13"/>
      <c r="F29" s="13"/>
      <c r="G29" s="13"/>
      <c r="H29" s="13">
        <f>H20+H27</f>
        <v>0</v>
      </c>
      <c r="L29">
        <f>L20+L27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420</v>
      </c>
      <c r="D6" s="5" t="s">
        <v>421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354</v>
      </c>
      <c r="D11" s="7" t="s">
        <v>353</v>
      </c>
      <c r="E11" s="7"/>
      <c r="F11" s="9"/>
      <c r="G11" s="7"/>
      <c r="H11" s="9"/>
    </row>
    <row r="12" spans="1:12" ht="12.75">
      <c r="A12" s="6">
        <v>1</v>
      </c>
      <c r="B12" s="6" t="s">
        <v>44</v>
      </c>
      <c r="C12" s="6" t="s">
        <v>44</v>
      </c>
      <c r="D12" s="6" t="s">
        <v>44</v>
      </c>
      <c r="E12" s="6"/>
      <c r="F12" s="8">
        <v>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 customHeight="1">
      <c r="A13" s="13"/>
      <c r="B13" s="13"/>
      <c r="C13" s="13" t="s">
        <v>354</v>
      </c>
      <c r="D13" s="13" t="s">
        <v>353</v>
      </c>
      <c r="E13" s="13"/>
      <c r="F13" s="13"/>
      <c r="G13" s="13"/>
      <c r="H13" s="13">
        <f>SUM(H12:H12)</f>
        <v>0</v>
      </c>
      <c r="L13">
        <f>SUM(L12:L12)</f>
        <v>0</v>
      </c>
    </row>
    <row r="15" spans="1:8" ht="12.75" customHeight="1">
      <c r="A15" s="7"/>
      <c r="B15" s="7"/>
      <c r="C15" s="7" t="s">
        <v>21</v>
      </c>
      <c r="D15" s="7" t="s">
        <v>42</v>
      </c>
      <c r="E15" s="7"/>
      <c r="F15" s="9"/>
      <c r="G15" s="7"/>
      <c r="H15" s="9"/>
    </row>
    <row r="16" spans="1:12" ht="76.5">
      <c r="A16" s="6">
        <v>2</v>
      </c>
      <c r="B16" s="6" t="s">
        <v>62</v>
      </c>
      <c r="C16" s="6" t="s">
        <v>44</v>
      </c>
      <c r="D16" s="6" t="s">
        <v>63</v>
      </c>
      <c r="E16" s="6" t="s">
        <v>46</v>
      </c>
      <c r="F16" s="8">
        <v>3853.2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2" t="s">
        <v>422</v>
      </c>
    </row>
    <row r="18" spans="1:12" ht="51">
      <c r="A18" s="6">
        <v>3</v>
      </c>
      <c r="B18" s="6" t="s">
        <v>65</v>
      </c>
      <c r="C18" s="6" t="s">
        <v>44</v>
      </c>
      <c r="D18" s="6" t="s">
        <v>66</v>
      </c>
      <c r="E18" s="6" t="s">
        <v>67</v>
      </c>
      <c r="F18" s="8">
        <v>93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spans="1:12" ht="51">
      <c r="A19" s="6">
        <v>4</v>
      </c>
      <c r="B19" s="6" t="s">
        <v>68</v>
      </c>
      <c r="C19" s="6" t="s">
        <v>44</v>
      </c>
      <c r="D19" s="6" t="s">
        <v>69</v>
      </c>
      <c r="E19" s="6" t="s">
        <v>46</v>
      </c>
      <c r="F19" s="8">
        <v>756.64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38.25">
      <c r="D20" s="12" t="s">
        <v>423</v>
      </c>
    </row>
    <row r="21" spans="1:12" ht="38.25">
      <c r="A21" s="6">
        <v>5</v>
      </c>
      <c r="B21" s="6" t="s">
        <v>71</v>
      </c>
      <c r="C21" s="6" t="s">
        <v>44</v>
      </c>
      <c r="D21" s="6" t="s">
        <v>72</v>
      </c>
      <c r="E21" s="6" t="s">
        <v>46</v>
      </c>
      <c r="F21" s="8">
        <v>266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424</v>
      </c>
    </row>
    <row r="23" spans="1:12" ht="38.25">
      <c r="A23" s="6">
        <v>6</v>
      </c>
      <c r="B23" s="6" t="s">
        <v>74</v>
      </c>
      <c r="C23" s="6" t="s">
        <v>44</v>
      </c>
      <c r="D23" s="6" t="s">
        <v>425</v>
      </c>
      <c r="E23" s="6" t="s">
        <v>51</v>
      </c>
      <c r="F23" s="8">
        <v>1357.5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426</v>
      </c>
    </row>
    <row r="25" spans="1:12" ht="51">
      <c r="A25" s="6">
        <v>7</v>
      </c>
      <c r="B25" s="6" t="s">
        <v>77</v>
      </c>
      <c r="C25" s="6" t="s">
        <v>44</v>
      </c>
      <c r="D25" s="6" t="s">
        <v>78</v>
      </c>
      <c r="E25" s="6" t="s">
        <v>67</v>
      </c>
      <c r="F25" s="8">
        <v>770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427</v>
      </c>
    </row>
    <row r="27" spans="1:12" ht="25.5">
      <c r="A27" s="6">
        <v>8</v>
      </c>
      <c r="B27" s="6" t="s">
        <v>80</v>
      </c>
      <c r="C27" s="6" t="s">
        <v>44</v>
      </c>
      <c r="D27" s="6" t="s">
        <v>81</v>
      </c>
      <c r="E27" s="6" t="s">
        <v>67</v>
      </c>
      <c r="F27" s="8">
        <v>10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2" t="s">
        <v>428</v>
      </c>
    </row>
    <row r="29" spans="1:12" ht="25.5">
      <c r="A29" s="6">
        <v>9</v>
      </c>
      <c r="B29" s="6" t="s">
        <v>83</v>
      </c>
      <c r="C29" s="6" t="s">
        <v>44</v>
      </c>
      <c r="D29" s="6" t="s">
        <v>84</v>
      </c>
      <c r="E29" s="6" t="s">
        <v>46</v>
      </c>
      <c r="F29" s="8">
        <v>542.1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12.75">
      <c r="D30" s="12" t="s">
        <v>429</v>
      </c>
    </row>
    <row r="31" spans="1:12" ht="12.75">
      <c r="A31" s="6">
        <v>10</v>
      </c>
      <c r="B31" s="6" t="s">
        <v>86</v>
      </c>
      <c r="C31" s="6" t="s">
        <v>44</v>
      </c>
      <c r="D31" s="6" t="s">
        <v>87</v>
      </c>
      <c r="E31" s="6" t="s">
        <v>51</v>
      </c>
      <c r="F31" s="8">
        <v>8112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ht="12.75">
      <c r="D32" s="12" t="s">
        <v>430</v>
      </c>
    </row>
    <row r="33" spans="1:12" ht="12.75" customHeight="1">
      <c r="A33" s="13"/>
      <c r="B33" s="13"/>
      <c r="C33" s="13" t="s">
        <v>21</v>
      </c>
      <c r="D33" s="13" t="s">
        <v>42</v>
      </c>
      <c r="E33" s="13"/>
      <c r="F33" s="13"/>
      <c r="G33" s="13"/>
      <c r="H33" s="13">
        <f>SUM(H16:H32)</f>
        <v>0</v>
      </c>
      <c r="L33">
        <f>SUM(L16:L32)</f>
        <v>0</v>
      </c>
    </row>
    <row r="35" spans="1:8" ht="12.75" customHeight="1">
      <c r="A35" s="7"/>
      <c r="B35" s="7"/>
      <c r="C35" s="7" t="s">
        <v>35</v>
      </c>
      <c r="D35" s="7" t="s">
        <v>89</v>
      </c>
      <c r="E35" s="7"/>
      <c r="F35" s="9"/>
      <c r="G35" s="7"/>
      <c r="H35" s="9"/>
    </row>
    <row r="36" spans="1:12" ht="12.75">
      <c r="A36" s="6">
        <v>11</v>
      </c>
      <c r="B36" s="6" t="s">
        <v>90</v>
      </c>
      <c r="C36" s="6" t="s">
        <v>44</v>
      </c>
      <c r="D36" s="6" t="s">
        <v>91</v>
      </c>
      <c r="E36" s="6" t="s">
        <v>67</v>
      </c>
      <c r="F36" s="8">
        <v>558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ht="12.75">
      <c r="D37" s="12" t="s">
        <v>431</v>
      </c>
    </row>
    <row r="38" spans="1:12" ht="38.25">
      <c r="A38" s="6">
        <v>12</v>
      </c>
      <c r="B38" s="6" t="s">
        <v>93</v>
      </c>
      <c r="C38" s="6" t="s">
        <v>44</v>
      </c>
      <c r="D38" s="6" t="s">
        <v>94</v>
      </c>
      <c r="E38" s="6" t="s">
        <v>51</v>
      </c>
      <c r="F38" s="8">
        <v>8112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2" t="s">
        <v>430</v>
      </c>
    </row>
    <row r="40" spans="1:12" ht="51">
      <c r="A40" s="14">
        <v>13</v>
      </c>
      <c r="B40" s="14" t="s">
        <v>96</v>
      </c>
      <c r="C40" s="14" t="s">
        <v>44</v>
      </c>
      <c r="D40" s="14" t="s">
        <v>97</v>
      </c>
      <c r="E40" s="14" t="s">
        <v>51</v>
      </c>
      <c r="F40" s="8">
        <v>8112</v>
      </c>
      <c r="G40" s="11"/>
      <c r="H40" s="10">
        <f>ROUND(G40*F40,2)</f>
        <v>0</v>
      </c>
      <c r="K40">
        <f>rekapitulace!H8</f>
        <v>21</v>
      </c>
      <c r="L40">
        <f>ROUND(K40/100*H40,2)</f>
        <v>0</v>
      </c>
    </row>
    <row r="41" spans="1:12" ht="12.75" customHeight="1">
      <c r="A41" s="13"/>
      <c r="B41" s="13"/>
      <c r="C41" s="13" t="s">
        <v>35</v>
      </c>
      <c r="D41" s="13" t="s">
        <v>89</v>
      </c>
      <c r="E41" s="13"/>
      <c r="F41" s="13"/>
      <c r="G41" s="13"/>
      <c r="H41" s="13">
        <f>SUM(H36:H40)</f>
        <v>0</v>
      </c>
      <c r="L41">
        <f>SUM(L36:L40)</f>
        <v>0</v>
      </c>
    </row>
    <row r="43" spans="1:8" ht="12.75" customHeight="1">
      <c r="A43" s="7"/>
      <c r="B43" s="7"/>
      <c r="C43" s="7" t="s">
        <v>38</v>
      </c>
      <c r="D43" s="7" t="s">
        <v>48</v>
      </c>
      <c r="E43" s="7"/>
      <c r="F43" s="9"/>
      <c r="G43" s="7"/>
      <c r="H43" s="9"/>
    </row>
    <row r="44" spans="1:12" ht="25.5">
      <c r="A44" s="6">
        <v>14</v>
      </c>
      <c r="B44" s="6" t="s">
        <v>98</v>
      </c>
      <c r="C44" s="6" t="s">
        <v>44</v>
      </c>
      <c r="D44" s="6" t="s">
        <v>99</v>
      </c>
      <c r="E44" s="6" t="s">
        <v>51</v>
      </c>
      <c r="F44" s="8">
        <v>6962.8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432</v>
      </c>
    </row>
    <row r="46" spans="1:12" ht="25.5">
      <c r="A46" s="6">
        <v>15</v>
      </c>
      <c r="B46" s="6" t="s">
        <v>101</v>
      </c>
      <c r="C46" s="6" t="s">
        <v>44</v>
      </c>
      <c r="D46" s="6" t="s">
        <v>102</v>
      </c>
      <c r="E46" s="6" t="s">
        <v>46</v>
      </c>
      <c r="F46" s="8">
        <v>2190.24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ht="25.5">
      <c r="D47" s="12" t="s">
        <v>433</v>
      </c>
    </row>
    <row r="48" spans="1:12" ht="25.5">
      <c r="A48" s="6">
        <v>16</v>
      </c>
      <c r="B48" s="6" t="s">
        <v>104</v>
      </c>
      <c r="C48" s="6" t="s">
        <v>44</v>
      </c>
      <c r="D48" s="6" t="s">
        <v>105</v>
      </c>
      <c r="E48" s="6" t="s">
        <v>51</v>
      </c>
      <c r="F48" s="8">
        <v>1357.5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ht="12.75">
      <c r="D49" s="12" t="s">
        <v>426</v>
      </c>
    </row>
    <row r="50" spans="1:12" ht="12.75">
      <c r="A50" s="6">
        <v>17</v>
      </c>
      <c r="B50" s="6" t="s">
        <v>109</v>
      </c>
      <c r="C50" s="6" t="s">
        <v>44</v>
      </c>
      <c r="D50" s="6" t="s">
        <v>110</v>
      </c>
      <c r="E50" s="6" t="s">
        <v>51</v>
      </c>
      <c r="F50" s="8">
        <v>13853.63</v>
      </c>
      <c r="G50" s="11"/>
      <c r="H50" s="10">
        <f>ROUND((G50*F50),2)</f>
        <v>0</v>
      </c>
      <c r="K50">
        <f>rekapitulace!H8</f>
        <v>21</v>
      </c>
      <c r="L50">
        <f>ROUND(K50/100*H50,2)</f>
        <v>0</v>
      </c>
    </row>
    <row r="51" ht="76.5">
      <c r="D51" s="12" t="s">
        <v>434</v>
      </c>
    </row>
    <row r="52" spans="1:12" ht="25.5">
      <c r="A52" s="6">
        <v>18</v>
      </c>
      <c r="B52" s="6" t="s">
        <v>112</v>
      </c>
      <c r="C52" s="6" t="s">
        <v>44</v>
      </c>
      <c r="D52" s="6" t="s">
        <v>113</v>
      </c>
      <c r="E52" s="6" t="s">
        <v>51</v>
      </c>
      <c r="F52" s="8">
        <v>164.63</v>
      </c>
      <c r="G52" s="11"/>
      <c r="H52" s="10">
        <f>ROUND((G52*F52),2)</f>
        <v>0</v>
      </c>
      <c r="K52">
        <f>rekapitulace!H8</f>
        <v>21</v>
      </c>
      <c r="L52">
        <f>ROUND(K52/100*H52,2)</f>
        <v>0</v>
      </c>
    </row>
    <row r="53" ht="25.5">
      <c r="D53" s="12" t="s">
        <v>435</v>
      </c>
    </row>
    <row r="54" spans="1:12" ht="38.25">
      <c r="A54" s="6">
        <v>19</v>
      </c>
      <c r="B54" s="6" t="s">
        <v>115</v>
      </c>
      <c r="C54" s="6" t="s">
        <v>44</v>
      </c>
      <c r="D54" s="6" t="s">
        <v>116</v>
      </c>
      <c r="E54" s="6" t="s">
        <v>46</v>
      </c>
      <c r="F54" s="8">
        <v>1.92</v>
      </c>
      <c r="G54" s="11"/>
      <c r="H54" s="10">
        <f>ROUND((G54*F54),2)</f>
        <v>0</v>
      </c>
      <c r="K54">
        <f>rekapitulace!H8</f>
        <v>21</v>
      </c>
      <c r="L54">
        <f>ROUND(K54/100*H54,2)</f>
        <v>0</v>
      </c>
    </row>
    <row r="55" ht="25.5">
      <c r="D55" s="12" t="s">
        <v>436</v>
      </c>
    </row>
    <row r="56" spans="1:12" ht="25.5">
      <c r="A56" s="6">
        <v>20</v>
      </c>
      <c r="B56" s="6" t="s">
        <v>118</v>
      </c>
      <c r="C56" s="6" t="s">
        <v>44</v>
      </c>
      <c r="D56" s="6" t="s">
        <v>119</v>
      </c>
      <c r="E56" s="6" t="s">
        <v>51</v>
      </c>
      <c r="F56" s="8">
        <v>6992.23</v>
      </c>
      <c r="G56" s="11"/>
      <c r="H56" s="10">
        <f>ROUND((G56*F56),2)</f>
        <v>0</v>
      </c>
      <c r="K56">
        <f>rekapitulace!H8</f>
        <v>21</v>
      </c>
      <c r="L56">
        <f>ROUND(K56/100*H56,2)</f>
        <v>0</v>
      </c>
    </row>
    <row r="57" ht="63.75">
      <c r="D57" s="12" t="s">
        <v>437</v>
      </c>
    </row>
    <row r="58" spans="1:12" ht="76.5">
      <c r="A58" s="6">
        <v>21</v>
      </c>
      <c r="B58" s="6" t="s">
        <v>118</v>
      </c>
      <c r="C58" s="6" t="s">
        <v>121</v>
      </c>
      <c r="D58" s="6" t="s">
        <v>122</v>
      </c>
      <c r="E58" s="6" t="s">
        <v>51</v>
      </c>
      <c r="F58" s="8">
        <v>48.9</v>
      </c>
      <c r="G58" s="11"/>
      <c r="H58" s="10">
        <f>ROUND((G58*F58),2)</f>
        <v>0</v>
      </c>
      <c r="K58">
        <f>rekapitulace!H8</f>
        <v>21</v>
      </c>
      <c r="L58">
        <f>ROUND(K58/100*H58,2)</f>
        <v>0</v>
      </c>
    </row>
    <row r="59" ht="12.75">
      <c r="D59" s="12" t="s">
        <v>438</v>
      </c>
    </row>
    <row r="60" spans="1:12" ht="25.5">
      <c r="A60" s="14">
        <v>22</v>
      </c>
      <c r="B60" s="14" t="s">
        <v>124</v>
      </c>
      <c r="C60" s="14" t="s">
        <v>121</v>
      </c>
      <c r="D60" s="14" t="s">
        <v>125</v>
      </c>
      <c r="E60" s="14" t="s">
        <v>51</v>
      </c>
      <c r="F60" s="8">
        <v>48.9</v>
      </c>
      <c r="G60" s="11"/>
      <c r="H60" s="10">
        <f>ROUND(G60*F60,2)</f>
        <v>0</v>
      </c>
      <c r="K60">
        <f>rekapitulace!H8</f>
        <v>21</v>
      </c>
      <c r="L60">
        <f>ROUND(K60/100*H60,2)</f>
        <v>0</v>
      </c>
    </row>
    <row r="61" ht="12.75">
      <c r="D61" s="12" t="s">
        <v>439</v>
      </c>
    </row>
    <row r="62" spans="1:12" ht="25.5">
      <c r="A62" s="14">
        <v>23</v>
      </c>
      <c r="B62" s="14" t="s">
        <v>127</v>
      </c>
      <c r="C62" s="14" t="s">
        <v>121</v>
      </c>
      <c r="D62" s="14" t="s">
        <v>128</v>
      </c>
      <c r="E62" s="14" t="s">
        <v>51</v>
      </c>
      <c r="F62" s="8">
        <v>48.9</v>
      </c>
      <c r="G62" s="11"/>
      <c r="H62" s="10">
        <f>ROUND(G62*F62,2)</f>
        <v>0</v>
      </c>
      <c r="K62">
        <f>rekapitulace!H8</f>
        <v>21</v>
      </c>
      <c r="L62">
        <f>ROUND(K62/100*H62,2)</f>
        <v>0</v>
      </c>
    </row>
    <row r="63" ht="12.75">
      <c r="D63" s="12" t="s">
        <v>439</v>
      </c>
    </row>
    <row r="64" spans="1:12" ht="25.5">
      <c r="A64" s="14">
        <v>24</v>
      </c>
      <c r="B64" s="14" t="s">
        <v>129</v>
      </c>
      <c r="C64" s="14" t="s">
        <v>121</v>
      </c>
      <c r="D64" s="14" t="s">
        <v>130</v>
      </c>
      <c r="E64" s="14" t="s">
        <v>51</v>
      </c>
      <c r="F64" s="8">
        <v>48.9</v>
      </c>
      <c r="G64" s="11"/>
      <c r="H64" s="10">
        <f>ROUND(G64*F64,2)</f>
        <v>0</v>
      </c>
      <c r="K64">
        <f>rekapitulace!H8</f>
        <v>21</v>
      </c>
      <c r="L64">
        <f>ROUND(K64/100*H64,2)</f>
        <v>0</v>
      </c>
    </row>
    <row r="65" ht="12.75">
      <c r="D65" s="12" t="s">
        <v>439</v>
      </c>
    </row>
    <row r="66" spans="1:12" ht="25.5">
      <c r="A66" s="14">
        <v>25</v>
      </c>
      <c r="B66" s="14" t="s">
        <v>440</v>
      </c>
      <c r="C66" s="14" t="s">
        <v>121</v>
      </c>
      <c r="D66" s="14" t="s">
        <v>131</v>
      </c>
      <c r="E66" s="14" t="s">
        <v>51</v>
      </c>
      <c r="F66" s="8">
        <v>48.9</v>
      </c>
      <c r="G66" s="11"/>
      <c r="H66" s="10">
        <f>ROUND(G66*F66,2)</f>
        <v>0</v>
      </c>
      <c r="K66">
        <f>rekapitulace!H8</f>
        <v>21</v>
      </c>
      <c r="L66">
        <f>ROUND(K66/100*H66,2)</f>
        <v>0</v>
      </c>
    </row>
    <row r="67" ht="12.75">
      <c r="D67" s="12" t="s">
        <v>439</v>
      </c>
    </row>
    <row r="68" spans="1:12" ht="25.5">
      <c r="A68" s="14">
        <v>26</v>
      </c>
      <c r="B68" s="14" t="s">
        <v>132</v>
      </c>
      <c r="C68" s="14" t="s">
        <v>121</v>
      </c>
      <c r="D68" s="14" t="s">
        <v>133</v>
      </c>
      <c r="E68" s="14" t="s">
        <v>51</v>
      </c>
      <c r="F68" s="8">
        <v>48.9</v>
      </c>
      <c r="G68" s="11"/>
      <c r="H68" s="10">
        <f>ROUND(G68*F68,2)</f>
        <v>0</v>
      </c>
      <c r="K68">
        <f>rekapitulace!H8</f>
        <v>21</v>
      </c>
      <c r="L68">
        <f>ROUND(K68/100*H68,2)</f>
        <v>0</v>
      </c>
    </row>
    <row r="69" ht="12.75">
      <c r="D69" s="12" t="s">
        <v>439</v>
      </c>
    </row>
    <row r="70" spans="1:12" ht="25.5">
      <c r="A70" s="6">
        <v>27</v>
      </c>
      <c r="B70" s="6" t="s">
        <v>441</v>
      </c>
      <c r="C70" s="6" t="s">
        <v>44</v>
      </c>
      <c r="D70" s="6" t="s">
        <v>442</v>
      </c>
      <c r="E70" s="6" t="s">
        <v>51</v>
      </c>
      <c r="F70" s="8">
        <v>7463.5</v>
      </c>
      <c r="G70" s="11"/>
      <c r="H70" s="10">
        <f>ROUND((G70*F70),2)</f>
        <v>0</v>
      </c>
      <c r="K70">
        <f>rekapitulace!H8</f>
        <v>21</v>
      </c>
      <c r="L70">
        <f>ROUND(K70/100*H70,2)</f>
        <v>0</v>
      </c>
    </row>
    <row r="71" ht="12.75">
      <c r="D71" s="12" t="s">
        <v>443</v>
      </c>
    </row>
    <row r="72" spans="1:12" ht="25.5">
      <c r="A72" s="14">
        <v>28</v>
      </c>
      <c r="B72" s="14" t="s">
        <v>106</v>
      </c>
      <c r="C72" s="14" t="s">
        <v>44</v>
      </c>
      <c r="D72" s="14" t="s">
        <v>130</v>
      </c>
      <c r="E72" s="14" t="s">
        <v>51</v>
      </c>
      <c r="F72" s="8">
        <v>7463.5</v>
      </c>
      <c r="G72" s="11"/>
      <c r="H72" s="10">
        <f>ROUND(G72*F72,2)</f>
        <v>0</v>
      </c>
      <c r="K72">
        <f>rekapitulace!H8</f>
        <v>21</v>
      </c>
      <c r="L72">
        <f>ROUND(K72/100*H72,2)</f>
        <v>0</v>
      </c>
    </row>
    <row r="73" spans="1:12" ht="25.5">
      <c r="A73" s="6">
        <v>29</v>
      </c>
      <c r="B73" s="6" t="s">
        <v>134</v>
      </c>
      <c r="C73" s="6" t="s">
        <v>44</v>
      </c>
      <c r="D73" s="6" t="s">
        <v>135</v>
      </c>
      <c r="E73" s="6" t="s">
        <v>51</v>
      </c>
      <c r="F73" s="8">
        <v>6923</v>
      </c>
      <c r="G73" s="11"/>
      <c r="H73" s="10">
        <f>ROUND((G73*F73),2)</f>
        <v>0</v>
      </c>
      <c r="K73">
        <f>rekapitulace!H8</f>
        <v>21</v>
      </c>
      <c r="L73">
        <f>ROUND(K73/100*H73,2)</f>
        <v>0</v>
      </c>
    </row>
    <row r="74" ht="114.75">
      <c r="D74" s="12" t="s">
        <v>444</v>
      </c>
    </row>
    <row r="75" spans="1:12" ht="25.5">
      <c r="A75" s="6">
        <v>30</v>
      </c>
      <c r="B75" s="6" t="s">
        <v>137</v>
      </c>
      <c r="C75" s="6" t="s">
        <v>44</v>
      </c>
      <c r="D75" s="6" t="s">
        <v>138</v>
      </c>
      <c r="E75" s="6" t="s">
        <v>51</v>
      </c>
      <c r="F75" s="8">
        <v>6861.4</v>
      </c>
      <c r="G75" s="11"/>
      <c r="H75" s="10">
        <f>ROUND((G75*F75),2)</f>
        <v>0</v>
      </c>
      <c r="K75">
        <f>rekapitulace!H8</f>
        <v>21</v>
      </c>
      <c r="L75">
        <f>ROUND(K75/100*H75,2)</f>
        <v>0</v>
      </c>
    </row>
    <row r="76" ht="25.5">
      <c r="D76" s="12" t="s">
        <v>445</v>
      </c>
    </row>
    <row r="77" spans="1:12" ht="12.75">
      <c r="A77" s="6">
        <v>31</v>
      </c>
      <c r="B77" s="6" t="s">
        <v>140</v>
      </c>
      <c r="C77" s="6" t="s">
        <v>44</v>
      </c>
      <c r="D77" s="6" t="s">
        <v>446</v>
      </c>
      <c r="E77" s="6" t="s">
        <v>51</v>
      </c>
      <c r="F77" s="8">
        <v>18.5</v>
      </c>
      <c r="G77" s="11"/>
      <c r="H77" s="10">
        <f>ROUND((G77*F77),2)</f>
        <v>0</v>
      </c>
      <c r="K77">
        <f>rekapitulace!H8</f>
        <v>21</v>
      </c>
      <c r="L77">
        <f>ROUND(K77/100*H77,2)</f>
        <v>0</v>
      </c>
    </row>
    <row r="78" ht="12.75">
      <c r="D78" s="12" t="s">
        <v>447</v>
      </c>
    </row>
    <row r="79" spans="1:12" ht="25.5">
      <c r="A79" s="14">
        <v>32</v>
      </c>
      <c r="B79" s="14" t="s">
        <v>143</v>
      </c>
      <c r="C79" s="14" t="s">
        <v>44</v>
      </c>
      <c r="D79" s="14" t="s">
        <v>448</v>
      </c>
      <c r="E79" s="14" t="s">
        <v>51</v>
      </c>
      <c r="F79" s="8">
        <v>18.5</v>
      </c>
      <c r="G79" s="11"/>
      <c r="H79" s="10">
        <f>ROUND(G79*F79,2)</f>
        <v>0</v>
      </c>
      <c r="K79">
        <f>rekapitulace!H8</f>
        <v>21</v>
      </c>
      <c r="L79">
        <f>ROUND(K79/100*H79,2)</f>
        <v>0</v>
      </c>
    </row>
    <row r="80" spans="1:12" ht="25.5">
      <c r="A80" s="6">
        <v>33</v>
      </c>
      <c r="B80" s="6" t="s">
        <v>146</v>
      </c>
      <c r="C80" s="6" t="s">
        <v>44</v>
      </c>
      <c r="D80" s="6" t="s">
        <v>147</v>
      </c>
      <c r="E80" s="6" t="s">
        <v>51</v>
      </c>
      <c r="F80" s="8">
        <v>16.275</v>
      </c>
      <c r="G80" s="11"/>
      <c r="H80" s="10">
        <f>ROUND((G80*F80),2)</f>
        <v>0</v>
      </c>
      <c r="K80">
        <f>rekapitulace!H8</f>
        <v>21</v>
      </c>
      <c r="L80">
        <f>ROUND(K80/100*H80,2)</f>
        <v>0</v>
      </c>
    </row>
    <row r="81" ht="12.75">
      <c r="D81" s="12" t="s">
        <v>449</v>
      </c>
    </row>
    <row r="82" spans="1:12" ht="25.5">
      <c r="A82" s="6">
        <v>34</v>
      </c>
      <c r="B82" s="6" t="s">
        <v>149</v>
      </c>
      <c r="C82" s="6" t="s">
        <v>44</v>
      </c>
      <c r="D82" s="6" t="s">
        <v>150</v>
      </c>
      <c r="E82" s="6" t="s">
        <v>51</v>
      </c>
      <c r="F82" s="8">
        <v>7.875</v>
      </c>
      <c r="G82" s="11"/>
      <c r="H82" s="10">
        <f>ROUND((G82*F82),2)</f>
        <v>0</v>
      </c>
      <c r="K82">
        <f>rekapitulace!H8</f>
        <v>21</v>
      </c>
      <c r="L82">
        <f>ROUND(K82/100*H82,2)</f>
        <v>0</v>
      </c>
    </row>
    <row r="83" ht="12.75">
      <c r="D83" s="12" t="s">
        <v>450</v>
      </c>
    </row>
    <row r="84" spans="1:12" ht="25.5">
      <c r="A84" s="6">
        <v>35</v>
      </c>
      <c r="B84" s="6" t="s">
        <v>154</v>
      </c>
      <c r="C84" s="6" t="s">
        <v>44</v>
      </c>
      <c r="D84" s="6" t="s">
        <v>451</v>
      </c>
      <c r="E84" s="6" t="s">
        <v>67</v>
      </c>
      <c r="F84" s="8">
        <v>931.35</v>
      </c>
      <c r="G84" s="11"/>
      <c r="H84" s="10">
        <f>ROUND((G84*F84),2)</f>
        <v>0</v>
      </c>
      <c r="K84">
        <f>rekapitulace!H8</f>
        <v>21</v>
      </c>
      <c r="L84">
        <f>ROUND(K84/100*H84,2)</f>
        <v>0</v>
      </c>
    </row>
    <row r="85" ht="25.5">
      <c r="D85" s="12" t="s">
        <v>452</v>
      </c>
    </row>
    <row r="86" spans="1:12" ht="12.75" customHeight="1">
      <c r="A86" s="13"/>
      <c r="B86" s="13"/>
      <c r="C86" s="13" t="s">
        <v>38</v>
      </c>
      <c r="D86" s="13" t="s">
        <v>48</v>
      </c>
      <c r="E86" s="13"/>
      <c r="F86" s="13"/>
      <c r="G86" s="13"/>
      <c r="H86" s="13">
        <f>SUM(H44:H85)</f>
        <v>0</v>
      </c>
      <c r="L86">
        <f>SUM(L44:L85)</f>
        <v>0</v>
      </c>
    </row>
    <row r="88" spans="1:8" ht="12.75" customHeight="1">
      <c r="A88" s="7"/>
      <c r="B88" s="7"/>
      <c r="C88" s="7" t="s">
        <v>41</v>
      </c>
      <c r="D88" s="7" t="s">
        <v>157</v>
      </c>
      <c r="E88" s="7"/>
      <c r="F88" s="9"/>
      <c r="G88" s="7"/>
      <c r="H88" s="9"/>
    </row>
    <row r="89" spans="1:12" ht="12.75">
      <c r="A89" s="6">
        <v>36</v>
      </c>
      <c r="B89" s="6" t="s">
        <v>158</v>
      </c>
      <c r="C89" s="6" t="s">
        <v>44</v>
      </c>
      <c r="D89" s="6" t="s">
        <v>453</v>
      </c>
      <c r="E89" s="6" t="s">
        <v>67</v>
      </c>
      <c r="F89" s="8">
        <v>10</v>
      </c>
      <c r="G89" s="11"/>
      <c r="H89" s="10">
        <f>ROUND((G89*F89),2)</f>
        <v>0</v>
      </c>
      <c r="K89">
        <f>rekapitulace!H8</f>
        <v>21</v>
      </c>
      <c r="L89">
        <f>ROUND(K89/100*H89,2)</f>
        <v>0</v>
      </c>
    </row>
    <row r="90" ht="12.75">
      <c r="D90" s="12" t="s">
        <v>428</v>
      </c>
    </row>
    <row r="91" spans="1:12" ht="25.5">
      <c r="A91" s="6">
        <v>37</v>
      </c>
      <c r="B91" s="6" t="s">
        <v>163</v>
      </c>
      <c r="C91" s="6" t="s">
        <v>44</v>
      </c>
      <c r="D91" s="6" t="s">
        <v>164</v>
      </c>
      <c r="E91" s="6" t="s">
        <v>162</v>
      </c>
      <c r="F91" s="8">
        <v>22</v>
      </c>
      <c r="G91" s="11"/>
      <c r="H91" s="10">
        <f>ROUND((G91*F91),2)</f>
        <v>0</v>
      </c>
      <c r="K91">
        <f>rekapitulace!H8</f>
        <v>21</v>
      </c>
      <c r="L91">
        <f>ROUND(K91/100*H91,2)</f>
        <v>0</v>
      </c>
    </row>
    <row r="92" spans="1:12" ht="12.75">
      <c r="A92" s="6">
        <v>38</v>
      </c>
      <c r="B92" s="6" t="s">
        <v>169</v>
      </c>
      <c r="C92" s="6" t="s">
        <v>44</v>
      </c>
      <c r="D92" s="6" t="s">
        <v>170</v>
      </c>
      <c r="E92" s="6" t="s">
        <v>162</v>
      </c>
      <c r="F92" s="8">
        <v>2</v>
      </c>
      <c r="G92" s="11"/>
      <c r="H92" s="10">
        <f>ROUND((G92*F92),2)</f>
        <v>0</v>
      </c>
      <c r="K92">
        <f>rekapitulace!H8</f>
        <v>21</v>
      </c>
      <c r="L92">
        <f>ROUND(K92/100*H92,2)</f>
        <v>0</v>
      </c>
    </row>
    <row r="93" ht="12.75">
      <c r="D93" s="12" t="s">
        <v>454</v>
      </c>
    </row>
    <row r="94" spans="1:12" ht="25.5">
      <c r="A94" s="14">
        <v>39</v>
      </c>
      <c r="B94" s="14" t="s">
        <v>455</v>
      </c>
      <c r="C94" s="14" t="s">
        <v>44</v>
      </c>
      <c r="D94" s="14" t="s">
        <v>456</v>
      </c>
      <c r="E94" s="14" t="s">
        <v>162</v>
      </c>
      <c r="F94" s="8">
        <v>2</v>
      </c>
      <c r="G94" s="11"/>
      <c r="H94" s="10">
        <f>ROUND(G94*F94,2)</f>
        <v>0</v>
      </c>
      <c r="K94">
        <f>rekapitulace!H8</f>
        <v>21</v>
      </c>
      <c r="L94">
        <f>ROUND(K94/100*H94,2)</f>
        <v>0</v>
      </c>
    </row>
    <row r="95" spans="1:12" ht="25.5">
      <c r="A95" s="6">
        <v>40</v>
      </c>
      <c r="B95" s="6" t="s">
        <v>171</v>
      </c>
      <c r="C95" s="6" t="s">
        <v>44</v>
      </c>
      <c r="D95" s="6" t="s">
        <v>457</v>
      </c>
      <c r="E95" s="6" t="s">
        <v>46</v>
      </c>
      <c r="F95" s="8">
        <v>1.2</v>
      </c>
      <c r="G95" s="11"/>
      <c r="H95" s="10">
        <f>ROUND((G95*F95),2)</f>
        <v>0</v>
      </c>
      <c r="K95">
        <f>rekapitulace!H8</f>
        <v>21</v>
      </c>
      <c r="L95">
        <f>ROUND(K95/100*H95,2)</f>
        <v>0</v>
      </c>
    </row>
    <row r="96" ht="12.75">
      <c r="D96" s="12" t="s">
        <v>458</v>
      </c>
    </row>
    <row r="97" spans="1:12" ht="12.75" customHeight="1">
      <c r="A97" s="13"/>
      <c r="B97" s="13"/>
      <c r="C97" s="13" t="s">
        <v>41</v>
      </c>
      <c r="D97" s="13" t="s">
        <v>157</v>
      </c>
      <c r="E97" s="13"/>
      <c r="F97" s="13"/>
      <c r="G97" s="13"/>
      <c r="H97" s="13">
        <f>SUM(H89:H96)</f>
        <v>0</v>
      </c>
      <c r="L97">
        <f>SUM(L89:L96)</f>
        <v>0</v>
      </c>
    </row>
    <row r="99" spans="1:8" ht="12.75" customHeight="1">
      <c r="A99" s="7"/>
      <c r="B99" s="7"/>
      <c r="C99" s="7" t="s">
        <v>175</v>
      </c>
      <c r="D99" s="7" t="s">
        <v>174</v>
      </c>
      <c r="E99" s="7"/>
      <c r="F99" s="9"/>
      <c r="G99" s="7"/>
      <c r="H99" s="9"/>
    </row>
    <row r="100" spans="1:12" ht="25.5">
      <c r="A100" s="6">
        <v>41</v>
      </c>
      <c r="B100" s="6" t="s">
        <v>179</v>
      </c>
      <c r="C100" s="6" t="s">
        <v>44</v>
      </c>
      <c r="D100" s="6" t="s">
        <v>459</v>
      </c>
      <c r="E100" s="6" t="s">
        <v>162</v>
      </c>
      <c r="F100" s="8">
        <v>44</v>
      </c>
      <c r="G100" s="11"/>
      <c r="H100" s="10">
        <f>ROUND((G100*F100),2)</f>
        <v>0</v>
      </c>
      <c r="K100">
        <f>rekapitulace!H8</f>
        <v>21</v>
      </c>
      <c r="L100">
        <f>ROUND(K100/100*H100,2)</f>
        <v>0</v>
      </c>
    </row>
    <row r="101" spans="1:12" ht="38.25">
      <c r="A101" s="6">
        <v>42</v>
      </c>
      <c r="B101" s="6" t="s">
        <v>179</v>
      </c>
      <c r="C101" s="6" t="s">
        <v>181</v>
      </c>
      <c r="D101" s="6" t="s">
        <v>182</v>
      </c>
      <c r="E101" s="6" t="s">
        <v>162</v>
      </c>
      <c r="F101" s="8">
        <v>4</v>
      </c>
      <c r="G101" s="11"/>
      <c r="H101" s="10">
        <f>ROUND((G101*F101),2)</f>
        <v>0</v>
      </c>
      <c r="K101">
        <f>rekapitulace!H8</f>
        <v>21</v>
      </c>
      <c r="L101">
        <f>ROUND(K101/100*H101,2)</f>
        <v>0</v>
      </c>
    </row>
    <row r="102" spans="1:12" ht="25.5">
      <c r="A102" s="6">
        <v>43</v>
      </c>
      <c r="B102" s="6" t="s">
        <v>183</v>
      </c>
      <c r="C102" s="6" t="s">
        <v>44</v>
      </c>
      <c r="D102" s="6" t="s">
        <v>460</v>
      </c>
      <c r="E102" s="6" t="s">
        <v>67</v>
      </c>
      <c r="F102" s="8">
        <v>874.65</v>
      </c>
      <c r="G102" s="11"/>
      <c r="H102" s="10">
        <f>ROUND((G102*F102),2)</f>
        <v>0</v>
      </c>
      <c r="K102">
        <f>rekapitulace!H8</f>
        <v>21</v>
      </c>
      <c r="L102">
        <f>ROUND(K102/100*H102,2)</f>
        <v>0</v>
      </c>
    </row>
    <row r="103" ht="89.25">
      <c r="D103" s="12" t="s">
        <v>461</v>
      </c>
    </row>
    <row r="104" spans="1:12" ht="102">
      <c r="A104" s="6">
        <v>44</v>
      </c>
      <c r="B104" s="6" t="s">
        <v>186</v>
      </c>
      <c r="C104" s="6" t="s">
        <v>44</v>
      </c>
      <c r="D104" s="6" t="s">
        <v>187</v>
      </c>
      <c r="E104" s="6" t="s">
        <v>67</v>
      </c>
      <c r="F104" s="8">
        <v>32.55</v>
      </c>
      <c r="G104" s="11"/>
      <c r="H104" s="10">
        <f>ROUND((G104*F104),2)</f>
        <v>0</v>
      </c>
      <c r="K104">
        <f>rekapitulace!H8</f>
        <v>21</v>
      </c>
      <c r="L104">
        <f>ROUND(K104/100*H104,2)</f>
        <v>0</v>
      </c>
    </row>
    <row r="105" ht="12.75">
      <c r="D105" s="12" t="s">
        <v>462</v>
      </c>
    </row>
    <row r="106" spans="1:12" ht="25.5">
      <c r="A106" s="6">
        <v>45</v>
      </c>
      <c r="B106" s="6" t="s">
        <v>189</v>
      </c>
      <c r="C106" s="6" t="s">
        <v>44</v>
      </c>
      <c r="D106" s="6" t="s">
        <v>463</v>
      </c>
      <c r="E106" s="6" t="s">
        <v>67</v>
      </c>
      <c r="F106" s="8">
        <v>20</v>
      </c>
      <c r="G106" s="11"/>
      <c r="H106" s="10">
        <f>ROUND((G106*F106),2)</f>
        <v>0</v>
      </c>
      <c r="K106">
        <f>rekapitulace!H8</f>
        <v>21</v>
      </c>
      <c r="L106">
        <f>ROUND(K106/100*H106,2)</f>
        <v>0</v>
      </c>
    </row>
    <row r="107" ht="12.75">
      <c r="D107" s="12" t="s">
        <v>386</v>
      </c>
    </row>
    <row r="108" spans="1:12" ht="38.25">
      <c r="A108" s="14">
        <v>46</v>
      </c>
      <c r="B108" s="14" t="s">
        <v>192</v>
      </c>
      <c r="C108" s="14" t="s">
        <v>44</v>
      </c>
      <c r="D108" s="14" t="s">
        <v>193</v>
      </c>
      <c r="E108" s="14" t="s">
        <v>67</v>
      </c>
      <c r="F108" s="8">
        <v>10</v>
      </c>
      <c r="G108" s="11"/>
      <c r="H108" s="10">
        <f>ROUND(G108*F108,2)</f>
        <v>0</v>
      </c>
      <c r="K108">
        <f>rekapitulace!H8</f>
        <v>21</v>
      </c>
      <c r="L108">
        <f>ROUND(K108/100*H108,2)</f>
        <v>0</v>
      </c>
    </row>
    <row r="109" spans="1:12" ht="25.5">
      <c r="A109" s="6">
        <v>47</v>
      </c>
      <c r="B109" s="6" t="s">
        <v>194</v>
      </c>
      <c r="C109" s="6" t="s">
        <v>44</v>
      </c>
      <c r="D109" s="6" t="s">
        <v>195</v>
      </c>
      <c r="E109" s="6" t="s">
        <v>162</v>
      </c>
      <c r="F109" s="8">
        <v>4</v>
      </c>
      <c r="G109" s="11"/>
      <c r="H109" s="10">
        <f>ROUND((G109*F109),2)</f>
        <v>0</v>
      </c>
      <c r="K109">
        <f>rekapitulace!H8</f>
        <v>21</v>
      </c>
      <c r="L109">
        <f>ROUND(K109/100*H109,2)</f>
        <v>0</v>
      </c>
    </row>
    <row r="110" spans="1:12" ht="25.5">
      <c r="A110" s="6">
        <v>48</v>
      </c>
      <c r="B110" s="6" t="s">
        <v>199</v>
      </c>
      <c r="C110" s="6" t="s">
        <v>44</v>
      </c>
      <c r="D110" s="6" t="s">
        <v>200</v>
      </c>
      <c r="E110" s="6" t="s">
        <v>51</v>
      </c>
      <c r="F110" s="8">
        <v>64.8</v>
      </c>
      <c r="G110" s="11"/>
      <c r="H110" s="10">
        <f>ROUND((G110*F110),2)</f>
        <v>0</v>
      </c>
      <c r="K110">
        <f>rekapitulace!H8</f>
        <v>21</v>
      </c>
      <c r="L110">
        <f>ROUND(K110/100*H110,2)</f>
        <v>0</v>
      </c>
    </row>
    <row r="111" ht="12.75">
      <c r="D111" s="12" t="s">
        <v>464</v>
      </c>
    </row>
    <row r="112" spans="1:12" ht="25.5">
      <c r="A112" s="6">
        <v>49</v>
      </c>
      <c r="B112" s="6" t="s">
        <v>202</v>
      </c>
      <c r="C112" s="6" t="s">
        <v>44</v>
      </c>
      <c r="D112" s="6" t="s">
        <v>203</v>
      </c>
      <c r="E112" s="6" t="s">
        <v>51</v>
      </c>
      <c r="F112" s="8">
        <v>6923</v>
      </c>
      <c r="G112" s="11"/>
      <c r="H112" s="10">
        <f>ROUND((G112*F112),2)</f>
        <v>0</v>
      </c>
      <c r="K112">
        <f>rekapitulace!H8</f>
        <v>21</v>
      </c>
      <c r="L112">
        <f>ROUND(K112/100*H112,2)</f>
        <v>0</v>
      </c>
    </row>
    <row r="113" spans="1:12" ht="25.5">
      <c r="A113" s="14">
        <v>50</v>
      </c>
      <c r="B113" s="14" t="s">
        <v>205</v>
      </c>
      <c r="C113" s="14" t="s">
        <v>44</v>
      </c>
      <c r="D113" s="14" t="s">
        <v>206</v>
      </c>
      <c r="E113" s="14" t="s">
        <v>51</v>
      </c>
      <c r="F113" s="8">
        <v>6923</v>
      </c>
      <c r="G113" s="11"/>
      <c r="H113" s="10">
        <f>ROUND(G113*F113,2)</f>
        <v>0</v>
      </c>
      <c r="K113">
        <f>rekapitulace!H8</f>
        <v>21</v>
      </c>
      <c r="L113">
        <f>ROUND(K113/100*H113,2)</f>
        <v>0</v>
      </c>
    </row>
    <row r="114" spans="1:12" ht="12.75">
      <c r="A114" s="6">
        <v>51</v>
      </c>
      <c r="B114" s="6" t="s">
        <v>333</v>
      </c>
      <c r="C114" s="6" t="s">
        <v>44</v>
      </c>
      <c r="D114" s="6" t="s">
        <v>334</v>
      </c>
      <c r="E114" s="6" t="s">
        <v>67</v>
      </c>
      <c r="F114" s="8">
        <v>24</v>
      </c>
      <c r="G114" s="11"/>
      <c r="H114" s="10">
        <f>ROUND((G114*F114),2)</f>
        <v>0</v>
      </c>
      <c r="K114">
        <f>rekapitulace!H8</f>
        <v>21</v>
      </c>
      <c r="L114">
        <f>ROUND(K114/100*H114,2)</f>
        <v>0</v>
      </c>
    </row>
    <row r="115" spans="1:12" ht="12.75">
      <c r="A115" s="6">
        <v>52</v>
      </c>
      <c r="B115" s="6" t="s">
        <v>209</v>
      </c>
      <c r="C115" s="6" t="s">
        <v>44</v>
      </c>
      <c r="D115" s="6" t="s">
        <v>210</v>
      </c>
      <c r="E115" s="6" t="s">
        <v>162</v>
      </c>
      <c r="F115" s="8">
        <v>44</v>
      </c>
      <c r="G115" s="11"/>
      <c r="H115" s="10">
        <f>ROUND((G115*F115),2)</f>
        <v>0</v>
      </c>
      <c r="K115">
        <f>rekapitulace!H8</f>
        <v>21</v>
      </c>
      <c r="L115">
        <f>ROUND(K115/100*H115,2)</f>
        <v>0</v>
      </c>
    </row>
    <row r="116" spans="1:12" ht="38.25">
      <c r="A116" s="6">
        <v>53</v>
      </c>
      <c r="B116" s="6" t="s">
        <v>211</v>
      </c>
      <c r="C116" s="6" t="s">
        <v>44</v>
      </c>
      <c r="D116" s="6" t="s">
        <v>212</v>
      </c>
      <c r="E116" s="6" t="s">
        <v>162</v>
      </c>
      <c r="F116" s="8">
        <v>2</v>
      </c>
      <c r="G116" s="11"/>
      <c r="H116" s="10">
        <f>ROUND((G116*F116),2)</f>
        <v>0</v>
      </c>
      <c r="K116">
        <f>rekapitulace!H8</f>
        <v>21</v>
      </c>
      <c r="L116">
        <f>ROUND(K116/100*H116,2)</f>
        <v>0</v>
      </c>
    </row>
    <row r="117" spans="1:12" ht="12.75" customHeight="1">
      <c r="A117" s="13"/>
      <c r="B117" s="13"/>
      <c r="C117" s="13" t="s">
        <v>175</v>
      </c>
      <c r="D117" s="13" t="s">
        <v>174</v>
      </c>
      <c r="E117" s="13"/>
      <c r="F117" s="13"/>
      <c r="G117" s="13"/>
      <c r="H117" s="13">
        <f>SUM(H100:H116)</f>
        <v>0</v>
      </c>
      <c r="L117">
        <f>SUM(L100:L116)</f>
        <v>0</v>
      </c>
    </row>
    <row r="119" spans="1:12" ht="12.75" customHeight="1">
      <c r="A119" s="13"/>
      <c r="B119" s="13"/>
      <c r="C119" s="13"/>
      <c r="D119" s="13" t="s">
        <v>53</v>
      </c>
      <c r="E119" s="13"/>
      <c r="F119" s="13"/>
      <c r="G119" s="13"/>
      <c r="H119" s="13">
        <f>+H13+H33+H41+H86+H97+H117</f>
        <v>0</v>
      </c>
      <c r="L119">
        <f>+L13+L33+L41+L86+L97+L117</f>
        <v>0</v>
      </c>
    </row>
    <row r="121" spans="1:8" ht="12.75" customHeight="1">
      <c r="A121" s="7" t="s">
        <v>54</v>
      </c>
      <c r="B121" s="7"/>
      <c r="C121" s="7"/>
      <c r="D121" s="7"/>
      <c r="E121" s="7"/>
      <c r="F121" s="7"/>
      <c r="G121" s="7"/>
      <c r="H121" s="7"/>
    </row>
    <row r="122" spans="1:8" ht="12.75" customHeight="1">
      <c r="A122" s="7"/>
      <c r="B122" s="7"/>
      <c r="C122" s="7"/>
      <c r="D122" s="7" t="s">
        <v>55</v>
      </c>
      <c r="E122" s="7"/>
      <c r="F122" s="7"/>
      <c r="G122" s="7"/>
      <c r="H122" s="7"/>
    </row>
    <row r="123" spans="1:12" ht="12.75" customHeight="1">
      <c r="A123" s="13"/>
      <c r="B123" s="13"/>
      <c r="C123" s="13"/>
      <c r="D123" s="13" t="s">
        <v>56</v>
      </c>
      <c r="E123" s="13"/>
      <c r="F123" s="13"/>
      <c r="G123" s="13"/>
      <c r="H123" s="13">
        <v>0</v>
      </c>
      <c r="L123">
        <v>0</v>
      </c>
    </row>
    <row r="124" spans="1:8" ht="12.75" customHeight="1">
      <c r="A124" s="7"/>
      <c r="B124" s="7"/>
      <c r="C124" s="7"/>
      <c r="D124" s="7" t="s">
        <v>57</v>
      </c>
      <c r="E124" s="7"/>
      <c r="F124" s="7"/>
      <c r="G124" s="7"/>
      <c r="H124" s="7"/>
    </row>
    <row r="125" spans="1:12" ht="12.75" customHeight="1">
      <c r="A125" s="13"/>
      <c r="B125" s="13"/>
      <c r="C125" s="13"/>
      <c r="D125" s="13" t="s">
        <v>58</v>
      </c>
      <c r="E125" s="13"/>
      <c r="F125" s="13"/>
      <c r="G125" s="13"/>
      <c r="H125" s="13">
        <v>0</v>
      </c>
      <c r="L125">
        <v>0</v>
      </c>
    </row>
    <row r="126" spans="1:12" ht="12.75" customHeight="1">
      <c r="A126" s="13"/>
      <c r="B126" s="13"/>
      <c r="C126" s="13"/>
      <c r="D126" s="13" t="s">
        <v>59</v>
      </c>
      <c r="E126" s="13"/>
      <c r="F126" s="13"/>
      <c r="G126" s="13"/>
      <c r="H126" s="13">
        <f>H123+H125</f>
        <v>0</v>
      </c>
      <c r="L126">
        <f>L123+L125</f>
        <v>0</v>
      </c>
    </row>
    <row r="128" spans="1:12" ht="12.75" customHeight="1">
      <c r="A128" s="13"/>
      <c r="B128" s="13"/>
      <c r="C128" s="13"/>
      <c r="D128" s="13" t="s">
        <v>59</v>
      </c>
      <c r="E128" s="13"/>
      <c r="F128" s="13"/>
      <c r="G128" s="13"/>
      <c r="H128" s="13">
        <f>H119+H126</f>
        <v>0</v>
      </c>
      <c r="L128">
        <f>L119+L126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465</v>
      </c>
      <c r="D6" s="5" t="s">
        <v>214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215</v>
      </c>
      <c r="C12" s="6" t="s">
        <v>44</v>
      </c>
      <c r="D12" s="6" t="s">
        <v>216</v>
      </c>
      <c r="E12" s="6" t="s">
        <v>46</v>
      </c>
      <c r="F12" s="8">
        <v>1.611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466</v>
      </c>
    </row>
    <row r="14" spans="1:12" ht="12.75" customHeight="1">
      <c r="A14" s="13"/>
      <c r="B14" s="13"/>
      <c r="C14" s="13" t="s">
        <v>21</v>
      </c>
      <c r="D14" s="13" t="s">
        <v>42</v>
      </c>
      <c r="E14" s="13"/>
      <c r="F14" s="13"/>
      <c r="G14" s="13"/>
      <c r="H14" s="13">
        <f>SUM(H12:H13)</f>
        <v>0</v>
      </c>
      <c r="L14">
        <f>SUM(L12:L13)</f>
        <v>0</v>
      </c>
    </row>
    <row r="16" spans="1:8" ht="12.75" customHeight="1">
      <c r="A16" s="7"/>
      <c r="B16" s="7"/>
      <c r="C16" s="7" t="s">
        <v>38</v>
      </c>
      <c r="D16" s="7" t="s">
        <v>48</v>
      </c>
      <c r="E16" s="7"/>
      <c r="F16" s="9"/>
      <c r="G16" s="7"/>
      <c r="H16" s="9"/>
    </row>
    <row r="17" spans="1:12" ht="51">
      <c r="A17" s="6">
        <v>2</v>
      </c>
      <c r="B17" s="6" t="s">
        <v>146</v>
      </c>
      <c r="C17" s="6" t="s">
        <v>44</v>
      </c>
      <c r="D17" s="6" t="s">
        <v>467</v>
      </c>
      <c r="E17" s="6" t="s">
        <v>51</v>
      </c>
      <c r="F17" s="8">
        <v>26.85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ht="12.75">
      <c r="D18" s="12" t="s">
        <v>468</v>
      </c>
    </row>
    <row r="19" spans="1:12" ht="12.75">
      <c r="A19" s="6">
        <v>3</v>
      </c>
      <c r="B19" s="6" t="s">
        <v>152</v>
      </c>
      <c r="C19" s="6" t="s">
        <v>44</v>
      </c>
      <c r="D19" s="6" t="s">
        <v>220</v>
      </c>
      <c r="E19" s="6" t="s">
        <v>51</v>
      </c>
      <c r="F19" s="8">
        <v>179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25.5">
      <c r="D20" s="12" t="s">
        <v>469</v>
      </c>
    </row>
    <row r="21" spans="1:12" ht="12.75" customHeight="1">
      <c r="A21" s="13"/>
      <c r="B21" s="13"/>
      <c r="C21" s="13" t="s">
        <v>38</v>
      </c>
      <c r="D21" s="13" t="s">
        <v>48</v>
      </c>
      <c r="E21" s="13"/>
      <c r="F21" s="13"/>
      <c r="G21" s="13"/>
      <c r="H21" s="13">
        <f>SUM(H17:H20)</f>
        <v>0</v>
      </c>
      <c r="L21">
        <f>SUM(L17:L20)</f>
        <v>0</v>
      </c>
    </row>
    <row r="23" spans="1:8" ht="12.75" customHeight="1">
      <c r="A23" s="7"/>
      <c r="B23" s="7"/>
      <c r="C23" s="7" t="s">
        <v>175</v>
      </c>
      <c r="D23" s="7" t="s">
        <v>174</v>
      </c>
      <c r="E23" s="7"/>
      <c r="F23" s="9"/>
      <c r="G23" s="7"/>
      <c r="H23" s="9"/>
    </row>
    <row r="24" spans="1:12" ht="25.5">
      <c r="A24" s="6">
        <v>4</v>
      </c>
      <c r="B24" s="6" t="s">
        <v>222</v>
      </c>
      <c r="C24" s="6" t="s">
        <v>44</v>
      </c>
      <c r="D24" s="6" t="s">
        <v>223</v>
      </c>
      <c r="E24" s="6" t="s">
        <v>67</v>
      </c>
      <c r="F24" s="8">
        <v>13.95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ht="12.75">
      <c r="D25" s="12" t="s">
        <v>470</v>
      </c>
    </row>
    <row r="26" spans="1:12" ht="12.75">
      <c r="A26" s="6">
        <v>5</v>
      </c>
      <c r="B26" s="6" t="s">
        <v>225</v>
      </c>
      <c r="C26" s="6" t="s">
        <v>44</v>
      </c>
      <c r="D26" s="6" t="s">
        <v>226</v>
      </c>
      <c r="E26" s="6" t="s">
        <v>67</v>
      </c>
      <c r="F26" s="8">
        <v>93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spans="1:12" ht="12.75" customHeight="1">
      <c r="A27" s="13"/>
      <c r="B27" s="13"/>
      <c r="C27" s="13" t="s">
        <v>175</v>
      </c>
      <c r="D27" s="13" t="s">
        <v>174</v>
      </c>
      <c r="E27" s="13"/>
      <c r="F27" s="13"/>
      <c r="G27" s="13"/>
      <c r="H27" s="13">
        <f>SUM(H24:H26)</f>
        <v>0</v>
      </c>
      <c r="L27">
        <f>SUM(L24:L26)</f>
        <v>0</v>
      </c>
    </row>
    <row r="29" spans="1:12" ht="12.75" customHeight="1">
      <c r="A29" s="13"/>
      <c r="B29" s="13"/>
      <c r="C29" s="13"/>
      <c r="D29" s="13" t="s">
        <v>53</v>
      </c>
      <c r="E29" s="13"/>
      <c r="F29" s="13"/>
      <c r="G29" s="13"/>
      <c r="H29" s="13">
        <f>+H14+H21+H27</f>
        <v>0</v>
      </c>
      <c r="L29">
        <f>+L14+L21+L27</f>
        <v>0</v>
      </c>
    </row>
    <row r="31" spans="1:8" ht="12.75" customHeight="1">
      <c r="A31" s="7" t="s">
        <v>54</v>
      </c>
      <c r="B31" s="7"/>
      <c r="C31" s="7"/>
      <c r="D31" s="7"/>
      <c r="E31" s="7"/>
      <c r="F31" s="7"/>
      <c r="G31" s="7"/>
      <c r="H31" s="7"/>
    </row>
    <row r="32" spans="1:8" ht="12.75" customHeight="1">
      <c r="A32" s="7"/>
      <c r="B32" s="7"/>
      <c r="C32" s="7"/>
      <c r="D32" s="7" t="s">
        <v>55</v>
      </c>
      <c r="E32" s="7"/>
      <c r="F32" s="7"/>
      <c r="G32" s="7"/>
      <c r="H32" s="7"/>
    </row>
    <row r="33" spans="1:12" ht="12.75" customHeight="1">
      <c r="A33" s="13"/>
      <c r="B33" s="13"/>
      <c r="C33" s="13"/>
      <c r="D33" s="13" t="s">
        <v>56</v>
      </c>
      <c r="E33" s="13"/>
      <c r="F33" s="13"/>
      <c r="G33" s="13"/>
      <c r="H33" s="13">
        <v>0</v>
      </c>
      <c r="L33">
        <v>0</v>
      </c>
    </row>
    <row r="34" spans="1:8" ht="12.75" customHeight="1">
      <c r="A34" s="7"/>
      <c r="B34" s="7"/>
      <c r="C34" s="7"/>
      <c r="D34" s="7" t="s">
        <v>57</v>
      </c>
      <c r="E34" s="7"/>
      <c r="F34" s="7"/>
      <c r="G34" s="7"/>
      <c r="H34" s="7"/>
    </row>
    <row r="35" spans="1:12" ht="12.75" customHeight="1">
      <c r="A35" s="13"/>
      <c r="B35" s="13"/>
      <c r="C35" s="13"/>
      <c r="D35" s="13" t="s">
        <v>58</v>
      </c>
      <c r="E35" s="13"/>
      <c r="F35" s="13"/>
      <c r="G35" s="13"/>
      <c r="H35" s="13">
        <v>0</v>
      </c>
      <c r="L35">
        <v>0</v>
      </c>
    </row>
    <row r="36" spans="1:12" ht="12.75" customHeight="1">
      <c r="A36" s="13"/>
      <c r="B36" s="13"/>
      <c r="C36" s="13"/>
      <c r="D36" s="13" t="s">
        <v>59</v>
      </c>
      <c r="E36" s="13"/>
      <c r="F36" s="13"/>
      <c r="G36" s="13"/>
      <c r="H36" s="13">
        <f>H33+H35</f>
        <v>0</v>
      </c>
      <c r="L36">
        <f>L33+L35</f>
        <v>0</v>
      </c>
    </row>
    <row r="38" spans="1:12" ht="12.75" customHeight="1">
      <c r="A38" s="13"/>
      <c r="B38" s="13"/>
      <c r="C38" s="13"/>
      <c r="D38" s="13" t="s">
        <v>59</v>
      </c>
      <c r="E38" s="13"/>
      <c r="F38" s="13"/>
      <c r="G38" s="13"/>
      <c r="H38" s="13">
        <f>H29+H36</f>
        <v>0</v>
      </c>
      <c r="L38">
        <f>L29+L36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471</v>
      </c>
      <c r="D6" s="5" t="s">
        <v>472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76.5">
      <c r="A12" s="6">
        <v>1</v>
      </c>
      <c r="B12" s="6" t="s">
        <v>62</v>
      </c>
      <c r="C12" s="6" t="s">
        <v>44</v>
      </c>
      <c r="D12" s="6" t="s">
        <v>63</v>
      </c>
      <c r="E12" s="6" t="s">
        <v>46</v>
      </c>
      <c r="F12" s="8">
        <v>4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473</v>
      </c>
    </row>
    <row r="14" spans="1:12" ht="12.75">
      <c r="A14" s="6">
        <v>2</v>
      </c>
      <c r="B14" s="6" t="s">
        <v>86</v>
      </c>
      <c r="C14" s="6" t="s">
        <v>44</v>
      </c>
      <c r="D14" s="6" t="s">
        <v>87</v>
      </c>
      <c r="E14" s="6" t="s">
        <v>51</v>
      </c>
      <c r="F14" s="8">
        <v>33.5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spans="1:12" ht="12.75" customHeight="1">
      <c r="A15" s="13"/>
      <c r="B15" s="13"/>
      <c r="C15" s="13" t="s">
        <v>21</v>
      </c>
      <c r="D15" s="13" t="s">
        <v>42</v>
      </c>
      <c r="E15" s="13"/>
      <c r="F15" s="13"/>
      <c r="G15" s="13"/>
      <c r="H15" s="13">
        <f>SUM(H12:H14)</f>
        <v>0</v>
      </c>
      <c r="L15">
        <f>SUM(L12:L14)</f>
        <v>0</v>
      </c>
    </row>
    <row r="17" spans="1:8" ht="12.75" customHeight="1">
      <c r="A17" s="7"/>
      <c r="B17" s="7"/>
      <c r="C17" s="7" t="s">
        <v>38</v>
      </c>
      <c r="D17" s="7" t="s">
        <v>48</v>
      </c>
      <c r="E17" s="7"/>
      <c r="F17" s="9"/>
      <c r="G17" s="7"/>
      <c r="H17" s="9"/>
    </row>
    <row r="18" spans="1:12" ht="25.5">
      <c r="A18" s="6">
        <v>3</v>
      </c>
      <c r="B18" s="6" t="s">
        <v>146</v>
      </c>
      <c r="C18" s="6" t="s">
        <v>44</v>
      </c>
      <c r="D18" s="6" t="s">
        <v>230</v>
      </c>
      <c r="E18" s="6" t="s">
        <v>51</v>
      </c>
      <c r="F18" s="8">
        <v>32.025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25.5">
      <c r="D19" s="12" t="s">
        <v>474</v>
      </c>
    </row>
    <row r="20" spans="1:12" ht="25.5">
      <c r="A20" s="14">
        <v>4</v>
      </c>
      <c r="B20" s="14" t="s">
        <v>232</v>
      </c>
      <c r="C20" s="14" t="s">
        <v>44</v>
      </c>
      <c r="D20" s="14" t="s">
        <v>233</v>
      </c>
      <c r="E20" s="14" t="s">
        <v>51</v>
      </c>
      <c r="F20" s="8">
        <v>32.025</v>
      </c>
      <c r="G20" s="11"/>
      <c r="H20" s="10">
        <f>ROUND(G20*F20,2)</f>
        <v>0</v>
      </c>
      <c r="K20">
        <f>rekapitulace!H8</f>
        <v>21</v>
      </c>
      <c r="L20">
        <f>ROUND(K20/100*H20,2)</f>
        <v>0</v>
      </c>
    </row>
    <row r="21" spans="1:12" ht="25.5">
      <c r="A21" s="6">
        <v>5</v>
      </c>
      <c r="B21" s="6" t="s">
        <v>149</v>
      </c>
      <c r="C21" s="6" t="s">
        <v>44</v>
      </c>
      <c r="D21" s="6" t="s">
        <v>150</v>
      </c>
      <c r="E21" s="6" t="s">
        <v>51</v>
      </c>
      <c r="F21" s="8">
        <v>3.15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475</v>
      </c>
    </row>
    <row r="23" spans="1:12" ht="25.5">
      <c r="A23" s="14">
        <v>6</v>
      </c>
      <c r="B23" s="14" t="s">
        <v>232</v>
      </c>
      <c r="C23" s="14" t="s">
        <v>181</v>
      </c>
      <c r="D23" s="14" t="s">
        <v>233</v>
      </c>
      <c r="E23" s="14" t="s">
        <v>51</v>
      </c>
      <c r="F23" s="8">
        <v>3.15</v>
      </c>
      <c r="G23" s="11"/>
      <c r="H23" s="10">
        <f>ROUND(G23*F23,2)</f>
        <v>0</v>
      </c>
      <c r="K23">
        <f>rekapitulace!H8</f>
        <v>21</v>
      </c>
      <c r="L23">
        <f>ROUND(K23/100*H23,2)</f>
        <v>0</v>
      </c>
    </row>
    <row r="24" spans="1:12" ht="12.75" customHeight="1">
      <c r="A24" s="13"/>
      <c r="B24" s="13"/>
      <c r="C24" s="13" t="s">
        <v>38</v>
      </c>
      <c r="D24" s="13" t="s">
        <v>48</v>
      </c>
      <c r="E24" s="13"/>
      <c r="F24" s="13"/>
      <c r="G24" s="13"/>
      <c r="H24" s="13">
        <f>SUM(H18:H23)</f>
        <v>0</v>
      </c>
      <c r="L24">
        <f>SUM(L18:L23)</f>
        <v>0</v>
      </c>
    </row>
    <row r="26" spans="1:8" ht="12.75" customHeight="1">
      <c r="A26" s="7"/>
      <c r="B26" s="7"/>
      <c r="C26" s="7" t="s">
        <v>175</v>
      </c>
      <c r="D26" s="7" t="s">
        <v>174</v>
      </c>
      <c r="E26" s="7"/>
      <c r="F26" s="9"/>
      <c r="G26" s="7"/>
      <c r="H26" s="9"/>
    </row>
    <row r="27" spans="1:12" ht="25.5">
      <c r="A27" s="6">
        <v>7</v>
      </c>
      <c r="B27" s="6" t="s">
        <v>222</v>
      </c>
      <c r="C27" s="6" t="s">
        <v>44</v>
      </c>
      <c r="D27" s="6" t="s">
        <v>243</v>
      </c>
      <c r="E27" s="6" t="s">
        <v>67</v>
      </c>
      <c r="F27" s="8">
        <v>21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2" t="s">
        <v>476</v>
      </c>
    </row>
    <row r="29" spans="1:12" ht="25.5">
      <c r="A29" s="6">
        <v>8</v>
      </c>
      <c r="B29" s="6" t="s">
        <v>183</v>
      </c>
      <c r="C29" s="6" t="s">
        <v>44</v>
      </c>
      <c r="D29" s="6" t="s">
        <v>245</v>
      </c>
      <c r="E29" s="6" t="s">
        <v>67</v>
      </c>
      <c r="F29" s="8">
        <v>18.9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12.75">
      <c r="D30" s="12" t="s">
        <v>477</v>
      </c>
    </row>
    <row r="31" spans="1:12" ht="12.75" customHeight="1">
      <c r="A31" s="13"/>
      <c r="B31" s="13"/>
      <c r="C31" s="13" t="s">
        <v>175</v>
      </c>
      <c r="D31" s="13" t="s">
        <v>174</v>
      </c>
      <c r="E31" s="13"/>
      <c r="F31" s="13"/>
      <c r="G31" s="13"/>
      <c r="H31" s="13">
        <f>SUM(H27:H30)</f>
        <v>0</v>
      </c>
      <c r="L31">
        <f>SUM(L27:L30)</f>
        <v>0</v>
      </c>
    </row>
    <row r="33" spans="1:12" ht="12.75" customHeight="1">
      <c r="A33" s="13"/>
      <c r="B33" s="13"/>
      <c r="C33" s="13"/>
      <c r="D33" s="13" t="s">
        <v>53</v>
      </c>
      <c r="E33" s="13"/>
      <c r="F33" s="13"/>
      <c r="G33" s="13"/>
      <c r="H33" s="13">
        <f>+H15+H24+H31</f>
        <v>0</v>
      </c>
      <c r="L33">
        <f>+L15+L24+L31</f>
        <v>0</v>
      </c>
    </row>
    <row r="35" spans="1:8" ht="12.75" customHeight="1">
      <c r="A35" s="7" t="s">
        <v>54</v>
      </c>
      <c r="B35" s="7"/>
      <c r="C35" s="7"/>
      <c r="D35" s="7"/>
      <c r="E35" s="7"/>
      <c r="F35" s="7"/>
      <c r="G35" s="7"/>
      <c r="H35" s="7"/>
    </row>
    <row r="36" spans="1:8" ht="12.75" customHeight="1">
      <c r="A36" s="7"/>
      <c r="B36" s="7"/>
      <c r="C36" s="7"/>
      <c r="D36" s="7" t="s">
        <v>55</v>
      </c>
      <c r="E36" s="7"/>
      <c r="F36" s="7"/>
      <c r="G36" s="7"/>
      <c r="H36" s="7"/>
    </row>
    <row r="37" spans="1:12" ht="12.75" customHeight="1">
      <c r="A37" s="13"/>
      <c r="B37" s="13"/>
      <c r="C37" s="13"/>
      <c r="D37" s="13" t="s">
        <v>56</v>
      </c>
      <c r="E37" s="13"/>
      <c r="F37" s="13"/>
      <c r="G37" s="13"/>
      <c r="H37" s="13">
        <v>0</v>
      </c>
      <c r="L37">
        <v>0</v>
      </c>
    </row>
    <row r="38" spans="1:8" ht="12.75" customHeight="1">
      <c r="A38" s="7"/>
      <c r="B38" s="7"/>
      <c r="C38" s="7"/>
      <c r="D38" s="7" t="s">
        <v>57</v>
      </c>
      <c r="E38" s="7"/>
      <c r="F38" s="7"/>
      <c r="G38" s="7"/>
      <c r="H38" s="7"/>
    </row>
    <row r="39" spans="1:12" ht="12.75" customHeight="1">
      <c r="A39" s="13"/>
      <c r="B39" s="13"/>
      <c r="C39" s="13"/>
      <c r="D39" s="13" t="s">
        <v>58</v>
      </c>
      <c r="E39" s="13"/>
      <c r="F39" s="13"/>
      <c r="G39" s="13"/>
      <c r="H39" s="13">
        <v>0</v>
      </c>
      <c r="L39">
        <v>0</v>
      </c>
    </row>
    <row r="40" spans="1:12" ht="12.75" customHeight="1">
      <c r="A40" s="13"/>
      <c r="B40" s="13"/>
      <c r="C40" s="13"/>
      <c r="D40" s="13" t="s">
        <v>59</v>
      </c>
      <c r="E40" s="13"/>
      <c r="F40" s="13"/>
      <c r="G40" s="13"/>
      <c r="H40" s="13">
        <f>H37+H39</f>
        <v>0</v>
      </c>
      <c r="L40">
        <f>L37+L39</f>
        <v>0</v>
      </c>
    </row>
    <row r="42" spans="1:12" ht="12.75" customHeight="1">
      <c r="A42" s="13"/>
      <c r="B42" s="13"/>
      <c r="C42" s="13"/>
      <c r="D42" s="13" t="s">
        <v>59</v>
      </c>
      <c r="E42" s="13"/>
      <c r="F42" s="13"/>
      <c r="G42" s="13"/>
      <c r="H42" s="13">
        <f>H33+H40</f>
        <v>0</v>
      </c>
      <c r="L42">
        <f>L33+L40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478</v>
      </c>
      <c r="D6" s="5" t="s">
        <v>479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17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132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480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132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480</v>
      </c>
    </row>
    <row r="18" spans="1:12" ht="25.5">
      <c r="A18" s="6">
        <v>5</v>
      </c>
      <c r="B18" s="6" t="s">
        <v>265</v>
      </c>
      <c r="C18" s="6" t="s">
        <v>44</v>
      </c>
      <c r="D18" s="6" t="s">
        <v>266</v>
      </c>
      <c r="E18" s="6" t="s">
        <v>51</v>
      </c>
      <c r="F18" s="8">
        <v>50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481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8" ht="12.75" customHeight="1">
      <c r="A22" s="7"/>
      <c r="B22" s="7"/>
      <c r="C22" s="7" t="s">
        <v>36</v>
      </c>
      <c r="D22" s="7" t="s">
        <v>267</v>
      </c>
      <c r="E22" s="7"/>
      <c r="F22" s="9"/>
      <c r="G22" s="7"/>
      <c r="H22" s="9"/>
    </row>
    <row r="23" spans="1:12" ht="12.75">
      <c r="A23" s="6">
        <v>6</v>
      </c>
      <c r="B23" s="6" t="s">
        <v>268</v>
      </c>
      <c r="C23" s="6" t="s">
        <v>44</v>
      </c>
      <c r="D23" s="6" t="s">
        <v>269</v>
      </c>
      <c r="E23" s="6" t="s">
        <v>46</v>
      </c>
      <c r="F23" s="8">
        <v>1.2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482</v>
      </c>
    </row>
    <row r="25" spans="1:12" ht="25.5">
      <c r="A25" s="6">
        <v>7</v>
      </c>
      <c r="B25" s="6" t="s">
        <v>270</v>
      </c>
      <c r="C25" s="6" t="s">
        <v>44</v>
      </c>
      <c r="D25" s="6" t="s">
        <v>483</v>
      </c>
      <c r="E25" s="6" t="s">
        <v>272</v>
      </c>
      <c r="F25" s="8">
        <v>0.5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319</v>
      </c>
    </row>
    <row r="27" spans="1:12" ht="12.75">
      <c r="A27" s="6">
        <v>8</v>
      </c>
      <c r="B27" s="6" t="s">
        <v>273</v>
      </c>
      <c r="C27" s="6" t="s">
        <v>44</v>
      </c>
      <c r="D27" s="6" t="s">
        <v>484</v>
      </c>
      <c r="E27" s="6" t="s">
        <v>272</v>
      </c>
      <c r="F27" s="8">
        <v>2.4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25.5">
      <c r="D28" s="12" t="s">
        <v>485</v>
      </c>
    </row>
    <row r="29" spans="1:12" ht="12.75" customHeight="1">
      <c r="A29" s="13"/>
      <c r="B29" s="13"/>
      <c r="C29" s="13" t="s">
        <v>36</v>
      </c>
      <c r="D29" s="13" t="s">
        <v>267</v>
      </c>
      <c r="E29" s="13"/>
      <c r="F29" s="13"/>
      <c r="G29" s="13"/>
      <c r="H29" s="13">
        <f>SUM(H23:H28)</f>
        <v>0</v>
      </c>
      <c r="L29">
        <f>SUM(L23:L28)</f>
        <v>0</v>
      </c>
    </row>
    <row r="31" spans="1:8" ht="12.75" customHeight="1">
      <c r="A31" s="7"/>
      <c r="B31" s="7"/>
      <c r="C31" s="7" t="s">
        <v>37</v>
      </c>
      <c r="D31" s="7" t="s">
        <v>276</v>
      </c>
      <c r="E31" s="7"/>
      <c r="F31" s="9"/>
      <c r="G31" s="7"/>
      <c r="H31" s="9"/>
    </row>
    <row r="32" spans="1:12" ht="12.75">
      <c r="A32" s="6">
        <v>9</v>
      </c>
      <c r="B32" s="6" t="s">
        <v>277</v>
      </c>
      <c r="C32" s="6" t="s">
        <v>44</v>
      </c>
      <c r="D32" s="6" t="s">
        <v>278</v>
      </c>
      <c r="E32" s="6" t="s">
        <v>46</v>
      </c>
      <c r="F32" s="8">
        <v>9.312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38.25">
      <c r="D33" s="12" t="s">
        <v>486</v>
      </c>
    </row>
    <row r="34" spans="1:12" ht="12.75">
      <c r="A34" s="6">
        <v>10</v>
      </c>
      <c r="B34" s="6" t="s">
        <v>280</v>
      </c>
      <c r="C34" s="6" t="s">
        <v>44</v>
      </c>
      <c r="D34" s="6" t="s">
        <v>281</v>
      </c>
      <c r="E34" s="6" t="s">
        <v>46</v>
      </c>
      <c r="F34" s="8">
        <v>6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487</v>
      </c>
    </row>
    <row r="36" spans="1:12" ht="12.75" customHeight="1">
      <c r="A36" s="13"/>
      <c r="B36" s="13"/>
      <c r="C36" s="13" t="s">
        <v>37</v>
      </c>
      <c r="D36" s="13" t="s">
        <v>276</v>
      </c>
      <c r="E36" s="13"/>
      <c r="F36" s="13"/>
      <c r="G36" s="13"/>
      <c r="H36" s="13">
        <f>SUM(H32:H35)</f>
        <v>0</v>
      </c>
      <c r="L36">
        <f>SUM(L32:L35)</f>
        <v>0</v>
      </c>
    </row>
    <row r="38" spans="1:8" ht="12.75" customHeight="1">
      <c r="A38" s="7"/>
      <c r="B38" s="7"/>
      <c r="C38" s="7" t="s">
        <v>41</v>
      </c>
      <c r="D38" s="7" t="s">
        <v>157</v>
      </c>
      <c r="E38" s="7"/>
      <c r="F38" s="9"/>
      <c r="G38" s="7"/>
      <c r="H38" s="9"/>
    </row>
    <row r="39" spans="1:12" ht="12.75">
      <c r="A39" s="6">
        <v>11</v>
      </c>
      <c r="B39" s="6" t="s">
        <v>287</v>
      </c>
      <c r="C39" s="6" t="s">
        <v>44</v>
      </c>
      <c r="D39" s="6" t="s">
        <v>288</v>
      </c>
      <c r="E39" s="6" t="s">
        <v>46</v>
      </c>
      <c r="F39" s="8">
        <v>7.424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ht="12.75">
      <c r="D40" s="12" t="s">
        <v>488</v>
      </c>
    </row>
    <row r="41" spans="1:12" ht="12.75" customHeight="1">
      <c r="A41" s="13"/>
      <c r="B41" s="13"/>
      <c r="C41" s="13" t="s">
        <v>41</v>
      </c>
      <c r="D41" s="13" t="s">
        <v>157</v>
      </c>
      <c r="E41" s="13"/>
      <c r="F41" s="13"/>
      <c r="G41" s="13"/>
      <c r="H41" s="13">
        <f>SUM(H39:H40)</f>
        <v>0</v>
      </c>
      <c r="L41">
        <f>SUM(L39:L40)</f>
        <v>0</v>
      </c>
    </row>
    <row r="43" spans="1:8" ht="12.75" customHeight="1">
      <c r="A43" s="7"/>
      <c r="B43" s="7"/>
      <c r="C43" s="7" t="s">
        <v>175</v>
      </c>
      <c r="D43" s="7" t="s">
        <v>174</v>
      </c>
      <c r="E43" s="7"/>
      <c r="F43" s="9"/>
      <c r="G43" s="7"/>
      <c r="H43" s="9"/>
    </row>
    <row r="44" spans="1:12" ht="12.75">
      <c r="A44" s="6">
        <v>12</v>
      </c>
      <c r="B44" s="6" t="s">
        <v>290</v>
      </c>
      <c r="C44" s="6" t="s">
        <v>44</v>
      </c>
      <c r="D44" s="6" t="s">
        <v>489</v>
      </c>
      <c r="E44" s="6" t="s">
        <v>67</v>
      </c>
      <c r="F44" s="8">
        <v>8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490</v>
      </c>
    </row>
    <row r="46" spans="1:12" ht="38.25">
      <c r="A46" s="6">
        <v>13</v>
      </c>
      <c r="B46" s="6" t="s">
        <v>491</v>
      </c>
      <c r="C46" s="6" t="s">
        <v>44</v>
      </c>
      <c r="D46" s="6" t="s">
        <v>492</v>
      </c>
      <c r="E46" s="6" t="s">
        <v>162</v>
      </c>
      <c r="F46" s="8">
        <v>2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spans="1:12" ht="12.75">
      <c r="A47" s="6">
        <v>14</v>
      </c>
      <c r="B47" s="6" t="s">
        <v>493</v>
      </c>
      <c r="C47" s="6" t="s">
        <v>44</v>
      </c>
      <c r="D47" s="6" t="s">
        <v>494</v>
      </c>
      <c r="E47" s="6" t="s">
        <v>67</v>
      </c>
      <c r="F47" s="8">
        <v>11.6</v>
      </c>
      <c r="G47" s="11"/>
      <c r="H47" s="10">
        <f>ROUND((G47*F47),2)</f>
        <v>0</v>
      </c>
      <c r="K47">
        <f>rekapitulace!H8</f>
        <v>21</v>
      </c>
      <c r="L47">
        <f>ROUND(K47/100*H47,2)</f>
        <v>0</v>
      </c>
    </row>
    <row r="48" spans="1:12" ht="38.25">
      <c r="A48" s="6">
        <v>15</v>
      </c>
      <c r="B48" s="6" t="s">
        <v>296</v>
      </c>
      <c r="C48" s="6" t="s">
        <v>44</v>
      </c>
      <c r="D48" s="6" t="s">
        <v>297</v>
      </c>
      <c r="E48" s="6" t="s">
        <v>67</v>
      </c>
      <c r="F48" s="8">
        <v>11.6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ht="12.75">
      <c r="D49" s="12" t="s">
        <v>311</v>
      </c>
    </row>
    <row r="50" spans="1:12" ht="12.75" customHeight="1">
      <c r="A50" s="13"/>
      <c r="B50" s="13"/>
      <c r="C50" s="13" t="s">
        <v>175</v>
      </c>
      <c r="D50" s="13" t="s">
        <v>174</v>
      </c>
      <c r="E50" s="13"/>
      <c r="F50" s="13"/>
      <c r="G50" s="13"/>
      <c r="H50" s="13">
        <f>SUM(H44:H49)</f>
        <v>0</v>
      </c>
      <c r="L50">
        <f>SUM(L44:L49)</f>
        <v>0</v>
      </c>
    </row>
    <row r="52" spans="1:12" ht="12.75" customHeight="1">
      <c r="A52" s="13"/>
      <c r="B52" s="13"/>
      <c r="C52" s="13"/>
      <c r="D52" s="13" t="s">
        <v>53</v>
      </c>
      <c r="E52" s="13"/>
      <c r="F52" s="13"/>
      <c r="G52" s="13"/>
      <c r="H52" s="13">
        <f>+H20+H29+H36+H41+H50</f>
        <v>0</v>
      </c>
      <c r="L52">
        <f>+L20+L29+L36+L41+L50</f>
        <v>0</v>
      </c>
    </row>
    <row r="54" spans="1:8" ht="12.75" customHeight="1">
      <c r="A54" s="7" t="s">
        <v>54</v>
      </c>
      <c r="B54" s="7"/>
      <c r="C54" s="7"/>
      <c r="D54" s="7"/>
      <c r="E54" s="7"/>
      <c r="F54" s="7"/>
      <c r="G54" s="7"/>
      <c r="H54" s="7"/>
    </row>
    <row r="55" spans="1:8" ht="12.75" customHeight="1">
      <c r="A55" s="7"/>
      <c r="B55" s="7"/>
      <c r="C55" s="7"/>
      <c r="D55" s="7" t="s">
        <v>55</v>
      </c>
      <c r="E55" s="7"/>
      <c r="F55" s="7"/>
      <c r="G55" s="7"/>
      <c r="H55" s="7"/>
    </row>
    <row r="56" spans="1:12" ht="12.75" customHeight="1">
      <c r="A56" s="13"/>
      <c r="B56" s="13"/>
      <c r="C56" s="13"/>
      <c r="D56" s="13" t="s">
        <v>56</v>
      </c>
      <c r="E56" s="13"/>
      <c r="F56" s="13"/>
      <c r="G56" s="13"/>
      <c r="H56" s="13">
        <v>0</v>
      </c>
      <c r="L56">
        <v>0</v>
      </c>
    </row>
    <row r="57" spans="1:8" ht="12.75" customHeight="1">
      <c r="A57" s="7"/>
      <c r="B57" s="7"/>
      <c r="C57" s="7"/>
      <c r="D57" s="7" t="s">
        <v>57</v>
      </c>
      <c r="E57" s="7"/>
      <c r="F57" s="7"/>
      <c r="G57" s="7"/>
      <c r="H57" s="7"/>
    </row>
    <row r="58" spans="1:12" ht="12.75" customHeight="1">
      <c r="A58" s="13"/>
      <c r="B58" s="13"/>
      <c r="C58" s="13"/>
      <c r="D58" s="13" t="s">
        <v>58</v>
      </c>
      <c r="E58" s="13"/>
      <c r="F58" s="13"/>
      <c r="G58" s="13"/>
      <c r="H58" s="13">
        <v>0</v>
      </c>
      <c r="L58">
        <v>0</v>
      </c>
    </row>
    <row r="59" spans="1:12" ht="12.75" customHeight="1">
      <c r="A59" s="13"/>
      <c r="B59" s="13"/>
      <c r="C59" s="13"/>
      <c r="D59" s="13" t="s">
        <v>59</v>
      </c>
      <c r="E59" s="13"/>
      <c r="F59" s="13"/>
      <c r="G59" s="13"/>
      <c r="H59" s="13">
        <f>H56+H58</f>
        <v>0</v>
      </c>
      <c r="L59">
        <f>L56+L58</f>
        <v>0</v>
      </c>
    </row>
    <row r="61" spans="1:12" ht="12.75" customHeight="1">
      <c r="A61" s="13"/>
      <c r="B61" s="13"/>
      <c r="C61" s="13"/>
      <c r="D61" s="13" t="s">
        <v>59</v>
      </c>
      <c r="E61" s="13"/>
      <c r="F61" s="13"/>
      <c r="G61" s="13"/>
      <c r="H61" s="13">
        <f>H52+H59</f>
        <v>0</v>
      </c>
      <c r="L61">
        <f>L52+L59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495</v>
      </c>
      <c r="D6" s="5" t="s">
        <v>496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15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165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497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165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497</v>
      </c>
    </row>
    <row r="18" spans="1:12" ht="25.5">
      <c r="A18" s="6">
        <v>5</v>
      </c>
      <c r="B18" s="6" t="s">
        <v>265</v>
      </c>
      <c r="C18" s="6" t="s">
        <v>44</v>
      </c>
      <c r="D18" s="6" t="s">
        <v>266</v>
      </c>
      <c r="E18" s="6" t="s">
        <v>51</v>
      </c>
      <c r="F18" s="8">
        <v>60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498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8" ht="12.75" customHeight="1">
      <c r="A22" s="7"/>
      <c r="B22" s="7"/>
      <c r="C22" s="7" t="s">
        <v>36</v>
      </c>
      <c r="D22" s="7" t="s">
        <v>267</v>
      </c>
      <c r="E22" s="7"/>
      <c r="F22" s="9"/>
      <c r="G22" s="7"/>
      <c r="H22" s="9"/>
    </row>
    <row r="23" spans="1:12" ht="12.75">
      <c r="A23" s="6">
        <v>6</v>
      </c>
      <c r="B23" s="6" t="s">
        <v>268</v>
      </c>
      <c r="C23" s="6" t="s">
        <v>44</v>
      </c>
      <c r="D23" s="6" t="s">
        <v>269</v>
      </c>
      <c r="E23" s="6" t="s">
        <v>46</v>
      </c>
      <c r="F23" s="8">
        <v>1.2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482</v>
      </c>
    </row>
    <row r="25" spans="1:12" ht="25.5">
      <c r="A25" s="6">
        <v>7</v>
      </c>
      <c r="B25" s="6" t="s">
        <v>270</v>
      </c>
      <c r="C25" s="6" t="s">
        <v>44</v>
      </c>
      <c r="D25" s="6" t="s">
        <v>483</v>
      </c>
      <c r="E25" s="6" t="s">
        <v>272</v>
      </c>
      <c r="F25" s="8">
        <v>0.5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319</v>
      </c>
    </row>
    <row r="27" spans="1:12" ht="12.75">
      <c r="A27" s="6">
        <v>8</v>
      </c>
      <c r="B27" s="6" t="s">
        <v>273</v>
      </c>
      <c r="C27" s="6" t="s">
        <v>44</v>
      </c>
      <c r="D27" s="6" t="s">
        <v>484</v>
      </c>
      <c r="E27" s="6" t="s">
        <v>272</v>
      </c>
      <c r="F27" s="8">
        <v>5.952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25.5">
      <c r="D28" s="12" t="s">
        <v>499</v>
      </c>
    </row>
    <row r="29" spans="1:12" ht="12.75" customHeight="1">
      <c r="A29" s="13"/>
      <c r="B29" s="13"/>
      <c r="C29" s="13" t="s">
        <v>36</v>
      </c>
      <c r="D29" s="13" t="s">
        <v>267</v>
      </c>
      <c r="E29" s="13"/>
      <c r="F29" s="13"/>
      <c r="G29" s="13"/>
      <c r="H29" s="13">
        <f>SUM(H23:H28)</f>
        <v>0</v>
      </c>
      <c r="L29">
        <f>SUM(L23:L28)</f>
        <v>0</v>
      </c>
    </row>
    <row r="31" spans="1:8" ht="12.75" customHeight="1">
      <c r="A31" s="7"/>
      <c r="B31" s="7"/>
      <c r="C31" s="7" t="s">
        <v>37</v>
      </c>
      <c r="D31" s="7" t="s">
        <v>276</v>
      </c>
      <c r="E31" s="7"/>
      <c r="F31" s="9"/>
      <c r="G31" s="7"/>
      <c r="H31" s="9"/>
    </row>
    <row r="32" spans="1:12" ht="12.75">
      <c r="A32" s="6">
        <v>9</v>
      </c>
      <c r="B32" s="6" t="s">
        <v>277</v>
      </c>
      <c r="C32" s="6" t="s">
        <v>44</v>
      </c>
      <c r="D32" s="6" t="s">
        <v>278</v>
      </c>
      <c r="E32" s="6" t="s">
        <v>46</v>
      </c>
      <c r="F32" s="8">
        <v>11.6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38.25">
      <c r="D33" s="12" t="s">
        <v>500</v>
      </c>
    </row>
    <row r="34" spans="1:12" ht="12.75">
      <c r="A34" s="6">
        <v>10</v>
      </c>
      <c r="B34" s="6" t="s">
        <v>280</v>
      </c>
      <c r="C34" s="6" t="s">
        <v>44</v>
      </c>
      <c r="D34" s="6" t="s">
        <v>281</v>
      </c>
      <c r="E34" s="6" t="s">
        <v>46</v>
      </c>
      <c r="F34" s="8">
        <v>6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487</v>
      </c>
    </row>
    <row r="36" spans="1:12" ht="12.75" customHeight="1">
      <c r="A36" s="13"/>
      <c r="B36" s="13"/>
      <c r="C36" s="13" t="s">
        <v>37</v>
      </c>
      <c r="D36" s="13" t="s">
        <v>276</v>
      </c>
      <c r="E36" s="13"/>
      <c r="F36" s="13"/>
      <c r="G36" s="13"/>
      <c r="H36" s="13">
        <f>SUM(H32:H35)</f>
        <v>0</v>
      </c>
      <c r="L36">
        <f>SUM(L32:L35)</f>
        <v>0</v>
      </c>
    </row>
    <row r="38" spans="1:8" ht="12.75" customHeight="1">
      <c r="A38" s="7"/>
      <c r="B38" s="7"/>
      <c r="C38" s="7" t="s">
        <v>41</v>
      </c>
      <c r="D38" s="7" t="s">
        <v>157</v>
      </c>
      <c r="E38" s="7"/>
      <c r="F38" s="9"/>
      <c r="G38" s="7"/>
      <c r="H38" s="9"/>
    </row>
    <row r="39" spans="1:12" ht="12.75">
      <c r="A39" s="6">
        <v>11</v>
      </c>
      <c r="B39" s="6" t="s">
        <v>285</v>
      </c>
      <c r="C39" s="6" t="s">
        <v>44</v>
      </c>
      <c r="D39" s="6" t="s">
        <v>286</v>
      </c>
      <c r="E39" s="6" t="s">
        <v>162</v>
      </c>
      <c r="F39" s="8">
        <v>2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spans="1:12" ht="12.75">
      <c r="A40" s="6">
        <v>12</v>
      </c>
      <c r="B40" s="6" t="s">
        <v>287</v>
      </c>
      <c r="C40" s="6" t="s">
        <v>44</v>
      </c>
      <c r="D40" s="6" t="s">
        <v>288</v>
      </c>
      <c r="E40" s="6" t="s">
        <v>46</v>
      </c>
      <c r="F40" s="8">
        <v>8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12.75">
      <c r="D41" s="12" t="s">
        <v>501</v>
      </c>
    </row>
    <row r="42" spans="1:12" ht="12.75" customHeight="1">
      <c r="A42" s="13"/>
      <c r="B42" s="13"/>
      <c r="C42" s="13" t="s">
        <v>41</v>
      </c>
      <c r="D42" s="13" t="s">
        <v>157</v>
      </c>
      <c r="E42" s="13"/>
      <c r="F42" s="13"/>
      <c r="G42" s="13"/>
      <c r="H42" s="13">
        <f>SUM(H39:H41)</f>
        <v>0</v>
      </c>
      <c r="L42">
        <f>SUM(L39:L41)</f>
        <v>0</v>
      </c>
    </row>
    <row r="44" spans="1:8" ht="12.75" customHeight="1">
      <c r="A44" s="7"/>
      <c r="B44" s="7"/>
      <c r="C44" s="7" t="s">
        <v>175</v>
      </c>
      <c r="D44" s="7" t="s">
        <v>174</v>
      </c>
      <c r="E44" s="7"/>
      <c r="F44" s="9"/>
      <c r="G44" s="7"/>
      <c r="H44" s="9"/>
    </row>
    <row r="45" spans="1:12" ht="12.75">
      <c r="A45" s="6">
        <v>13</v>
      </c>
      <c r="B45" s="6" t="s">
        <v>290</v>
      </c>
      <c r="C45" s="6" t="s">
        <v>44</v>
      </c>
      <c r="D45" s="6" t="s">
        <v>489</v>
      </c>
      <c r="E45" s="6" t="s">
        <v>67</v>
      </c>
      <c r="F45" s="8">
        <v>16</v>
      </c>
      <c r="G45" s="11"/>
      <c r="H45" s="10">
        <f>ROUND((G45*F45),2)</f>
        <v>0</v>
      </c>
      <c r="K45">
        <f>rekapitulace!H8</f>
        <v>21</v>
      </c>
      <c r="L45">
        <f>ROUND(K45/100*H45,2)</f>
        <v>0</v>
      </c>
    </row>
    <row r="46" ht="12.75">
      <c r="D46" s="12" t="s">
        <v>502</v>
      </c>
    </row>
    <row r="47" spans="1:12" ht="25.5">
      <c r="A47" s="6">
        <v>14</v>
      </c>
      <c r="B47" s="6" t="s">
        <v>176</v>
      </c>
      <c r="C47" s="6" t="s">
        <v>44</v>
      </c>
      <c r="D47" s="6" t="s">
        <v>177</v>
      </c>
      <c r="E47" s="6" t="s">
        <v>67</v>
      </c>
      <c r="F47" s="8">
        <v>72</v>
      </c>
      <c r="G47" s="11"/>
      <c r="H47" s="10">
        <f>ROUND((G47*F47),2)</f>
        <v>0</v>
      </c>
      <c r="K47">
        <f>rekapitulace!H8</f>
        <v>21</v>
      </c>
      <c r="L47">
        <f>ROUND(K47/100*H47,2)</f>
        <v>0</v>
      </c>
    </row>
    <row r="48" ht="12.75">
      <c r="D48" s="12" t="s">
        <v>503</v>
      </c>
    </row>
    <row r="49" spans="1:12" ht="38.25">
      <c r="A49" s="6">
        <v>15</v>
      </c>
      <c r="B49" s="6" t="s">
        <v>327</v>
      </c>
      <c r="C49" s="6" t="s">
        <v>44</v>
      </c>
      <c r="D49" s="6" t="s">
        <v>328</v>
      </c>
      <c r="E49" s="6" t="s">
        <v>162</v>
      </c>
      <c r="F49" s="8">
        <v>2</v>
      </c>
      <c r="G49" s="11"/>
      <c r="H49" s="10">
        <f>ROUND((G49*F49),2)</f>
        <v>0</v>
      </c>
      <c r="K49">
        <f>rekapitulace!H8</f>
        <v>21</v>
      </c>
      <c r="L49">
        <f>ROUND(K49/100*H49,2)</f>
        <v>0</v>
      </c>
    </row>
    <row r="50" spans="1:12" ht="12.75">
      <c r="A50" s="6">
        <v>16</v>
      </c>
      <c r="B50" s="6" t="s">
        <v>504</v>
      </c>
      <c r="C50" s="6" t="s">
        <v>44</v>
      </c>
      <c r="D50" s="6" t="s">
        <v>505</v>
      </c>
      <c r="E50" s="6" t="s">
        <v>162</v>
      </c>
      <c r="F50" s="8">
        <v>1</v>
      </c>
      <c r="G50" s="11"/>
      <c r="H50" s="10">
        <f>ROUND((G50*F50),2)</f>
        <v>0</v>
      </c>
      <c r="K50">
        <f>rekapitulace!H8</f>
        <v>21</v>
      </c>
      <c r="L50">
        <f>ROUND(K50/100*H50,2)</f>
        <v>0</v>
      </c>
    </row>
    <row r="51" spans="1:12" ht="12.75">
      <c r="A51" s="6">
        <v>17</v>
      </c>
      <c r="B51" s="6" t="s">
        <v>329</v>
      </c>
      <c r="C51" s="6" t="s">
        <v>44</v>
      </c>
      <c r="D51" s="6" t="s">
        <v>330</v>
      </c>
      <c r="E51" s="6" t="s">
        <v>67</v>
      </c>
      <c r="F51" s="8">
        <v>10</v>
      </c>
      <c r="G51" s="11"/>
      <c r="H51" s="10">
        <f>ROUND((G51*F51),2)</f>
        <v>0</v>
      </c>
      <c r="K51">
        <f>rekapitulace!H8</f>
        <v>21</v>
      </c>
      <c r="L51">
        <f>ROUND(K51/100*H51,2)</f>
        <v>0</v>
      </c>
    </row>
    <row r="52" spans="1:12" ht="38.25">
      <c r="A52" s="6">
        <v>18</v>
      </c>
      <c r="B52" s="6" t="s">
        <v>296</v>
      </c>
      <c r="C52" s="6" t="s">
        <v>44</v>
      </c>
      <c r="D52" s="6" t="s">
        <v>297</v>
      </c>
      <c r="E52" s="6" t="s">
        <v>67</v>
      </c>
      <c r="F52" s="8">
        <v>10</v>
      </c>
      <c r="G52" s="11"/>
      <c r="H52" s="10">
        <f>ROUND((G52*F52),2)</f>
        <v>0</v>
      </c>
      <c r="K52">
        <f>rekapitulace!H8</f>
        <v>21</v>
      </c>
      <c r="L52">
        <f>ROUND(K52/100*H52,2)</f>
        <v>0</v>
      </c>
    </row>
    <row r="53" ht="12.75">
      <c r="D53" s="12" t="s">
        <v>506</v>
      </c>
    </row>
    <row r="54" spans="1:12" ht="12.75" customHeight="1">
      <c r="A54" s="13"/>
      <c r="B54" s="13"/>
      <c r="C54" s="13" t="s">
        <v>175</v>
      </c>
      <c r="D54" s="13" t="s">
        <v>174</v>
      </c>
      <c r="E54" s="13"/>
      <c r="F54" s="13"/>
      <c r="G54" s="13"/>
      <c r="H54" s="13">
        <f>SUM(H45:H53)</f>
        <v>0</v>
      </c>
      <c r="L54">
        <f>SUM(L45:L53)</f>
        <v>0</v>
      </c>
    </row>
    <row r="56" spans="1:12" ht="12.75" customHeight="1">
      <c r="A56" s="13"/>
      <c r="B56" s="13"/>
      <c r="C56" s="13"/>
      <c r="D56" s="13" t="s">
        <v>53</v>
      </c>
      <c r="E56" s="13"/>
      <c r="F56" s="13"/>
      <c r="G56" s="13"/>
      <c r="H56" s="13">
        <f>+H20+H29+H36+H42+H54</f>
        <v>0</v>
      </c>
      <c r="L56">
        <f>+L20+L29+L36+L42+L54</f>
        <v>0</v>
      </c>
    </row>
    <row r="58" spans="1:8" ht="12.75" customHeight="1">
      <c r="A58" s="7" t="s">
        <v>54</v>
      </c>
      <c r="B58" s="7"/>
      <c r="C58" s="7"/>
      <c r="D58" s="7"/>
      <c r="E58" s="7"/>
      <c r="F58" s="7"/>
      <c r="G58" s="7"/>
      <c r="H58" s="7"/>
    </row>
    <row r="59" spans="1:8" ht="12.75" customHeight="1">
      <c r="A59" s="7"/>
      <c r="B59" s="7"/>
      <c r="C59" s="7"/>
      <c r="D59" s="7" t="s">
        <v>55</v>
      </c>
      <c r="E59" s="7"/>
      <c r="F59" s="7"/>
      <c r="G59" s="7"/>
      <c r="H59" s="7"/>
    </row>
    <row r="60" spans="1:12" ht="12.75" customHeight="1">
      <c r="A60" s="13"/>
      <c r="B60" s="13"/>
      <c r="C60" s="13"/>
      <c r="D60" s="13" t="s">
        <v>56</v>
      </c>
      <c r="E60" s="13"/>
      <c r="F60" s="13"/>
      <c r="G60" s="13"/>
      <c r="H60" s="13">
        <v>0</v>
      </c>
      <c r="L60">
        <v>0</v>
      </c>
    </row>
    <row r="61" spans="1:8" ht="12.75" customHeight="1">
      <c r="A61" s="7"/>
      <c r="B61" s="7"/>
      <c r="C61" s="7"/>
      <c r="D61" s="7" t="s">
        <v>57</v>
      </c>
      <c r="E61" s="7"/>
      <c r="F61" s="7"/>
      <c r="G61" s="7"/>
      <c r="H61" s="7"/>
    </row>
    <row r="62" spans="1:12" ht="12.75" customHeight="1">
      <c r="A62" s="13"/>
      <c r="B62" s="13"/>
      <c r="C62" s="13"/>
      <c r="D62" s="13" t="s">
        <v>58</v>
      </c>
      <c r="E62" s="13"/>
      <c r="F62" s="13"/>
      <c r="G62" s="13"/>
      <c r="H62" s="13">
        <v>0</v>
      </c>
      <c r="L62">
        <v>0</v>
      </c>
    </row>
    <row r="63" spans="1:12" ht="12.75" customHeight="1">
      <c r="A63" s="13"/>
      <c r="B63" s="13"/>
      <c r="C63" s="13"/>
      <c r="D63" s="13" t="s">
        <v>59</v>
      </c>
      <c r="E63" s="13"/>
      <c r="F63" s="13"/>
      <c r="G63" s="13"/>
      <c r="H63" s="13">
        <f>H60+H62</f>
        <v>0</v>
      </c>
      <c r="L63">
        <f>L60+L62</f>
        <v>0</v>
      </c>
    </row>
    <row r="65" spans="1:12" ht="12.75" customHeight="1">
      <c r="A65" s="13"/>
      <c r="B65" s="13"/>
      <c r="C65" s="13"/>
      <c r="D65" s="13" t="s">
        <v>59</v>
      </c>
      <c r="E65" s="13"/>
      <c r="F65" s="13"/>
      <c r="G65" s="13"/>
      <c r="H65" s="13">
        <f>H56+H63</f>
        <v>0</v>
      </c>
      <c r="L65">
        <f>L56+L63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23</v>
      </c>
      <c r="D6" s="5" t="s">
        <v>24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90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47</v>
      </c>
    </row>
    <row r="14" spans="1:12" ht="12.75" customHeight="1">
      <c r="A14" s="13"/>
      <c r="B14" s="13"/>
      <c r="C14" s="13" t="s">
        <v>21</v>
      </c>
      <c r="D14" s="13" t="s">
        <v>42</v>
      </c>
      <c r="E14" s="13"/>
      <c r="F14" s="13"/>
      <c r="G14" s="13"/>
      <c r="H14" s="13">
        <f>SUM(H12:H13)</f>
        <v>0</v>
      </c>
      <c r="L14">
        <f>SUM(L12:L13)</f>
        <v>0</v>
      </c>
    </row>
    <row r="16" spans="1:8" ht="12.75" customHeight="1">
      <c r="A16" s="7"/>
      <c r="B16" s="7"/>
      <c r="C16" s="7" t="s">
        <v>38</v>
      </c>
      <c r="D16" s="7" t="s">
        <v>48</v>
      </c>
      <c r="E16" s="7"/>
      <c r="F16" s="9"/>
      <c r="G16" s="7"/>
      <c r="H16" s="9"/>
    </row>
    <row r="17" spans="1:12" ht="89.25">
      <c r="A17" s="6">
        <v>2</v>
      </c>
      <c r="B17" s="6" t="s">
        <v>49</v>
      </c>
      <c r="C17" s="6" t="s">
        <v>44</v>
      </c>
      <c r="D17" s="6" t="s">
        <v>50</v>
      </c>
      <c r="E17" s="6" t="s">
        <v>51</v>
      </c>
      <c r="F17" s="8">
        <v>24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ht="12.75">
      <c r="D18" s="12" t="s">
        <v>52</v>
      </c>
    </row>
    <row r="19" spans="1:12" ht="12.75" customHeight="1">
      <c r="A19" s="13"/>
      <c r="B19" s="13"/>
      <c r="C19" s="13" t="s">
        <v>38</v>
      </c>
      <c r="D19" s="13" t="s">
        <v>48</v>
      </c>
      <c r="E19" s="13"/>
      <c r="F19" s="13"/>
      <c r="G19" s="13"/>
      <c r="H19" s="13">
        <f>SUM(H17:H18)</f>
        <v>0</v>
      </c>
      <c r="L19">
        <f>SUM(L17:L18)</f>
        <v>0</v>
      </c>
    </row>
    <row r="21" spans="1:12" ht="12.75" customHeight="1">
      <c r="A21" s="13"/>
      <c r="B21" s="13"/>
      <c r="C21" s="13"/>
      <c r="D21" s="13" t="s">
        <v>53</v>
      </c>
      <c r="E21" s="13"/>
      <c r="F21" s="13"/>
      <c r="G21" s="13"/>
      <c r="H21" s="13">
        <f>+H14+H19</f>
        <v>0</v>
      </c>
      <c r="L21">
        <f>+L14+L19</f>
        <v>0</v>
      </c>
    </row>
    <row r="23" spans="1:8" ht="12.75" customHeight="1">
      <c r="A23" s="7" t="s">
        <v>54</v>
      </c>
      <c r="B23" s="7"/>
      <c r="C23" s="7"/>
      <c r="D23" s="7"/>
      <c r="E23" s="7"/>
      <c r="F23" s="7"/>
      <c r="G23" s="7"/>
      <c r="H23" s="7"/>
    </row>
    <row r="24" spans="1:8" ht="12.75" customHeight="1">
      <c r="A24" s="7"/>
      <c r="B24" s="7"/>
      <c r="C24" s="7"/>
      <c r="D24" s="7" t="s">
        <v>55</v>
      </c>
      <c r="E24" s="7"/>
      <c r="F24" s="7"/>
      <c r="G24" s="7"/>
      <c r="H24" s="7"/>
    </row>
    <row r="25" spans="1:12" ht="12.75" customHeight="1">
      <c r="A25" s="13"/>
      <c r="B25" s="13"/>
      <c r="C25" s="13"/>
      <c r="D25" s="13" t="s">
        <v>56</v>
      </c>
      <c r="E25" s="13"/>
      <c r="F25" s="13"/>
      <c r="G25" s="13"/>
      <c r="H25" s="13">
        <v>0</v>
      </c>
      <c r="L25">
        <v>0</v>
      </c>
    </row>
    <row r="26" spans="1:8" ht="12.75" customHeight="1">
      <c r="A26" s="7"/>
      <c r="B26" s="7"/>
      <c r="C26" s="7"/>
      <c r="D26" s="7" t="s">
        <v>57</v>
      </c>
      <c r="E26" s="7"/>
      <c r="F26" s="7"/>
      <c r="G26" s="7"/>
      <c r="H26" s="7"/>
    </row>
    <row r="27" spans="1:12" ht="12.75" customHeight="1">
      <c r="A27" s="13"/>
      <c r="B27" s="13"/>
      <c r="C27" s="13"/>
      <c r="D27" s="13" t="s">
        <v>58</v>
      </c>
      <c r="E27" s="13"/>
      <c r="F27" s="13"/>
      <c r="G27" s="13"/>
      <c r="H27" s="13">
        <v>0</v>
      </c>
      <c r="L27">
        <v>0</v>
      </c>
    </row>
    <row r="28" spans="1:12" ht="12.75" customHeight="1">
      <c r="A28" s="13"/>
      <c r="B28" s="13"/>
      <c r="C28" s="13"/>
      <c r="D28" s="13" t="s">
        <v>59</v>
      </c>
      <c r="E28" s="13"/>
      <c r="F28" s="13"/>
      <c r="G28" s="13"/>
      <c r="H28" s="13">
        <f>H25+H27</f>
        <v>0</v>
      </c>
      <c r="L28">
        <f>L25+L27</f>
        <v>0</v>
      </c>
    </row>
    <row r="30" spans="1:12" ht="12.75" customHeight="1">
      <c r="A30" s="13"/>
      <c r="B30" s="13"/>
      <c r="C30" s="13"/>
      <c r="D30" s="13" t="s">
        <v>59</v>
      </c>
      <c r="E30" s="13"/>
      <c r="F30" s="13"/>
      <c r="G30" s="13"/>
      <c r="H30" s="13">
        <f>H21+H28</f>
        <v>0</v>
      </c>
      <c r="L30">
        <f>L21+L28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507</v>
      </c>
      <c r="D6" s="5" t="s">
        <v>508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16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110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509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110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509</v>
      </c>
    </row>
    <row r="18" spans="1:12" ht="25.5">
      <c r="A18" s="6">
        <v>5</v>
      </c>
      <c r="B18" s="6" t="s">
        <v>265</v>
      </c>
      <c r="C18" s="6" t="s">
        <v>44</v>
      </c>
      <c r="D18" s="6" t="s">
        <v>266</v>
      </c>
      <c r="E18" s="6" t="s">
        <v>51</v>
      </c>
      <c r="F18" s="8">
        <v>110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510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8" ht="12.75" customHeight="1">
      <c r="A22" s="7"/>
      <c r="B22" s="7"/>
      <c r="C22" s="7" t="s">
        <v>36</v>
      </c>
      <c r="D22" s="7" t="s">
        <v>267</v>
      </c>
      <c r="E22" s="7"/>
      <c r="F22" s="9"/>
      <c r="G22" s="7"/>
      <c r="H22" s="9"/>
    </row>
    <row r="23" spans="1:12" ht="12.75">
      <c r="A23" s="6">
        <v>6</v>
      </c>
      <c r="B23" s="6" t="s">
        <v>268</v>
      </c>
      <c r="C23" s="6" t="s">
        <v>44</v>
      </c>
      <c r="D23" s="6" t="s">
        <v>269</v>
      </c>
      <c r="E23" s="6" t="s">
        <v>46</v>
      </c>
      <c r="F23" s="8">
        <v>1.8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511</v>
      </c>
    </row>
    <row r="25" spans="1:12" ht="25.5">
      <c r="A25" s="6">
        <v>7</v>
      </c>
      <c r="B25" s="6" t="s">
        <v>270</v>
      </c>
      <c r="C25" s="6" t="s">
        <v>44</v>
      </c>
      <c r="D25" s="6" t="s">
        <v>483</v>
      </c>
      <c r="E25" s="6" t="s">
        <v>272</v>
      </c>
      <c r="F25" s="8">
        <v>0.75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512</v>
      </c>
    </row>
    <row r="27" spans="1:12" ht="12.75">
      <c r="A27" s="6">
        <v>8</v>
      </c>
      <c r="B27" s="6" t="s">
        <v>273</v>
      </c>
      <c r="C27" s="6" t="s">
        <v>44</v>
      </c>
      <c r="D27" s="6" t="s">
        <v>484</v>
      </c>
      <c r="E27" s="6" t="s">
        <v>272</v>
      </c>
      <c r="F27" s="8">
        <v>7.2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25.5">
      <c r="D28" s="12" t="s">
        <v>513</v>
      </c>
    </row>
    <row r="29" spans="1:12" ht="12.75" customHeight="1">
      <c r="A29" s="13"/>
      <c r="B29" s="13"/>
      <c r="C29" s="13" t="s">
        <v>36</v>
      </c>
      <c r="D29" s="13" t="s">
        <v>267</v>
      </c>
      <c r="E29" s="13"/>
      <c r="F29" s="13"/>
      <c r="G29" s="13"/>
      <c r="H29" s="13">
        <f>SUM(H23:H28)</f>
        <v>0</v>
      </c>
      <c r="L29">
        <f>SUM(L23:L28)</f>
        <v>0</v>
      </c>
    </row>
    <row r="31" spans="1:8" ht="12.75" customHeight="1">
      <c r="A31" s="7"/>
      <c r="B31" s="7"/>
      <c r="C31" s="7" t="s">
        <v>37</v>
      </c>
      <c r="D31" s="7" t="s">
        <v>276</v>
      </c>
      <c r="E31" s="7"/>
      <c r="F31" s="9"/>
      <c r="G31" s="7"/>
      <c r="H31" s="9"/>
    </row>
    <row r="32" spans="1:12" ht="12.75">
      <c r="A32" s="6">
        <v>9</v>
      </c>
      <c r="B32" s="6" t="s">
        <v>277</v>
      </c>
      <c r="C32" s="6" t="s">
        <v>44</v>
      </c>
      <c r="D32" s="6" t="s">
        <v>278</v>
      </c>
      <c r="E32" s="6" t="s">
        <v>46</v>
      </c>
      <c r="F32" s="8">
        <v>11.1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38.25">
      <c r="D33" s="12" t="s">
        <v>514</v>
      </c>
    </row>
    <row r="34" spans="1:12" ht="12.75">
      <c r="A34" s="6">
        <v>10</v>
      </c>
      <c r="B34" s="6" t="s">
        <v>280</v>
      </c>
      <c r="C34" s="6" t="s">
        <v>44</v>
      </c>
      <c r="D34" s="6" t="s">
        <v>281</v>
      </c>
      <c r="E34" s="6" t="s">
        <v>46</v>
      </c>
      <c r="F34" s="8">
        <v>6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515</v>
      </c>
    </row>
    <row r="36" spans="1:12" ht="12.75" customHeight="1">
      <c r="A36" s="13"/>
      <c r="B36" s="13"/>
      <c r="C36" s="13" t="s">
        <v>37</v>
      </c>
      <c r="D36" s="13" t="s">
        <v>276</v>
      </c>
      <c r="E36" s="13"/>
      <c r="F36" s="13"/>
      <c r="G36" s="13"/>
      <c r="H36" s="13">
        <f>SUM(H32:H35)</f>
        <v>0</v>
      </c>
      <c r="L36">
        <f>SUM(L32:L35)</f>
        <v>0</v>
      </c>
    </row>
    <row r="38" spans="1:8" ht="12.75" customHeight="1">
      <c r="A38" s="7"/>
      <c r="B38" s="7"/>
      <c r="C38" s="7" t="s">
        <v>41</v>
      </c>
      <c r="D38" s="7" t="s">
        <v>157</v>
      </c>
      <c r="E38" s="7"/>
      <c r="F38" s="9"/>
      <c r="G38" s="7"/>
      <c r="H38" s="9"/>
    </row>
    <row r="39" spans="1:12" ht="12.75">
      <c r="A39" s="6">
        <v>11</v>
      </c>
      <c r="B39" s="6" t="s">
        <v>285</v>
      </c>
      <c r="C39" s="6" t="s">
        <v>44</v>
      </c>
      <c r="D39" s="6" t="s">
        <v>286</v>
      </c>
      <c r="E39" s="6" t="s">
        <v>162</v>
      </c>
      <c r="F39" s="8">
        <v>2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spans="1:12" ht="12.75">
      <c r="A40" s="6">
        <v>12</v>
      </c>
      <c r="B40" s="6" t="s">
        <v>287</v>
      </c>
      <c r="C40" s="6" t="s">
        <v>44</v>
      </c>
      <c r="D40" s="6" t="s">
        <v>288</v>
      </c>
      <c r="E40" s="6" t="s">
        <v>46</v>
      </c>
      <c r="F40" s="8">
        <v>9.2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12.75">
      <c r="D41" s="12" t="s">
        <v>516</v>
      </c>
    </row>
    <row r="42" spans="1:12" ht="12.75" customHeight="1">
      <c r="A42" s="13"/>
      <c r="B42" s="13"/>
      <c r="C42" s="13" t="s">
        <v>41</v>
      </c>
      <c r="D42" s="13" t="s">
        <v>157</v>
      </c>
      <c r="E42" s="13"/>
      <c r="F42" s="13"/>
      <c r="G42" s="13"/>
      <c r="H42" s="13">
        <f>SUM(H39:H41)</f>
        <v>0</v>
      </c>
      <c r="L42">
        <f>SUM(L39:L41)</f>
        <v>0</v>
      </c>
    </row>
    <row r="44" spans="1:8" ht="12.75" customHeight="1">
      <c r="A44" s="7"/>
      <c r="B44" s="7"/>
      <c r="C44" s="7" t="s">
        <v>175</v>
      </c>
      <c r="D44" s="7" t="s">
        <v>174</v>
      </c>
      <c r="E44" s="7"/>
      <c r="F44" s="9"/>
      <c r="G44" s="7"/>
      <c r="H44" s="9"/>
    </row>
    <row r="45" spans="1:12" ht="12.75">
      <c r="A45" s="6">
        <v>13</v>
      </c>
      <c r="B45" s="6" t="s">
        <v>290</v>
      </c>
      <c r="C45" s="6" t="s">
        <v>44</v>
      </c>
      <c r="D45" s="6" t="s">
        <v>489</v>
      </c>
      <c r="E45" s="6" t="s">
        <v>67</v>
      </c>
      <c r="F45" s="8">
        <v>12</v>
      </c>
      <c r="G45" s="11"/>
      <c r="H45" s="10">
        <f>ROUND((G45*F45),2)</f>
        <v>0</v>
      </c>
      <c r="K45">
        <f>rekapitulace!H8</f>
        <v>21</v>
      </c>
      <c r="L45">
        <f>ROUND(K45/100*H45,2)</f>
        <v>0</v>
      </c>
    </row>
    <row r="46" ht="12.75">
      <c r="D46" s="12" t="s">
        <v>332</v>
      </c>
    </row>
    <row r="47" spans="1:12" ht="38.25">
      <c r="A47" s="6">
        <v>14</v>
      </c>
      <c r="B47" s="6" t="s">
        <v>327</v>
      </c>
      <c r="C47" s="6" t="s">
        <v>44</v>
      </c>
      <c r="D47" s="6" t="s">
        <v>328</v>
      </c>
      <c r="E47" s="6" t="s">
        <v>162</v>
      </c>
      <c r="F47" s="8">
        <v>2</v>
      </c>
      <c r="G47" s="11"/>
      <c r="H47" s="10">
        <f>ROUND((G47*F47),2)</f>
        <v>0</v>
      </c>
      <c r="K47">
        <f>rekapitulace!H8</f>
        <v>21</v>
      </c>
      <c r="L47">
        <f>ROUND(K47/100*H47,2)</f>
        <v>0</v>
      </c>
    </row>
    <row r="48" spans="1:12" ht="12.75">
      <c r="A48" s="6">
        <v>15</v>
      </c>
      <c r="B48" s="6" t="s">
        <v>329</v>
      </c>
      <c r="C48" s="6" t="s">
        <v>44</v>
      </c>
      <c r="D48" s="6" t="s">
        <v>330</v>
      </c>
      <c r="E48" s="6" t="s">
        <v>67</v>
      </c>
      <c r="F48" s="8">
        <v>11.5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spans="1:12" ht="38.25">
      <c r="A49" s="6">
        <v>16</v>
      </c>
      <c r="B49" s="6" t="s">
        <v>296</v>
      </c>
      <c r="C49" s="6" t="s">
        <v>44</v>
      </c>
      <c r="D49" s="6" t="s">
        <v>297</v>
      </c>
      <c r="E49" s="6" t="s">
        <v>67</v>
      </c>
      <c r="F49" s="8">
        <v>10</v>
      </c>
      <c r="G49" s="11"/>
      <c r="H49" s="10">
        <f>ROUND((G49*F49),2)</f>
        <v>0</v>
      </c>
      <c r="K49">
        <f>rekapitulace!H8</f>
        <v>21</v>
      </c>
      <c r="L49">
        <f>ROUND(K49/100*H49,2)</f>
        <v>0</v>
      </c>
    </row>
    <row r="50" ht="12.75">
      <c r="D50" s="12" t="s">
        <v>506</v>
      </c>
    </row>
    <row r="51" spans="1:12" ht="38.25">
      <c r="A51" s="6">
        <v>17</v>
      </c>
      <c r="B51" s="6" t="s">
        <v>299</v>
      </c>
      <c r="C51" s="6" t="s">
        <v>44</v>
      </c>
      <c r="D51" s="6" t="s">
        <v>300</v>
      </c>
      <c r="E51" s="6" t="s">
        <v>67</v>
      </c>
      <c r="F51" s="8">
        <v>8</v>
      </c>
      <c r="G51" s="11"/>
      <c r="H51" s="10">
        <f>ROUND((G51*F51),2)</f>
        <v>0</v>
      </c>
      <c r="K51">
        <f>rekapitulace!H8</f>
        <v>21</v>
      </c>
      <c r="L51">
        <f>ROUND(K51/100*H51,2)</f>
        <v>0</v>
      </c>
    </row>
    <row r="52" spans="1:12" ht="12.75" customHeight="1">
      <c r="A52" s="13"/>
      <c r="B52" s="13"/>
      <c r="C52" s="13" t="s">
        <v>175</v>
      </c>
      <c r="D52" s="13" t="s">
        <v>174</v>
      </c>
      <c r="E52" s="13"/>
      <c r="F52" s="13"/>
      <c r="G52" s="13"/>
      <c r="H52" s="13">
        <f>SUM(H45:H51)</f>
        <v>0</v>
      </c>
      <c r="L52">
        <f>SUM(L45:L51)</f>
        <v>0</v>
      </c>
    </row>
    <row r="54" spans="1:12" ht="12.75" customHeight="1">
      <c r="A54" s="13"/>
      <c r="B54" s="13"/>
      <c r="C54" s="13"/>
      <c r="D54" s="13" t="s">
        <v>53</v>
      </c>
      <c r="E54" s="13"/>
      <c r="F54" s="13"/>
      <c r="G54" s="13"/>
      <c r="H54" s="13">
        <f>+H20+H29+H36+H42+H52</f>
        <v>0</v>
      </c>
      <c r="L54">
        <f>+L20+L29+L36+L42+L52</f>
        <v>0</v>
      </c>
    </row>
    <row r="56" spans="1:8" ht="12.75" customHeight="1">
      <c r="A56" s="7" t="s">
        <v>54</v>
      </c>
      <c r="B56" s="7"/>
      <c r="C56" s="7"/>
      <c r="D56" s="7"/>
      <c r="E56" s="7"/>
      <c r="F56" s="7"/>
      <c r="G56" s="7"/>
      <c r="H56" s="7"/>
    </row>
    <row r="57" spans="1:8" ht="12.75" customHeight="1">
      <c r="A57" s="7"/>
      <c r="B57" s="7"/>
      <c r="C57" s="7"/>
      <c r="D57" s="7" t="s">
        <v>55</v>
      </c>
      <c r="E57" s="7"/>
      <c r="F57" s="7"/>
      <c r="G57" s="7"/>
      <c r="H57" s="7"/>
    </row>
    <row r="58" spans="1:12" ht="12.75" customHeight="1">
      <c r="A58" s="13"/>
      <c r="B58" s="13"/>
      <c r="C58" s="13"/>
      <c r="D58" s="13" t="s">
        <v>56</v>
      </c>
      <c r="E58" s="13"/>
      <c r="F58" s="13"/>
      <c r="G58" s="13"/>
      <c r="H58" s="13">
        <v>0</v>
      </c>
      <c r="L58">
        <v>0</v>
      </c>
    </row>
    <row r="59" spans="1:8" ht="12.75" customHeight="1">
      <c r="A59" s="7"/>
      <c r="B59" s="7"/>
      <c r="C59" s="7"/>
      <c r="D59" s="7" t="s">
        <v>57</v>
      </c>
      <c r="E59" s="7"/>
      <c r="F59" s="7"/>
      <c r="G59" s="7"/>
      <c r="H59" s="7"/>
    </row>
    <row r="60" spans="1:12" ht="12.75" customHeight="1">
      <c r="A60" s="13"/>
      <c r="B60" s="13"/>
      <c r="C60" s="13"/>
      <c r="D60" s="13" t="s">
        <v>58</v>
      </c>
      <c r="E60" s="13"/>
      <c r="F60" s="13"/>
      <c r="G60" s="13"/>
      <c r="H60" s="13">
        <v>0</v>
      </c>
      <c r="L60">
        <v>0</v>
      </c>
    </row>
    <row r="61" spans="1:12" ht="12.75" customHeight="1">
      <c r="A61" s="13"/>
      <c r="B61" s="13"/>
      <c r="C61" s="13"/>
      <c r="D61" s="13" t="s">
        <v>59</v>
      </c>
      <c r="E61" s="13"/>
      <c r="F61" s="13"/>
      <c r="G61" s="13"/>
      <c r="H61" s="13">
        <f>H58+H60</f>
        <v>0</v>
      </c>
      <c r="L61">
        <f>L58+L60</f>
        <v>0</v>
      </c>
    </row>
    <row r="63" spans="1:12" ht="12.75" customHeight="1">
      <c r="A63" s="13"/>
      <c r="B63" s="13"/>
      <c r="C63" s="13"/>
      <c r="D63" s="13" t="s">
        <v>59</v>
      </c>
      <c r="E63" s="13"/>
      <c r="F63" s="13"/>
      <c r="G63" s="13"/>
      <c r="H63" s="13">
        <f>H54+H61</f>
        <v>0</v>
      </c>
      <c r="L63">
        <f>L54+L61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517</v>
      </c>
      <c r="D6" s="5" t="s">
        <v>336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175</v>
      </c>
      <c r="D11" s="7" t="s">
        <v>174</v>
      </c>
      <c r="E11" s="7"/>
      <c r="F11" s="9"/>
      <c r="G11" s="7"/>
      <c r="H11" s="9"/>
    </row>
    <row r="12" spans="1:12" ht="12.75">
      <c r="A12" s="6">
        <v>1</v>
      </c>
      <c r="B12" s="6" t="s">
        <v>337</v>
      </c>
      <c r="C12" s="6" t="s">
        <v>44</v>
      </c>
      <c r="D12" s="6" t="s">
        <v>338</v>
      </c>
      <c r="E12" s="6" t="s">
        <v>162</v>
      </c>
      <c r="F12" s="8">
        <v>17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339</v>
      </c>
      <c r="C13" s="6" t="s">
        <v>44</v>
      </c>
      <c r="D13" s="6" t="s">
        <v>340</v>
      </c>
      <c r="E13" s="6" t="s">
        <v>162</v>
      </c>
      <c r="F13" s="8">
        <v>7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341</v>
      </c>
      <c r="C14" s="6" t="s">
        <v>44</v>
      </c>
      <c r="D14" s="6" t="s">
        <v>518</v>
      </c>
      <c r="E14" s="6" t="s">
        <v>51</v>
      </c>
      <c r="F14" s="8">
        <v>558.938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63.75">
      <c r="D15" s="12" t="s">
        <v>519</v>
      </c>
    </row>
    <row r="16" spans="1:12" ht="25.5">
      <c r="A16" s="14">
        <v>4</v>
      </c>
      <c r="B16" s="14" t="s">
        <v>344</v>
      </c>
      <c r="C16" s="14" t="s">
        <v>44</v>
      </c>
      <c r="D16" s="14" t="s">
        <v>345</v>
      </c>
      <c r="E16" s="14" t="s">
        <v>51</v>
      </c>
      <c r="F16" s="8">
        <v>558.938</v>
      </c>
      <c r="G16" s="11"/>
      <c r="H16" s="10">
        <f>ROUND(G16*F16,2)</f>
        <v>0</v>
      </c>
      <c r="K16">
        <f>rekapitulace!H8</f>
        <v>21</v>
      </c>
      <c r="L16">
        <f>ROUND(K16/100*H16,2)</f>
        <v>0</v>
      </c>
    </row>
    <row r="17" spans="1:12" ht="25.5">
      <c r="A17" s="6">
        <v>5</v>
      </c>
      <c r="B17" s="6" t="s">
        <v>346</v>
      </c>
      <c r="C17" s="6" t="s">
        <v>44</v>
      </c>
      <c r="D17" s="6" t="s">
        <v>347</v>
      </c>
      <c r="E17" s="6" t="s">
        <v>162</v>
      </c>
      <c r="F17" s="8">
        <v>4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spans="1:12" ht="12.75">
      <c r="A18" s="6">
        <v>6</v>
      </c>
      <c r="B18" s="6" t="s">
        <v>348</v>
      </c>
      <c r="C18" s="6" t="s">
        <v>44</v>
      </c>
      <c r="D18" s="6" t="s">
        <v>349</v>
      </c>
      <c r="E18" s="6" t="s">
        <v>162</v>
      </c>
      <c r="F18" s="8">
        <v>60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520</v>
      </c>
    </row>
    <row r="20" spans="1:12" ht="12.75" customHeight="1">
      <c r="A20" s="13"/>
      <c r="B20" s="13"/>
      <c r="C20" s="13" t="s">
        <v>175</v>
      </c>
      <c r="D20" s="13" t="s">
        <v>174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12" ht="12.75" customHeight="1">
      <c r="A22" s="13"/>
      <c r="B22" s="13"/>
      <c r="C22" s="13"/>
      <c r="D22" s="13" t="s">
        <v>53</v>
      </c>
      <c r="E22" s="13"/>
      <c r="F22" s="13"/>
      <c r="G22" s="13"/>
      <c r="H22" s="13">
        <f>+H20</f>
        <v>0</v>
      </c>
      <c r="L22">
        <f>+L20</f>
        <v>0</v>
      </c>
    </row>
    <row r="24" spans="1:8" ht="12.75" customHeight="1">
      <c r="A24" s="7" t="s">
        <v>54</v>
      </c>
      <c r="B24" s="7"/>
      <c r="C24" s="7"/>
      <c r="D24" s="7"/>
      <c r="E24" s="7"/>
      <c r="F24" s="7"/>
      <c r="G24" s="7"/>
      <c r="H24" s="7"/>
    </row>
    <row r="25" spans="1:8" ht="12.75" customHeight="1">
      <c r="A25" s="7"/>
      <c r="B25" s="7"/>
      <c r="C25" s="7"/>
      <c r="D25" s="7" t="s">
        <v>55</v>
      </c>
      <c r="E25" s="7"/>
      <c r="F25" s="7"/>
      <c r="G25" s="7"/>
      <c r="H25" s="7"/>
    </row>
    <row r="26" spans="1:12" ht="12.75" customHeight="1">
      <c r="A26" s="13"/>
      <c r="B26" s="13"/>
      <c r="C26" s="13"/>
      <c r="D26" s="13" t="s">
        <v>56</v>
      </c>
      <c r="E26" s="13"/>
      <c r="F26" s="13"/>
      <c r="G26" s="13"/>
      <c r="H26" s="13">
        <v>0</v>
      </c>
      <c r="L26">
        <v>0</v>
      </c>
    </row>
    <row r="27" spans="1:8" ht="12.75" customHeight="1">
      <c r="A27" s="7"/>
      <c r="B27" s="7"/>
      <c r="C27" s="7"/>
      <c r="D27" s="7" t="s">
        <v>57</v>
      </c>
      <c r="E27" s="7"/>
      <c r="F27" s="7"/>
      <c r="G27" s="7"/>
      <c r="H27" s="7"/>
    </row>
    <row r="28" spans="1:12" ht="12.75" customHeight="1">
      <c r="A28" s="13"/>
      <c r="B28" s="13"/>
      <c r="C28" s="13"/>
      <c r="D28" s="13" t="s">
        <v>58</v>
      </c>
      <c r="E28" s="13"/>
      <c r="F28" s="13"/>
      <c r="G28" s="13"/>
      <c r="H28" s="13">
        <v>0</v>
      </c>
      <c r="L28">
        <v>0</v>
      </c>
    </row>
    <row r="29" spans="1:12" ht="12.75" customHeight="1">
      <c r="A29" s="13"/>
      <c r="B29" s="13"/>
      <c r="C29" s="13"/>
      <c r="D29" s="13" t="s">
        <v>59</v>
      </c>
      <c r="E29" s="13"/>
      <c r="F29" s="13"/>
      <c r="G29" s="13"/>
      <c r="H29" s="13">
        <f>H26+H28</f>
        <v>0</v>
      </c>
      <c r="L29">
        <f>L26+L28</f>
        <v>0</v>
      </c>
    </row>
    <row r="31" spans="1:12" ht="12.75" customHeight="1">
      <c r="A31" s="13"/>
      <c r="B31" s="13"/>
      <c r="C31" s="13"/>
      <c r="D31" s="13" t="s">
        <v>59</v>
      </c>
      <c r="E31" s="13"/>
      <c r="F31" s="13"/>
      <c r="G31" s="13"/>
      <c r="H31" s="13">
        <f>H22+H29</f>
        <v>0</v>
      </c>
      <c r="L31">
        <f>L22+L29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521</v>
      </c>
      <c r="D6" s="5" t="s">
        <v>522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25.5">
      <c r="A12" s="6">
        <v>1</v>
      </c>
      <c r="B12" s="6" t="s">
        <v>523</v>
      </c>
      <c r="C12" s="6" t="s">
        <v>44</v>
      </c>
      <c r="D12" s="6" t="s">
        <v>524</v>
      </c>
      <c r="E12" s="6" t="s">
        <v>46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25.5">
      <c r="A13" s="6">
        <v>2</v>
      </c>
      <c r="B13" s="6" t="s">
        <v>525</v>
      </c>
      <c r="C13" s="6" t="s">
        <v>44</v>
      </c>
      <c r="D13" s="6" t="s">
        <v>526</v>
      </c>
      <c r="E13" s="6" t="s">
        <v>46</v>
      </c>
      <c r="F13" s="8">
        <v>3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25.5">
      <c r="A14" s="6">
        <v>3</v>
      </c>
      <c r="B14" s="6" t="s">
        <v>527</v>
      </c>
      <c r="C14" s="6" t="s">
        <v>44</v>
      </c>
      <c r="D14" s="6" t="s">
        <v>528</v>
      </c>
      <c r="E14" s="6" t="s">
        <v>67</v>
      </c>
      <c r="F14" s="8">
        <v>15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spans="1:12" ht="25.5">
      <c r="A15" s="6">
        <v>4</v>
      </c>
      <c r="B15" s="6" t="s">
        <v>68</v>
      </c>
      <c r="C15" s="6" t="s">
        <v>44</v>
      </c>
      <c r="D15" s="6" t="s">
        <v>529</v>
      </c>
      <c r="E15" s="6" t="s">
        <v>46</v>
      </c>
      <c r="F15" s="8">
        <v>12</v>
      </c>
      <c r="G15" s="11"/>
      <c r="H15" s="10">
        <f>ROUND((G15*F15),2)</f>
        <v>0</v>
      </c>
      <c r="K15">
        <f>rekapitulace!H8</f>
        <v>21</v>
      </c>
      <c r="L15">
        <f>ROUND(K15/100*H15,2)</f>
        <v>0</v>
      </c>
    </row>
    <row r="16" spans="1:12" ht="25.5">
      <c r="A16" s="6">
        <v>5</v>
      </c>
      <c r="B16" s="6" t="s">
        <v>530</v>
      </c>
      <c r="C16" s="6" t="s">
        <v>44</v>
      </c>
      <c r="D16" s="6" t="s">
        <v>531</v>
      </c>
      <c r="E16" s="6" t="s">
        <v>46</v>
      </c>
      <c r="F16" s="8">
        <v>324.87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2" t="s">
        <v>532</v>
      </c>
    </row>
    <row r="18" spans="1:12" ht="25.5">
      <c r="A18" s="6">
        <v>6</v>
      </c>
      <c r="B18" s="6" t="s">
        <v>533</v>
      </c>
      <c r="C18" s="6" t="s">
        <v>44</v>
      </c>
      <c r="D18" s="6" t="s">
        <v>534</v>
      </c>
      <c r="E18" s="6" t="s">
        <v>46</v>
      </c>
      <c r="F18" s="8">
        <v>23.76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spans="1:12" ht="25.5">
      <c r="A19" s="6">
        <v>7</v>
      </c>
      <c r="B19" s="6" t="s">
        <v>535</v>
      </c>
      <c r="C19" s="6" t="s">
        <v>44</v>
      </c>
      <c r="D19" s="6" t="s">
        <v>536</v>
      </c>
      <c r="E19" s="6" t="s">
        <v>46</v>
      </c>
      <c r="F19" s="8">
        <v>23.76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spans="1:12" ht="25.5">
      <c r="A20" s="6">
        <v>8</v>
      </c>
      <c r="B20" s="6" t="s">
        <v>537</v>
      </c>
      <c r="C20" s="6" t="s">
        <v>44</v>
      </c>
      <c r="D20" s="6" t="s">
        <v>538</v>
      </c>
      <c r="E20" s="6" t="s">
        <v>46</v>
      </c>
      <c r="F20" s="8">
        <v>318.99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ht="12.75">
      <c r="D21" s="12" t="s">
        <v>539</v>
      </c>
    </row>
    <row r="22" spans="1:12" ht="25.5">
      <c r="A22" s="6">
        <v>9</v>
      </c>
      <c r="B22" s="6" t="s">
        <v>540</v>
      </c>
      <c r="C22" s="6" t="s">
        <v>44</v>
      </c>
      <c r="D22" s="6" t="s">
        <v>541</v>
      </c>
      <c r="E22" s="6" t="s">
        <v>46</v>
      </c>
      <c r="F22" s="8">
        <v>7.2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ht="12.75">
      <c r="D23" s="12" t="s">
        <v>542</v>
      </c>
    </row>
    <row r="24" spans="1:12" ht="12.75" customHeight="1">
      <c r="A24" s="13"/>
      <c r="B24" s="13"/>
      <c r="C24" s="13" t="s">
        <v>21</v>
      </c>
      <c r="D24" s="13" t="s">
        <v>42</v>
      </c>
      <c r="E24" s="13"/>
      <c r="F24" s="13"/>
      <c r="G24" s="13"/>
      <c r="H24" s="13">
        <f>SUM(H12:H23)</f>
        <v>0</v>
      </c>
      <c r="L24">
        <f>SUM(L12:L23)</f>
        <v>0</v>
      </c>
    </row>
    <row r="26" spans="1:8" ht="12.75" customHeight="1">
      <c r="A26" s="7"/>
      <c r="B26" s="7"/>
      <c r="C26" s="7" t="s">
        <v>35</v>
      </c>
      <c r="D26" s="7" t="s">
        <v>89</v>
      </c>
      <c r="E26" s="7"/>
      <c r="F26" s="9"/>
      <c r="G26" s="7"/>
      <c r="H26" s="9"/>
    </row>
    <row r="27" spans="1:12" ht="25.5">
      <c r="A27" s="6">
        <v>10</v>
      </c>
      <c r="B27" s="6" t="s">
        <v>543</v>
      </c>
      <c r="C27" s="6" t="s">
        <v>44</v>
      </c>
      <c r="D27" s="6" t="s">
        <v>544</v>
      </c>
      <c r="E27" s="6" t="s">
        <v>67</v>
      </c>
      <c r="F27" s="8">
        <v>40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2" t="s">
        <v>545</v>
      </c>
    </row>
    <row r="29" spans="1:12" ht="25.5">
      <c r="A29" s="6">
        <v>11</v>
      </c>
      <c r="B29" s="6" t="s">
        <v>546</v>
      </c>
      <c r="C29" s="6" t="s">
        <v>44</v>
      </c>
      <c r="D29" s="6" t="s">
        <v>547</v>
      </c>
      <c r="E29" s="6" t="s">
        <v>67</v>
      </c>
      <c r="F29" s="8">
        <v>3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12.75">
      <c r="D30" s="12" t="s">
        <v>548</v>
      </c>
    </row>
    <row r="31" spans="1:12" ht="25.5">
      <c r="A31" s="6">
        <v>12</v>
      </c>
      <c r="B31" s="6" t="s">
        <v>549</v>
      </c>
      <c r="C31" s="6" t="s">
        <v>44</v>
      </c>
      <c r="D31" s="6" t="s">
        <v>550</v>
      </c>
      <c r="E31" s="6" t="s">
        <v>51</v>
      </c>
      <c r="F31" s="8">
        <v>44.1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ht="12.75">
      <c r="D32" s="12" t="s">
        <v>551</v>
      </c>
    </row>
    <row r="33" spans="1:12" ht="12.75" customHeight="1">
      <c r="A33" s="13"/>
      <c r="B33" s="13"/>
      <c r="C33" s="13" t="s">
        <v>35</v>
      </c>
      <c r="D33" s="13" t="s">
        <v>89</v>
      </c>
      <c r="E33" s="13"/>
      <c r="F33" s="13"/>
      <c r="G33" s="13"/>
      <c r="H33" s="13">
        <f>SUM(H27:H32)</f>
        <v>0</v>
      </c>
      <c r="L33">
        <f>SUM(L27:L32)</f>
        <v>0</v>
      </c>
    </row>
    <row r="35" spans="1:8" ht="12.75" customHeight="1">
      <c r="A35" s="7"/>
      <c r="B35" s="7"/>
      <c r="C35" s="7" t="s">
        <v>36</v>
      </c>
      <c r="D35" s="7" t="s">
        <v>267</v>
      </c>
      <c r="E35" s="7"/>
      <c r="F35" s="9"/>
      <c r="G35" s="7"/>
      <c r="H35" s="9"/>
    </row>
    <row r="36" spans="1:12" ht="25.5">
      <c r="A36" s="6">
        <v>13</v>
      </c>
      <c r="B36" s="6" t="s">
        <v>268</v>
      </c>
      <c r="C36" s="6" t="s">
        <v>44</v>
      </c>
      <c r="D36" s="6" t="s">
        <v>552</v>
      </c>
      <c r="E36" s="6" t="s">
        <v>46</v>
      </c>
      <c r="F36" s="8">
        <v>4.2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ht="12.75">
      <c r="D37" s="12" t="s">
        <v>553</v>
      </c>
    </row>
    <row r="38" spans="1:12" ht="25.5">
      <c r="A38" s="6">
        <v>14</v>
      </c>
      <c r="B38" s="6" t="s">
        <v>270</v>
      </c>
      <c r="C38" s="6" t="s">
        <v>44</v>
      </c>
      <c r="D38" s="6" t="s">
        <v>554</v>
      </c>
      <c r="E38" s="6" t="s">
        <v>272</v>
      </c>
      <c r="F38" s="8">
        <v>0.735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2" t="s">
        <v>555</v>
      </c>
    </row>
    <row r="40" spans="1:12" ht="25.5">
      <c r="A40" s="6">
        <v>15</v>
      </c>
      <c r="B40" s="6" t="s">
        <v>556</v>
      </c>
      <c r="C40" s="6" t="s">
        <v>44</v>
      </c>
      <c r="D40" s="6" t="s">
        <v>557</v>
      </c>
      <c r="E40" s="6" t="s">
        <v>46</v>
      </c>
      <c r="F40" s="8">
        <v>4.594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12.75">
      <c r="D41" s="12" t="s">
        <v>558</v>
      </c>
    </row>
    <row r="42" spans="1:12" ht="25.5">
      <c r="A42" s="6">
        <v>16</v>
      </c>
      <c r="B42" s="6" t="s">
        <v>559</v>
      </c>
      <c r="C42" s="6" t="s">
        <v>44</v>
      </c>
      <c r="D42" s="6" t="s">
        <v>560</v>
      </c>
      <c r="E42" s="6" t="s">
        <v>46</v>
      </c>
      <c r="F42" s="8">
        <v>13.26</v>
      </c>
      <c r="G42" s="11"/>
      <c r="H42" s="10">
        <f>ROUND((G42*F42),2)</f>
        <v>0</v>
      </c>
      <c r="K42">
        <f>rekapitulace!H8</f>
        <v>21</v>
      </c>
      <c r="L42">
        <f>ROUND(K42/100*H42,2)</f>
        <v>0</v>
      </c>
    </row>
    <row r="43" ht="12.75">
      <c r="D43" s="12" t="s">
        <v>561</v>
      </c>
    </row>
    <row r="44" spans="1:12" ht="25.5">
      <c r="A44" s="6">
        <v>17</v>
      </c>
      <c r="B44" s="6" t="s">
        <v>562</v>
      </c>
      <c r="C44" s="6" t="s">
        <v>44</v>
      </c>
      <c r="D44" s="6" t="s">
        <v>563</v>
      </c>
      <c r="E44" s="6" t="s">
        <v>272</v>
      </c>
      <c r="F44" s="8">
        <v>1.326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564</v>
      </c>
    </row>
    <row r="46" spans="1:12" ht="25.5">
      <c r="A46" s="6">
        <v>18</v>
      </c>
      <c r="B46" s="6" t="s">
        <v>565</v>
      </c>
      <c r="C46" s="6" t="s">
        <v>44</v>
      </c>
      <c r="D46" s="6" t="s">
        <v>566</v>
      </c>
      <c r="E46" s="6" t="s">
        <v>272</v>
      </c>
      <c r="F46" s="8">
        <v>1.326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ht="12.75">
      <c r="D47" s="12" t="s">
        <v>564</v>
      </c>
    </row>
    <row r="48" spans="1:12" ht="12.75" customHeight="1">
      <c r="A48" s="13"/>
      <c r="B48" s="13"/>
      <c r="C48" s="13" t="s">
        <v>36</v>
      </c>
      <c r="D48" s="13" t="s">
        <v>267</v>
      </c>
      <c r="E48" s="13"/>
      <c r="F48" s="13"/>
      <c r="G48" s="13"/>
      <c r="H48" s="13">
        <f>SUM(H36:H47)</f>
        <v>0</v>
      </c>
      <c r="L48">
        <f>SUM(L36:L47)</f>
        <v>0</v>
      </c>
    </row>
    <row r="50" spans="1:8" ht="12.75" customHeight="1">
      <c r="A50" s="7"/>
      <c r="B50" s="7"/>
      <c r="C50" s="7" t="s">
        <v>37</v>
      </c>
      <c r="D50" s="7" t="s">
        <v>276</v>
      </c>
      <c r="E50" s="7"/>
      <c r="F50" s="9"/>
      <c r="G50" s="7"/>
      <c r="H50" s="9"/>
    </row>
    <row r="51" spans="1:12" ht="25.5">
      <c r="A51" s="6">
        <v>19</v>
      </c>
      <c r="B51" s="6" t="s">
        <v>567</v>
      </c>
      <c r="C51" s="6" t="s">
        <v>44</v>
      </c>
      <c r="D51" s="6" t="s">
        <v>568</v>
      </c>
      <c r="E51" s="6" t="s">
        <v>46</v>
      </c>
      <c r="F51" s="8">
        <v>7.497</v>
      </c>
      <c r="G51" s="11"/>
      <c r="H51" s="10">
        <f>ROUND((G51*F51),2)</f>
        <v>0</v>
      </c>
      <c r="K51">
        <f>rekapitulace!H8</f>
        <v>21</v>
      </c>
      <c r="L51">
        <f>ROUND(K51/100*H51,2)</f>
        <v>0</v>
      </c>
    </row>
    <row r="52" ht="12.75">
      <c r="D52" s="12" t="s">
        <v>569</v>
      </c>
    </row>
    <row r="53" spans="1:12" ht="25.5">
      <c r="A53" s="6">
        <v>20</v>
      </c>
      <c r="B53" s="6" t="s">
        <v>570</v>
      </c>
      <c r="C53" s="6" t="s">
        <v>44</v>
      </c>
      <c r="D53" s="6" t="s">
        <v>571</v>
      </c>
      <c r="E53" s="6" t="s">
        <v>46</v>
      </c>
      <c r="F53" s="8">
        <v>0.562</v>
      </c>
      <c r="G53" s="11"/>
      <c r="H53" s="10">
        <f>ROUND((G53*F53),2)</f>
        <v>0</v>
      </c>
      <c r="K53">
        <f>rekapitulace!H8</f>
        <v>21</v>
      </c>
      <c r="L53">
        <f>ROUND(K53/100*H53,2)</f>
        <v>0</v>
      </c>
    </row>
    <row r="54" ht="12.75">
      <c r="D54" s="12" t="s">
        <v>572</v>
      </c>
    </row>
    <row r="55" spans="1:12" ht="25.5">
      <c r="A55" s="6">
        <v>21</v>
      </c>
      <c r="B55" s="6" t="s">
        <v>573</v>
      </c>
      <c r="C55" s="6" t="s">
        <v>44</v>
      </c>
      <c r="D55" s="6" t="s">
        <v>574</v>
      </c>
      <c r="E55" s="6" t="s">
        <v>46</v>
      </c>
      <c r="F55" s="8">
        <v>1.638</v>
      </c>
      <c r="G55" s="11"/>
      <c r="H55" s="10">
        <f>ROUND((G55*F55),2)</f>
        <v>0</v>
      </c>
      <c r="K55">
        <f>rekapitulace!H8</f>
        <v>21</v>
      </c>
      <c r="L55">
        <f>ROUND(K55/100*H55,2)</f>
        <v>0</v>
      </c>
    </row>
    <row r="56" ht="12.75">
      <c r="D56" s="12" t="s">
        <v>575</v>
      </c>
    </row>
    <row r="57" spans="1:12" ht="25.5">
      <c r="A57" s="6">
        <v>22</v>
      </c>
      <c r="B57" s="6" t="s">
        <v>576</v>
      </c>
      <c r="C57" s="6" t="s">
        <v>44</v>
      </c>
      <c r="D57" s="6" t="s">
        <v>577</v>
      </c>
      <c r="E57" s="6" t="s">
        <v>46</v>
      </c>
      <c r="F57" s="8">
        <v>2.7</v>
      </c>
      <c r="G57" s="11"/>
      <c r="H57" s="10">
        <f>ROUND((G57*F57),2)</f>
        <v>0</v>
      </c>
      <c r="K57">
        <f>rekapitulace!H8</f>
        <v>21</v>
      </c>
      <c r="L57">
        <f>ROUND(K57/100*H57,2)</f>
        <v>0</v>
      </c>
    </row>
    <row r="58" spans="1:12" ht="25.5">
      <c r="A58" s="6">
        <v>23</v>
      </c>
      <c r="B58" s="6" t="s">
        <v>578</v>
      </c>
      <c r="C58" s="6" t="s">
        <v>44</v>
      </c>
      <c r="D58" s="6" t="s">
        <v>579</v>
      </c>
      <c r="E58" s="6" t="s">
        <v>46</v>
      </c>
      <c r="F58" s="8">
        <v>9.63</v>
      </c>
      <c r="G58" s="11"/>
      <c r="H58" s="10">
        <f>ROUND((G58*F58),2)</f>
        <v>0</v>
      </c>
      <c r="K58">
        <f>rekapitulace!H8</f>
        <v>21</v>
      </c>
      <c r="L58">
        <f>ROUND(K58/100*H58,2)</f>
        <v>0</v>
      </c>
    </row>
    <row r="59" spans="1:12" ht="25.5">
      <c r="A59" s="6">
        <v>24</v>
      </c>
      <c r="B59" s="6" t="s">
        <v>580</v>
      </c>
      <c r="C59" s="6" t="s">
        <v>44</v>
      </c>
      <c r="D59" s="6" t="s">
        <v>581</v>
      </c>
      <c r="E59" s="6" t="s">
        <v>46</v>
      </c>
      <c r="F59" s="8">
        <v>8</v>
      </c>
      <c r="G59" s="11"/>
      <c r="H59" s="10">
        <f>ROUND((G59*F59),2)</f>
        <v>0</v>
      </c>
      <c r="K59">
        <f>rekapitulace!H8</f>
        <v>21</v>
      </c>
      <c r="L59">
        <f>ROUND(K59/100*H59,2)</f>
        <v>0</v>
      </c>
    </row>
    <row r="60" spans="1:12" ht="25.5">
      <c r="A60" s="6">
        <v>25</v>
      </c>
      <c r="B60" s="6" t="s">
        <v>582</v>
      </c>
      <c r="C60" s="6" t="s">
        <v>44</v>
      </c>
      <c r="D60" s="6" t="s">
        <v>583</v>
      </c>
      <c r="E60" s="6" t="s">
        <v>46</v>
      </c>
      <c r="F60" s="8">
        <v>3.9</v>
      </c>
      <c r="G60" s="11"/>
      <c r="H60" s="10">
        <f>ROUND((G60*F60),2)</f>
        <v>0</v>
      </c>
      <c r="K60">
        <f>rekapitulace!H8</f>
        <v>21</v>
      </c>
      <c r="L60">
        <f>ROUND(K60/100*H60,2)</f>
        <v>0</v>
      </c>
    </row>
    <row r="61" ht="12.75">
      <c r="D61" s="12" t="s">
        <v>584</v>
      </c>
    </row>
    <row r="62" spans="1:12" ht="25.5">
      <c r="A62" s="6">
        <v>26</v>
      </c>
      <c r="B62" s="6" t="s">
        <v>585</v>
      </c>
      <c r="C62" s="6" t="s">
        <v>44</v>
      </c>
      <c r="D62" s="6" t="s">
        <v>586</v>
      </c>
      <c r="E62" s="6" t="s">
        <v>46</v>
      </c>
      <c r="F62" s="8">
        <v>15.75</v>
      </c>
      <c r="G62" s="11"/>
      <c r="H62" s="10">
        <f>ROUND((G62*F62),2)</f>
        <v>0</v>
      </c>
      <c r="K62">
        <f>rekapitulace!H8</f>
        <v>21</v>
      </c>
      <c r="L62">
        <f>ROUND(K62/100*H62,2)</f>
        <v>0</v>
      </c>
    </row>
    <row r="63" ht="12.75">
      <c r="D63" s="12" t="s">
        <v>587</v>
      </c>
    </row>
    <row r="64" spans="1:12" ht="12.75" customHeight="1">
      <c r="A64" s="13"/>
      <c r="B64" s="13"/>
      <c r="C64" s="13" t="s">
        <v>37</v>
      </c>
      <c r="D64" s="13" t="s">
        <v>276</v>
      </c>
      <c r="E64" s="13"/>
      <c r="F64" s="13"/>
      <c r="G64" s="13"/>
      <c r="H64" s="13">
        <f>SUM(H51:H63)</f>
        <v>0</v>
      </c>
      <c r="L64">
        <f>SUM(L51:L63)</f>
        <v>0</v>
      </c>
    </row>
    <row r="66" spans="1:8" ht="12.75" customHeight="1">
      <c r="A66" s="7"/>
      <c r="B66" s="7"/>
      <c r="C66" s="7" t="s">
        <v>39</v>
      </c>
      <c r="D66" s="7" t="s">
        <v>588</v>
      </c>
      <c r="E66" s="7"/>
      <c r="F66" s="9"/>
      <c r="G66" s="7"/>
      <c r="H66" s="9"/>
    </row>
    <row r="67" spans="1:12" ht="25.5">
      <c r="A67" s="6">
        <v>27</v>
      </c>
      <c r="B67" s="6" t="s">
        <v>589</v>
      </c>
      <c r="C67" s="6" t="s">
        <v>44</v>
      </c>
      <c r="D67" s="6" t="s">
        <v>590</v>
      </c>
      <c r="E67" s="6" t="s">
        <v>51</v>
      </c>
      <c r="F67" s="8">
        <v>21.4</v>
      </c>
      <c r="G67" s="11"/>
      <c r="H67" s="10">
        <f>ROUND((G67*F67),2)</f>
        <v>0</v>
      </c>
      <c r="K67">
        <f>rekapitulace!H8</f>
        <v>21</v>
      </c>
      <c r="L67">
        <f>ROUND(K67/100*H67,2)</f>
        <v>0</v>
      </c>
    </row>
    <row r="68" ht="12.75">
      <c r="D68" s="12" t="s">
        <v>591</v>
      </c>
    </row>
    <row r="69" spans="1:12" ht="25.5">
      <c r="A69" s="6">
        <v>28</v>
      </c>
      <c r="B69" s="6" t="s">
        <v>592</v>
      </c>
      <c r="C69" s="6" t="s">
        <v>44</v>
      </c>
      <c r="D69" s="6" t="s">
        <v>593</v>
      </c>
      <c r="E69" s="6" t="s">
        <v>51</v>
      </c>
      <c r="F69" s="8">
        <v>141.8</v>
      </c>
      <c r="G69" s="11"/>
      <c r="H69" s="10">
        <f>ROUND((G69*F69),2)</f>
        <v>0</v>
      </c>
      <c r="K69">
        <f>rekapitulace!H8</f>
        <v>21</v>
      </c>
      <c r="L69">
        <f>ROUND(K69/100*H69,2)</f>
        <v>0</v>
      </c>
    </row>
    <row r="70" ht="12.75">
      <c r="D70" s="12" t="s">
        <v>594</v>
      </c>
    </row>
    <row r="71" spans="1:12" ht="25.5">
      <c r="A71" s="6">
        <v>29</v>
      </c>
      <c r="B71" s="6" t="s">
        <v>595</v>
      </c>
      <c r="C71" s="6" t="s">
        <v>44</v>
      </c>
      <c r="D71" s="6" t="s">
        <v>596</v>
      </c>
      <c r="E71" s="6" t="s">
        <v>51</v>
      </c>
      <c r="F71" s="8">
        <v>141.8</v>
      </c>
      <c r="G71" s="11"/>
      <c r="H71" s="10">
        <f>ROUND((G71*F71),2)</f>
        <v>0</v>
      </c>
      <c r="K71">
        <f>rekapitulace!H8</f>
        <v>21</v>
      </c>
      <c r="L71">
        <f>ROUND(K71/100*H71,2)</f>
        <v>0</v>
      </c>
    </row>
    <row r="72" ht="12.75">
      <c r="D72" s="12" t="s">
        <v>594</v>
      </c>
    </row>
    <row r="73" spans="1:12" ht="12.75" customHeight="1">
      <c r="A73" s="13"/>
      <c r="B73" s="13"/>
      <c r="C73" s="13" t="s">
        <v>39</v>
      </c>
      <c r="D73" s="13" t="s">
        <v>588</v>
      </c>
      <c r="E73" s="13"/>
      <c r="F73" s="13"/>
      <c r="G73" s="13"/>
      <c r="H73" s="13">
        <f>SUM(H67:H72)</f>
        <v>0</v>
      </c>
      <c r="L73">
        <f>SUM(L67:L72)</f>
        <v>0</v>
      </c>
    </row>
    <row r="75" spans="1:8" ht="12.75" customHeight="1">
      <c r="A75" s="7"/>
      <c r="B75" s="7"/>
      <c r="C75" s="7" t="s">
        <v>40</v>
      </c>
      <c r="D75" s="7" t="s">
        <v>363</v>
      </c>
      <c r="E75" s="7"/>
      <c r="F75" s="9"/>
      <c r="G75" s="7"/>
      <c r="H75" s="9"/>
    </row>
    <row r="76" spans="1:12" ht="25.5">
      <c r="A76" s="6">
        <v>30</v>
      </c>
      <c r="B76" s="6" t="s">
        <v>597</v>
      </c>
      <c r="C76" s="6" t="s">
        <v>44</v>
      </c>
      <c r="D76" s="6" t="s">
        <v>598</v>
      </c>
      <c r="E76" s="6" t="s">
        <v>51</v>
      </c>
      <c r="F76" s="8">
        <v>40.8</v>
      </c>
      <c r="G76" s="11"/>
      <c r="H76" s="10">
        <f>ROUND((G76*F76),2)</f>
        <v>0</v>
      </c>
      <c r="K76">
        <f>rekapitulace!H8</f>
        <v>21</v>
      </c>
      <c r="L76">
        <f>ROUND(K76/100*H76,2)</f>
        <v>0</v>
      </c>
    </row>
    <row r="77" ht="12.75">
      <c r="D77" s="12" t="s">
        <v>599</v>
      </c>
    </row>
    <row r="78" spans="1:12" ht="25.5">
      <c r="A78" s="6">
        <v>31</v>
      </c>
      <c r="B78" s="6" t="s">
        <v>600</v>
      </c>
      <c r="C78" s="6" t="s">
        <v>44</v>
      </c>
      <c r="D78" s="6" t="s">
        <v>601</v>
      </c>
      <c r="E78" s="6" t="s">
        <v>51</v>
      </c>
      <c r="F78" s="8">
        <v>26.25</v>
      </c>
      <c r="G78" s="11"/>
      <c r="H78" s="10">
        <f>ROUND((G78*F78),2)</f>
        <v>0</v>
      </c>
      <c r="K78">
        <f>rekapitulace!H8</f>
        <v>21</v>
      </c>
      <c r="L78">
        <f>ROUND(K78/100*H78,2)</f>
        <v>0</v>
      </c>
    </row>
    <row r="79" ht="12.75">
      <c r="D79" s="12" t="s">
        <v>602</v>
      </c>
    </row>
    <row r="80" spans="1:12" ht="25.5">
      <c r="A80" s="6">
        <v>32</v>
      </c>
      <c r="B80" s="6" t="s">
        <v>603</v>
      </c>
      <c r="C80" s="6" t="s">
        <v>44</v>
      </c>
      <c r="D80" s="6" t="s">
        <v>604</v>
      </c>
      <c r="E80" s="6" t="s">
        <v>51</v>
      </c>
      <c r="F80" s="8">
        <v>117.75</v>
      </c>
      <c r="G80" s="11"/>
      <c r="H80" s="10">
        <f>ROUND((G80*F80),2)</f>
        <v>0</v>
      </c>
      <c r="K80">
        <f>rekapitulace!H8</f>
        <v>21</v>
      </c>
      <c r="L80">
        <f>ROUND(K80/100*H80,2)</f>
        <v>0</v>
      </c>
    </row>
    <row r="81" ht="12.75">
      <c r="D81" s="12" t="s">
        <v>605</v>
      </c>
    </row>
    <row r="82" spans="1:12" ht="25.5">
      <c r="A82" s="6">
        <v>33</v>
      </c>
      <c r="B82" s="6" t="s">
        <v>606</v>
      </c>
      <c r="C82" s="6" t="s">
        <v>44</v>
      </c>
      <c r="D82" s="6" t="s">
        <v>607</v>
      </c>
      <c r="E82" s="6" t="s">
        <v>51</v>
      </c>
      <c r="F82" s="8">
        <v>40.8</v>
      </c>
      <c r="G82" s="11"/>
      <c r="H82" s="10">
        <f>ROUND((G82*F82),2)</f>
        <v>0</v>
      </c>
      <c r="K82">
        <f>rekapitulace!H8</f>
        <v>21</v>
      </c>
      <c r="L82">
        <f>ROUND(K82/100*H82,2)</f>
        <v>0</v>
      </c>
    </row>
    <row r="83" ht="12.75">
      <c r="D83" s="12" t="s">
        <v>599</v>
      </c>
    </row>
    <row r="84" spans="1:12" ht="25.5">
      <c r="A84" s="6">
        <v>34</v>
      </c>
      <c r="B84" s="6" t="s">
        <v>608</v>
      </c>
      <c r="C84" s="6" t="s">
        <v>44</v>
      </c>
      <c r="D84" s="6" t="s">
        <v>609</v>
      </c>
      <c r="E84" s="6" t="s">
        <v>51</v>
      </c>
      <c r="F84" s="8">
        <v>235.5</v>
      </c>
      <c r="G84" s="11"/>
      <c r="H84" s="10">
        <f>ROUND((G84*F84),2)</f>
        <v>0</v>
      </c>
      <c r="K84">
        <f>rekapitulace!H8</f>
        <v>21</v>
      </c>
      <c r="L84">
        <f>ROUND(K84/100*H84,2)</f>
        <v>0</v>
      </c>
    </row>
    <row r="85" ht="12.75">
      <c r="D85" s="12" t="s">
        <v>610</v>
      </c>
    </row>
    <row r="86" spans="1:12" ht="12.75" customHeight="1">
      <c r="A86" s="13"/>
      <c r="B86" s="13"/>
      <c r="C86" s="13" t="s">
        <v>40</v>
      </c>
      <c r="D86" s="13" t="s">
        <v>363</v>
      </c>
      <c r="E86" s="13"/>
      <c r="F86" s="13"/>
      <c r="G86" s="13"/>
      <c r="H86" s="13">
        <f>SUM(H76:H85)</f>
        <v>0</v>
      </c>
      <c r="L86">
        <f>SUM(L76:L85)</f>
        <v>0</v>
      </c>
    </row>
    <row r="88" spans="1:8" ht="12.75" customHeight="1">
      <c r="A88" s="7"/>
      <c r="B88" s="7"/>
      <c r="C88" s="7" t="s">
        <v>41</v>
      </c>
      <c r="D88" s="7" t="s">
        <v>157</v>
      </c>
      <c r="E88" s="7"/>
      <c r="F88" s="9"/>
      <c r="G88" s="7"/>
      <c r="H88" s="9"/>
    </row>
    <row r="89" spans="1:12" ht="25.5">
      <c r="A89" s="6">
        <v>35</v>
      </c>
      <c r="B89" s="6" t="s">
        <v>611</v>
      </c>
      <c r="C89" s="6" t="s">
        <v>44</v>
      </c>
      <c r="D89" s="6" t="s">
        <v>612</v>
      </c>
      <c r="E89" s="6" t="s">
        <v>67</v>
      </c>
      <c r="F89" s="8">
        <v>25</v>
      </c>
      <c r="G89" s="11"/>
      <c r="H89" s="10">
        <f>ROUND((G89*F89),2)</f>
        <v>0</v>
      </c>
      <c r="K89">
        <f>rekapitulace!H8</f>
        <v>21</v>
      </c>
      <c r="L89">
        <f>ROUND(K89/100*H89,2)</f>
        <v>0</v>
      </c>
    </row>
    <row r="90" spans="1:12" ht="25.5">
      <c r="A90" s="6">
        <v>36</v>
      </c>
      <c r="B90" s="6" t="s">
        <v>613</v>
      </c>
      <c r="C90" s="6" t="s">
        <v>44</v>
      </c>
      <c r="D90" s="6" t="s">
        <v>614</v>
      </c>
      <c r="E90" s="6" t="s">
        <v>162</v>
      </c>
      <c r="F90" s="8">
        <v>1</v>
      </c>
      <c r="G90" s="11"/>
      <c r="H90" s="10">
        <f>ROUND((G90*F90),2)</f>
        <v>0</v>
      </c>
      <c r="K90">
        <f>rekapitulace!H8</f>
        <v>21</v>
      </c>
      <c r="L90">
        <f>ROUND(K90/100*H90,2)</f>
        <v>0</v>
      </c>
    </row>
    <row r="91" ht="25.5">
      <c r="D91" s="12" t="s">
        <v>615</v>
      </c>
    </row>
    <row r="92" spans="1:12" ht="12.75" customHeight="1">
      <c r="A92" s="13"/>
      <c r="B92" s="13"/>
      <c r="C92" s="13" t="s">
        <v>41</v>
      </c>
      <c r="D92" s="13" t="s">
        <v>157</v>
      </c>
      <c r="E92" s="13"/>
      <c r="F92" s="13"/>
      <c r="G92" s="13"/>
      <c r="H92" s="13">
        <f>SUM(H89:H91)</f>
        <v>0</v>
      </c>
      <c r="L92">
        <f>SUM(L89:L91)</f>
        <v>0</v>
      </c>
    </row>
    <row r="94" spans="1:8" ht="12.75" customHeight="1">
      <c r="A94" s="7"/>
      <c r="B94" s="7"/>
      <c r="C94" s="7" t="s">
        <v>175</v>
      </c>
      <c r="D94" s="7" t="s">
        <v>174</v>
      </c>
      <c r="E94" s="7"/>
      <c r="F94" s="9"/>
      <c r="G94" s="7"/>
      <c r="H94" s="9"/>
    </row>
    <row r="95" spans="1:12" ht="25.5">
      <c r="A95" s="6">
        <v>37</v>
      </c>
      <c r="B95" s="6" t="s">
        <v>616</v>
      </c>
      <c r="C95" s="6" t="s">
        <v>44</v>
      </c>
      <c r="D95" s="6" t="s">
        <v>617</v>
      </c>
      <c r="E95" s="6" t="s">
        <v>67</v>
      </c>
      <c r="F95" s="8">
        <v>10</v>
      </c>
      <c r="G95" s="11"/>
      <c r="H95" s="10">
        <f>ROUND((G95*F95),2)</f>
        <v>0</v>
      </c>
      <c r="K95">
        <f>rekapitulace!H8</f>
        <v>21</v>
      </c>
      <c r="L95">
        <f>ROUND(K95/100*H95,2)</f>
        <v>0</v>
      </c>
    </row>
    <row r="96" spans="1:12" ht="12.75">
      <c r="A96" s="6">
        <v>38</v>
      </c>
      <c r="B96" s="6" t="s">
        <v>618</v>
      </c>
      <c r="C96" s="6" t="s">
        <v>44</v>
      </c>
      <c r="D96" s="6" t="s">
        <v>619</v>
      </c>
      <c r="E96" s="6" t="s">
        <v>67</v>
      </c>
      <c r="F96" s="8">
        <v>48</v>
      </c>
      <c r="G96" s="11"/>
      <c r="H96" s="10">
        <f>ROUND((G96*F96),2)</f>
        <v>0</v>
      </c>
      <c r="K96">
        <f>rekapitulace!H8</f>
        <v>21</v>
      </c>
      <c r="L96">
        <f>ROUND(K96/100*H96,2)</f>
        <v>0</v>
      </c>
    </row>
    <row r="97" spans="1:12" ht="25.5">
      <c r="A97" s="6">
        <v>39</v>
      </c>
      <c r="B97" s="6" t="s">
        <v>620</v>
      </c>
      <c r="C97" s="6" t="s">
        <v>44</v>
      </c>
      <c r="D97" s="6" t="s">
        <v>621</v>
      </c>
      <c r="E97" s="6" t="s">
        <v>162</v>
      </c>
      <c r="F97" s="8">
        <v>2</v>
      </c>
      <c r="G97" s="11"/>
      <c r="H97" s="10">
        <f>ROUND((G97*F97),2)</f>
        <v>0</v>
      </c>
      <c r="K97">
        <f>rekapitulace!H8</f>
        <v>21</v>
      </c>
      <c r="L97">
        <f>ROUND(K97/100*H97,2)</f>
        <v>0</v>
      </c>
    </row>
    <row r="98" ht="25.5">
      <c r="D98" s="12" t="s">
        <v>622</v>
      </c>
    </row>
    <row r="99" spans="1:12" ht="25.5">
      <c r="A99" s="6">
        <v>40</v>
      </c>
      <c r="B99" s="6" t="s">
        <v>222</v>
      </c>
      <c r="C99" s="6" t="s">
        <v>44</v>
      </c>
      <c r="D99" s="6" t="s">
        <v>623</v>
      </c>
      <c r="E99" s="6" t="s">
        <v>67</v>
      </c>
      <c r="F99" s="8">
        <v>14.5</v>
      </c>
      <c r="G99" s="11"/>
      <c r="H99" s="10">
        <f>ROUND((G99*F99),2)</f>
        <v>0</v>
      </c>
      <c r="K99">
        <f>rekapitulace!H8</f>
        <v>21</v>
      </c>
      <c r="L99">
        <f>ROUND(K99/100*H99,2)</f>
        <v>0</v>
      </c>
    </row>
    <row r="100" ht="12.75">
      <c r="D100" s="12" t="s">
        <v>624</v>
      </c>
    </row>
    <row r="101" spans="1:12" ht="25.5">
      <c r="A101" s="6">
        <v>41</v>
      </c>
      <c r="B101" s="6" t="s">
        <v>183</v>
      </c>
      <c r="C101" s="6" t="s">
        <v>44</v>
      </c>
      <c r="D101" s="6" t="s">
        <v>625</v>
      </c>
      <c r="E101" s="6" t="s">
        <v>67</v>
      </c>
      <c r="F101" s="8">
        <v>27</v>
      </c>
      <c r="G101" s="11"/>
      <c r="H101" s="10">
        <f>ROUND((G101*F101),2)</f>
        <v>0</v>
      </c>
      <c r="K101">
        <f>rekapitulace!H8</f>
        <v>21</v>
      </c>
      <c r="L101">
        <f>ROUND(K101/100*H101,2)</f>
        <v>0</v>
      </c>
    </row>
    <row r="102" ht="12.75">
      <c r="D102" s="12" t="s">
        <v>626</v>
      </c>
    </row>
    <row r="103" spans="1:12" ht="25.5">
      <c r="A103" s="6">
        <v>42</v>
      </c>
      <c r="B103" s="6" t="s">
        <v>627</v>
      </c>
      <c r="C103" s="6" t="s">
        <v>44</v>
      </c>
      <c r="D103" s="6" t="s">
        <v>628</v>
      </c>
      <c r="E103" s="6" t="s">
        <v>67</v>
      </c>
      <c r="F103" s="8">
        <v>16</v>
      </c>
      <c r="G103" s="11"/>
      <c r="H103" s="10">
        <f>ROUND((G103*F103),2)</f>
        <v>0</v>
      </c>
      <c r="K103">
        <f>rekapitulace!H8</f>
        <v>21</v>
      </c>
      <c r="L103">
        <f>ROUND(K103/100*H103,2)</f>
        <v>0</v>
      </c>
    </row>
    <row r="104" spans="1:12" ht="25.5">
      <c r="A104" s="6">
        <v>43</v>
      </c>
      <c r="B104" s="6" t="s">
        <v>629</v>
      </c>
      <c r="C104" s="6" t="s">
        <v>44</v>
      </c>
      <c r="D104" s="6" t="s">
        <v>630</v>
      </c>
      <c r="E104" s="6" t="s">
        <v>46</v>
      </c>
      <c r="F104" s="8">
        <v>0.016</v>
      </c>
      <c r="G104" s="11"/>
      <c r="H104" s="10">
        <f>ROUND((G104*F104),2)</f>
        <v>0</v>
      </c>
      <c r="K104">
        <f>rekapitulace!H8</f>
        <v>21</v>
      </c>
      <c r="L104">
        <f>ROUND(K104/100*H104,2)</f>
        <v>0</v>
      </c>
    </row>
    <row r="105" spans="1:12" ht="25.5">
      <c r="A105" s="6">
        <v>44</v>
      </c>
      <c r="B105" s="6" t="s">
        <v>631</v>
      </c>
      <c r="C105" s="6" t="s">
        <v>44</v>
      </c>
      <c r="D105" s="6" t="s">
        <v>632</v>
      </c>
      <c r="E105" s="6" t="s">
        <v>46</v>
      </c>
      <c r="F105" s="8">
        <v>0.0012</v>
      </c>
      <c r="G105" s="11"/>
      <c r="H105" s="10">
        <f>ROUND((G105*F105),2)</f>
        <v>0</v>
      </c>
      <c r="K105">
        <f>rekapitulace!H8</f>
        <v>21</v>
      </c>
      <c r="L105">
        <f>ROUND(K105/100*H105,2)</f>
        <v>0</v>
      </c>
    </row>
    <row r="106" spans="1:12" ht="25.5">
      <c r="A106" s="6">
        <v>45</v>
      </c>
      <c r="B106" s="6" t="s">
        <v>633</v>
      </c>
      <c r="C106" s="6" t="s">
        <v>44</v>
      </c>
      <c r="D106" s="6" t="s">
        <v>634</v>
      </c>
      <c r="E106" s="6" t="s">
        <v>46</v>
      </c>
      <c r="F106" s="8">
        <v>0.052</v>
      </c>
      <c r="G106" s="11"/>
      <c r="H106" s="10">
        <f>ROUND((G106*F106),2)</f>
        <v>0</v>
      </c>
      <c r="K106">
        <f>rekapitulace!H8</f>
        <v>21</v>
      </c>
      <c r="L106">
        <f>ROUND(K106/100*H106,2)</f>
        <v>0</v>
      </c>
    </row>
    <row r="107" ht="12.75">
      <c r="D107" s="12" t="s">
        <v>635</v>
      </c>
    </row>
    <row r="108" spans="1:12" ht="25.5">
      <c r="A108" s="6">
        <v>46</v>
      </c>
      <c r="B108" s="6" t="s">
        <v>636</v>
      </c>
      <c r="C108" s="6" t="s">
        <v>44</v>
      </c>
      <c r="D108" s="6" t="s">
        <v>637</v>
      </c>
      <c r="E108" s="6" t="s">
        <v>638</v>
      </c>
      <c r="F108" s="8">
        <v>4</v>
      </c>
      <c r="G108" s="11"/>
      <c r="H108" s="10">
        <f>ROUND((G108*F108),2)</f>
        <v>0</v>
      </c>
      <c r="K108">
        <f>rekapitulace!H8</f>
        <v>21</v>
      </c>
      <c r="L108">
        <f>ROUND(K108/100*H108,2)</f>
        <v>0</v>
      </c>
    </row>
    <row r="109" ht="12.75">
      <c r="D109" s="12" t="s">
        <v>639</v>
      </c>
    </row>
    <row r="110" spans="1:12" ht="25.5">
      <c r="A110" s="6">
        <v>47</v>
      </c>
      <c r="B110" s="6" t="s">
        <v>640</v>
      </c>
      <c r="C110" s="6" t="s">
        <v>44</v>
      </c>
      <c r="D110" s="6" t="s">
        <v>641</v>
      </c>
      <c r="E110" s="6" t="s">
        <v>51</v>
      </c>
      <c r="F110" s="8">
        <v>141.8</v>
      </c>
      <c r="G110" s="11"/>
      <c r="H110" s="10">
        <f>ROUND((G110*F110),2)</f>
        <v>0</v>
      </c>
      <c r="K110">
        <f>rekapitulace!H8</f>
        <v>21</v>
      </c>
      <c r="L110">
        <f>ROUND(K110/100*H110,2)</f>
        <v>0</v>
      </c>
    </row>
    <row r="111" ht="12.75">
      <c r="D111" s="12" t="s">
        <v>594</v>
      </c>
    </row>
    <row r="112" spans="1:12" ht="25.5">
      <c r="A112" s="6">
        <v>48</v>
      </c>
      <c r="B112" s="6" t="s">
        <v>642</v>
      </c>
      <c r="C112" s="6" t="s">
        <v>44</v>
      </c>
      <c r="D112" s="6" t="s">
        <v>643</v>
      </c>
      <c r="E112" s="6" t="s">
        <v>46</v>
      </c>
      <c r="F112" s="8">
        <v>18.6</v>
      </c>
      <c r="G112" s="11"/>
      <c r="H112" s="10">
        <f>ROUND((G112*F112),2)</f>
        <v>0</v>
      </c>
      <c r="K112">
        <f>rekapitulace!H8</f>
        <v>21</v>
      </c>
      <c r="L112">
        <f>ROUND(K112/100*H112,2)</f>
        <v>0</v>
      </c>
    </row>
    <row r="113" spans="1:12" ht="25.5">
      <c r="A113" s="6">
        <v>49</v>
      </c>
      <c r="B113" s="6" t="s">
        <v>644</v>
      </c>
      <c r="C113" s="6" t="s">
        <v>44</v>
      </c>
      <c r="D113" s="6" t="s">
        <v>645</v>
      </c>
      <c r="E113" s="6" t="s">
        <v>46</v>
      </c>
      <c r="F113" s="8">
        <v>4.2</v>
      </c>
      <c r="G113" s="11"/>
      <c r="H113" s="10">
        <f>ROUND((G113*F113),2)</f>
        <v>0</v>
      </c>
      <c r="K113">
        <f>rekapitulace!H8</f>
        <v>21</v>
      </c>
      <c r="L113">
        <f>ROUND(K113/100*H113,2)</f>
        <v>0</v>
      </c>
    </row>
    <row r="114" ht="12.75">
      <c r="D114" s="12" t="s">
        <v>646</v>
      </c>
    </row>
    <row r="115" spans="1:12" ht="25.5">
      <c r="A115" s="6">
        <v>50</v>
      </c>
      <c r="B115" s="6" t="s">
        <v>299</v>
      </c>
      <c r="C115" s="6" t="s">
        <v>44</v>
      </c>
      <c r="D115" s="6" t="s">
        <v>647</v>
      </c>
      <c r="E115" s="6" t="s">
        <v>67</v>
      </c>
      <c r="F115" s="8">
        <v>9</v>
      </c>
      <c r="G115" s="11"/>
      <c r="H115" s="10">
        <f>ROUND((G115*F115),2)</f>
        <v>0</v>
      </c>
      <c r="K115">
        <f>rekapitulace!H8</f>
        <v>21</v>
      </c>
      <c r="L115">
        <f>ROUND(K115/100*H115,2)</f>
        <v>0</v>
      </c>
    </row>
    <row r="116" spans="1:12" ht="25.5">
      <c r="A116" s="6">
        <v>51</v>
      </c>
      <c r="B116" s="6" t="s">
        <v>648</v>
      </c>
      <c r="C116" s="6" t="s">
        <v>44</v>
      </c>
      <c r="D116" s="6" t="s">
        <v>649</v>
      </c>
      <c r="E116" s="6" t="s">
        <v>46</v>
      </c>
      <c r="F116" s="8">
        <v>2.7</v>
      </c>
      <c r="G116" s="11"/>
      <c r="H116" s="10">
        <f>ROUND((G116*F116),2)</f>
        <v>0</v>
      </c>
      <c r="K116">
        <f>rekapitulace!H8</f>
        <v>21</v>
      </c>
      <c r="L116">
        <f>ROUND(K116/100*H116,2)</f>
        <v>0</v>
      </c>
    </row>
    <row r="117" spans="1:12" ht="25.5">
      <c r="A117" s="6">
        <v>52</v>
      </c>
      <c r="B117" s="6" t="s">
        <v>650</v>
      </c>
      <c r="C117" s="6" t="s">
        <v>44</v>
      </c>
      <c r="D117" s="6" t="s">
        <v>651</v>
      </c>
      <c r="E117" s="6" t="s">
        <v>51</v>
      </c>
      <c r="F117" s="8">
        <v>105</v>
      </c>
      <c r="G117" s="11"/>
      <c r="H117" s="10">
        <f>ROUND((G117*F117),2)</f>
        <v>0</v>
      </c>
      <c r="K117">
        <f>rekapitulace!H8</f>
        <v>21</v>
      </c>
      <c r="L117">
        <f>ROUND(K117/100*H117,2)</f>
        <v>0</v>
      </c>
    </row>
    <row r="118" ht="12.75">
      <c r="D118" s="12" t="s">
        <v>652</v>
      </c>
    </row>
    <row r="119" spans="1:12" ht="12.75" customHeight="1">
      <c r="A119" s="13"/>
      <c r="B119" s="13"/>
      <c r="C119" s="13" t="s">
        <v>175</v>
      </c>
      <c r="D119" s="13" t="s">
        <v>174</v>
      </c>
      <c r="E119" s="13"/>
      <c r="F119" s="13"/>
      <c r="G119" s="13"/>
      <c r="H119" s="13">
        <f>SUM(H95:H118)</f>
        <v>0</v>
      </c>
      <c r="L119">
        <f>SUM(L95:L118)</f>
        <v>0</v>
      </c>
    </row>
    <row r="121" spans="1:12" ht="12.75" customHeight="1">
      <c r="A121" s="13"/>
      <c r="B121" s="13"/>
      <c r="C121" s="13"/>
      <c r="D121" s="13" t="s">
        <v>53</v>
      </c>
      <c r="E121" s="13"/>
      <c r="F121" s="13"/>
      <c r="G121" s="13"/>
      <c r="H121" s="13">
        <f>+H24+H33+H48+H64+H73+H86+H92+H119</f>
        <v>0</v>
      </c>
      <c r="L121">
        <f>+L24+L33+L48+L64+L73+L86+L92+L119</f>
        <v>0</v>
      </c>
    </row>
    <row r="123" spans="1:8" ht="12.75" customHeight="1">
      <c r="A123" s="7" t="s">
        <v>54</v>
      </c>
      <c r="B123" s="7"/>
      <c r="C123" s="7"/>
      <c r="D123" s="7"/>
      <c r="E123" s="7"/>
      <c r="F123" s="7"/>
      <c r="G123" s="7"/>
      <c r="H123" s="7"/>
    </row>
    <row r="124" spans="1:8" ht="12.75" customHeight="1">
      <c r="A124" s="7"/>
      <c r="B124" s="7"/>
      <c r="C124" s="7"/>
      <c r="D124" s="7" t="s">
        <v>55</v>
      </c>
      <c r="E124" s="7"/>
      <c r="F124" s="7"/>
      <c r="G124" s="7"/>
      <c r="H124" s="7"/>
    </row>
    <row r="125" spans="1:12" ht="12.75" customHeight="1">
      <c r="A125" s="13"/>
      <c r="B125" s="13"/>
      <c r="C125" s="13"/>
      <c r="D125" s="13" t="s">
        <v>56</v>
      </c>
      <c r="E125" s="13"/>
      <c r="F125" s="13"/>
      <c r="G125" s="13"/>
      <c r="H125" s="13">
        <v>0</v>
      </c>
      <c r="L125">
        <v>0</v>
      </c>
    </row>
    <row r="126" spans="1:8" ht="12.75" customHeight="1">
      <c r="A126" s="7"/>
      <c r="B126" s="7"/>
      <c r="C126" s="7"/>
      <c r="D126" s="7" t="s">
        <v>57</v>
      </c>
      <c r="E126" s="7"/>
      <c r="F126" s="7"/>
      <c r="G126" s="7"/>
      <c r="H126" s="7"/>
    </row>
    <row r="127" spans="1:12" ht="12.75" customHeight="1">
      <c r="A127" s="13"/>
      <c r="B127" s="13"/>
      <c r="C127" s="13"/>
      <c r="D127" s="13" t="s">
        <v>58</v>
      </c>
      <c r="E127" s="13"/>
      <c r="F127" s="13"/>
      <c r="G127" s="13"/>
      <c r="H127" s="13">
        <v>0</v>
      </c>
      <c r="L127">
        <v>0</v>
      </c>
    </row>
    <row r="128" spans="1:12" ht="12.75" customHeight="1">
      <c r="A128" s="13"/>
      <c r="B128" s="13"/>
      <c r="C128" s="13"/>
      <c r="D128" s="13" t="s">
        <v>59</v>
      </c>
      <c r="E128" s="13"/>
      <c r="F128" s="13"/>
      <c r="G128" s="13"/>
      <c r="H128" s="13">
        <f>H125+H127</f>
        <v>0</v>
      </c>
      <c r="L128">
        <f>L125+L127</f>
        <v>0</v>
      </c>
    </row>
    <row r="130" spans="1:12" ht="12.75" customHeight="1">
      <c r="A130" s="13"/>
      <c r="B130" s="13"/>
      <c r="C130" s="13"/>
      <c r="D130" s="13" t="s">
        <v>59</v>
      </c>
      <c r="E130" s="13"/>
      <c r="F130" s="13"/>
      <c r="G130" s="13"/>
      <c r="H130" s="13">
        <f>H121+H128</f>
        <v>0</v>
      </c>
      <c r="L130">
        <f>L121+L128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653</v>
      </c>
      <c r="D6" s="5" t="s">
        <v>654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655</v>
      </c>
      <c r="C12" s="6" t="s">
        <v>44</v>
      </c>
      <c r="D12" s="6" t="s">
        <v>656</v>
      </c>
      <c r="E12" s="6" t="s">
        <v>46</v>
      </c>
      <c r="F12" s="8">
        <v>259.2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657</v>
      </c>
    </row>
    <row r="14" spans="1:12" ht="12.75">
      <c r="A14" s="6">
        <v>2</v>
      </c>
      <c r="B14" s="6" t="s">
        <v>361</v>
      </c>
      <c r="C14" s="6" t="s">
        <v>44</v>
      </c>
      <c r="D14" s="6" t="s">
        <v>362</v>
      </c>
      <c r="E14" s="6" t="s">
        <v>46</v>
      </c>
      <c r="F14" s="8">
        <v>140.04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2" t="s">
        <v>658</v>
      </c>
    </row>
    <row r="16" spans="1:12" ht="12.75">
      <c r="A16" s="6">
        <v>3</v>
      </c>
      <c r="B16" s="6" t="s">
        <v>659</v>
      </c>
      <c r="C16" s="6" t="s">
        <v>44</v>
      </c>
      <c r="D16" s="6" t="s">
        <v>660</v>
      </c>
      <c r="E16" s="6" t="s">
        <v>46</v>
      </c>
      <c r="F16" s="8">
        <v>75.6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2" t="s">
        <v>661</v>
      </c>
    </row>
    <row r="18" spans="1:12" ht="12.75" customHeight="1">
      <c r="A18" s="13"/>
      <c r="B18" s="13"/>
      <c r="C18" s="13" t="s">
        <v>21</v>
      </c>
      <c r="D18" s="13" t="s">
        <v>42</v>
      </c>
      <c r="E18" s="13"/>
      <c r="F18" s="13"/>
      <c r="G18" s="13"/>
      <c r="H18" s="13">
        <f>SUM(H12:H17)</f>
        <v>0</v>
      </c>
      <c r="L18">
        <f>SUM(L12:L17)</f>
        <v>0</v>
      </c>
    </row>
    <row r="20" spans="1:8" ht="12.75" customHeight="1">
      <c r="A20" s="7"/>
      <c r="B20" s="7"/>
      <c r="C20" s="7" t="s">
        <v>37</v>
      </c>
      <c r="D20" s="7" t="s">
        <v>276</v>
      </c>
      <c r="E20" s="7"/>
      <c r="F20" s="9"/>
      <c r="G20" s="7"/>
      <c r="H20" s="9"/>
    </row>
    <row r="21" spans="1:12" ht="12.75">
      <c r="A21" s="6">
        <v>4</v>
      </c>
      <c r="B21" s="6" t="s">
        <v>662</v>
      </c>
      <c r="C21" s="6" t="s">
        <v>44</v>
      </c>
      <c r="D21" s="6" t="s">
        <v>663</v>
      </c>
      <c r="E21" s="6" t="s">
        <v>46</v>
      </c>
      <c r="F21" s="8">
        <v>31.68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664</v>
      </c>
    </row>
    <row r="23" spans="1:12" ht="12.75">
      <c r="A23" s="6">
        <v>5</v>
      </c>
      <c r="B23" s="6" t="s">
        <v>665</v>
      </c>
      <c r="C23" s="6" t="s">
        <v>44</v>
      </c>
      <c r="D23" s="6" t="s">
        <v>666</v>
      </c>
      <c r="E23" s="6" t="s">
        <v>46</v>
      </c>
      <c r="F23" s="8">
        <v>11.88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667</v>
      </c>
    </row>
    <row r="25" spans="1:12" ht="12.75" customHeight="1">
      <c r="A25" s="13"/>
      <c r="B25" s="13"/>
      <c r="C25" s="13" t="s">
        <v>37</v>
      </c>
      <c r="D25" s="13" t="s">
        <v>276</v>
      </c>
      <c r="E25" s="13"/>
      <c r="F25" s="13"/>
      <c r="G25" s="13"/>
      <c r="H25" s="13">
        <f>SUM(H21:H24)</f>
        <v>0</v>
      </c>
      <c r="L25">
        <f>SUM(L21:L24)</f>
        <v>0</v>
      </c>
    </row>
    <row r="27" spans="1:8" ht="12.75" customHeight="1">
      <c r="A27" s="7"/>
      <c r="B27" s="7"/>
      <c r="C27" s="7" t="s">
        <v>41</v>
      </c>
      <c r="D27" s="7" t="s">
        <v>157</v>
      </c>
      <c r="E27" s="7"/>
      <c r="F27" s="9"/>
      <c r="G27" s="7"/>
      <c r="H27" s="9"/>
    </row>
    <row r="28" spans="1:12" ht="12.75">
      <c r="A28" s="6">
        <v>6</v>
      </c>
      <c r="B28" s="6" t="s">
        <v>668</v>
      </c>
      <c r="C28" s="6" t="s">
        <v>44</v>
      </c>
      <c r="D28" s="6" t="s">
        <v>669</v>
      </c>
      <c r="E28" s="6" t="s">
        <v>67</v>
      </c>
      <c r="F28" s="8">
        <v>36</v>
      </c>
      <c r="G28" s="11"/>
      <c r="H28" s="10">
        <f>ROUND((G28*F28),2)</f>
        <v>0</v>
      </c>
      <c r="K28">
        <f>rekapitulace!H8</f>
        <v>21</v>
      </c>
      <c r="L28">
        <f aca="true" t="shared" si="0" ref="L28:L37">ROUND(K28/100*H28,2)</f>
        <v>0</v>
      </c>
    </row>
    <row r="29" spans="1:12" ht="25.5">
      <c r="A29" s="14">
        <v>7</v>
      </c>
      <c r="B29" s="14" t="s">
        <v>670</v>
      </c>
      <c r="C29" s="14" t="s">
        <v>44</v>
      </c>
      <c r="D29" s="14" t="s">
        <v>671</v>
      </c>
      <c r="E29" s="14" t="s">
        <v>67</v>
      </c>
      <c r="F29" s="8">
        <v>36</v>
      </c>
      <c r="G29" s="11"/>
      <c r="H29" s="10">
        <f>ROUND(G29*F29,2)</f>
        <v>0</v>
      </c>
      <c r="K29">
        <f>rekapitulace!H8</f>
        <v>21</v>
      </c>
      <c r="L29">
        <f t="shared" si="0"/>
        <v>0</v>
      </c>
    </row>
    <row r="30" spans="1:12" ht="25.5">
      <c r="A30" s="14">
        <v>8</v>
      </c>
      <c r="B30" s="14" t="s">
        <v>672</v>
      </c>
      <c r="C30" s="14" t="s">
        <v>44</v>
      </c>
      <c r="D30" s="14" t="s">
        <v>673</v>
      </c>
      <c r="E30" s="14" t="s">
        <v>67</v>
      </c>
      <c r="F30" s="8">
        <v>36</v>
      </c>
      <c r="G30" s="11"/>
      <c r="H30" s="10">
        <f>ROUND(G30*F30,2)</f>
        <v>0</v>
      </c>
      <c r="K30">
        <f>rekapitulace!H8</f>
        <v>21</v>
      </c>
      <c r="L30">
        <f t="shared" si="0"/>
        <v>0</v>
      </c>
    </row>
    <row r="31" spans="1:12" ht="12.75">
      <c r="A31" s="6">
        <v>9</v>
      </c>
      <c r="B31" s="6" t="s">
        <v>674</v>
      </c>
      <c r="C31" s="6" t="s">
        <v>44</v>
      </c>
      <c r="D31" s="6" t="s">
        <v>675</v>
      </c>
      <c r="E31" s="6" t="s">
        <v>67</v>
      </c>
      <c r="F31" s="8">
        <v>21.5</v>
      </c>
      <c r="G31" s="11"/>
      <c r="H31" s="10">
        <f>ROUND((G31*F31),2)</f>
        <v>0</v>
      </c>
      <c r="K31">
        <f>rekapitulace!H8</f>
        <v>21</v>
      </c>
      <c r="L31">
        <f t="shared" si="0"/>
        <v>0</v>
      </c>
    </row>
    <row r="32" spans="1:12" ht="25.5">
      <c r="A32" s="14">
        <v>10</v>
      </c>
      <c r="B32" s="14" t="s">
        <v>80</v>
      </c>
      <c r="C32" s="14" t="s">
        <v>44</v>
      </c>
      <c r="D32" s="14" t="s">
        <v>676</v>
      </c>
      <c r="E32" s="14" t="s">
        <v>67</v>
      </c>
      <c r="F32" s="8">
        <v>21.5</v>
      </c>
      <c r="G32" s="11"/>
      <c r="H32" s="10">
        <f>ROUND(G32*F32,2)</f>
        <v>0</v>
      </c>
      <c r="K32">
        <f>rekapitulace!H8</f>
        <v>21</v>
      </c>
      <c r="L32">
        <f t="shared" si="0"/>
        <v>0</v>
      </c>
    </row>
    <row r="33" spans="1:12" ht="25.5">
      <c r="A33" s="14">
        <v>11</v>
      </c>
      <c r="B33" s="14" t="s">
        <v>677</v>
      </c>
      <c r="C33" s="14" t="s">
        <v>44</v>
      </c>
      <c r="D33" s="14" t="s">
        <v>678</v>
      </c>
      <c r="E33" s="14" t="s">
        <v>67</v>
      </c>
      <c r="F33" s="8">
        <v>21.5</v>
      </c>
      <c r="G33" s="11"/>
      <c r="H33" s="10">
        <f>ROUND(G33*F33,2)</f>
        <v>0</v>
      </c>
      <c r="K33">
        <f>rekapitulace!H8</f>
        <v>21</v>
      </c>
      <c r="L33">
        <f t="shared" si="0"/>
        <v>0</v>
      </c>
    </row>
    <row r="34" spans="1:12" ht="12.75">
      <c r="A34" s="6">
        <v>12</v>
      </c>
      <c r="B34" s="6" t="s">
        <v>679</v>
      </c>
      <c r="C34" s="6" t="s">
        <v>44</v>
      </c>
      <c r="D34" s="6" t="s">
        <v>680</v>
      </c>
      <c r="E34" s="6" t="s">
        <v>67</v>
      </c>
      <c r="F34" s="8">
        <v>100.8</v>
      </c>
      <c r="G34" s="11"/>
      <c r="H34" s="10">
        <f>ROUND((G34*F34),2)</f>
        <v>0</v>
      </c>
      <c r="K34">
        <f>rekapitulace!H8</f>
        <v>21</v>
      </c>
      <c r="L34">
        <f t="shared" si="0"/>
        <v>0</v>
      </c>
    </row>
    <row r="35" spans="1:12" ht="25.5">
      <c r="A35" s="14">
        <v>13</v>
      </c>
      <c r="B35" s="14" t="s">
        <v>681</v>
      </c>
      <c r="C35" s="14" t="s">
        <v>44</v>
      </c>
      <c r="D35" s="14" t="s">
        <v>682</v>
      </c>
      <c r="E35" s="14" t="s">
        <v>67</v>
      </c>
      <c r="F35" s="8">
        <v>100.8</v>
      </c>
      <c r="G35" s="11"/>
      <c r="H35" s="10">
        <f>ROUND(G35*F35,2)</f>
        <v>0</v>
      </c>
      <c r="K35">
        <f>rekapitulace!H8</f>
        <v>21</v>
      </c>
      <c r="L35">
        <f t="shared" si="0"/>
        <v>0</v>
      </c>
    </row>
    <row r="36" spans="1:12" ht="25.5">
      <c r="A36" s="14">
        <v>14</v>
      </c>
      <c r="B36" s="14" t="s">
        <v>683</v>
      </c>
      <c r="C36" s="14" t="s">
        <v>44</v>
      </c>
      <c r="D36" s="14" t="s">
        <v>684</v>
      </c>
      <c r="E36" s="14" t="s">
        <v>67</v>
      </c>
      <c r="F36" s="8">
        <v>100.8</v>
      </c>
      <c r="G36" s="11"/>
      <c r="H36" s="10">
        <f>ROUND(G36*F36,2)</f>
        <v>0</v>
      </c>
      <c r="K36">
        <f>rekapitulace!H8</f>
        <v>21</v>
      </c>
      <c r="L36">
        <f t="shared" si="0"/>
        <v>0</v>
      </c>
    </row>
    <row r="37" spans="1:12" ht="12.75">
      <c r="A37" s="6">
        <v>15</v>
      </c>
      <c r="B37" s="6" t="s">
        <v>685</v>
      </c>
      <c r="C37" s="6" t="s">
        <v>44</v>
      </c>
      <c r="D37" s="6" t="s">
        <v>686</v>
      </c>
      <c r="E37" s="6" t="s">
        <v>67</v>
      </c>
      <c r="F37" s="8">
        <v>136.8</v>
      </c>
      <c r="G37" s="11"/>
      <c r="H37" s="10">
        <f>ROUND((G37*F37),2)</f>
        <v>0</v>
      </c>
      <c r="K37">
        <f>rekapitulace!H8</f>
        <v>21</v>
      </c>
      <c r="L37">
        <f t="shared" si="0"/>
        <v>0</v>
      </c>
    </row>
    <row r="38" ht="12.75">
      <c r="D38" s="12" t="s">
        <v>687</v>
      </c>
    </row>
    <row r="39" spans="1:12" ht="25.5">
      <c r="A39" s="6">
        <v>16</v>
      </c>
      <c r="B39" s="6" t="s">
        <v>160</v>
      </c>
      <c r="C39" s="6" t="s">
        <v>44</v>
      </c>
      <c r="D39" s="6" t="s">
        <v>688</v>
      </c>
      <c r="E39" s="6" t="s">
        <v>162</v>
      </c>
      <c r="F39" s="8">
        <v>2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spans="1:12" ht="25.5">
      <c r="A40" s="6">
        <v>17</v>
      </c>
      <c r="B40" s="6" t="s">
        <v>689</v>
      </c>
      <c r="C40" s="6" t="s">
        <v>44</v>
      </c>
      <c r="D40" s="6" t="s">
        <v>690</v>
      </c>
      <c r="E40" s="6" t="s">
        <v>162</v>
      </c>
      <c r="F40" s="8">
        <v>2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spans="1:12" ht="12.75" customHeight="1">
      <c r="A41" s="13"/>
      <c r="B41" s="13"/>
      <c r="C41" s="13" t="s">
        <v>41</v>
      </c>
      <c r="D41" s="13" t="s">
        <v>157</v>
      </c>
      <c r="E41" s="13"/>
      <c r="F41" s="13"/>
      <c r="G41" s="13"/>
      <c r="H41" s="13">
        <f>SUM(H28:H40)</f>
        <v>0</v>
      </c>
      <c r="L41">
        <f>SUM(L28:L40)</f>
        <v>0</v>
      </c>
    </row>
    <row r="43" spans="1:12" ht="12.75" customHeight="1">
      <c r="A43" s="13"/>
      <c r="B43" s="13"/>
      <c r="C43" s="13"/>
      <c r="D43" s="13" t="s">
        <v>53</v>
      </c>
      <c r="E43" s="13"/>
      <c r="F43" s="13"/>
      <c r="G43" s="13"/>
      <c r="H43" s="13">
        <f>+H18+H25+H41</f>
        <v>0</v>
      </c>
      <c r="L43">
        <f>+L18+L25+L41</f>
        <v>0</v>
      </c>
    </row>
    <row r="45" spans="1:8" ht="12.75" customHeight="1">
      <c r="A45" s="7" t="s">
        <v>54</v>
      </c>
      <c r="B45" s="7"/>
      <c r="C45" s="7"/>
      <c r="D45" s="7"/>
      <c r="E45" s="7"/>
      <c r="F45" s="7"/>
      <c r="G45" s="7"/>
      <c r="H45" s="7"/>
    </row>
    <row r="46" spans="1:8" ht="12.75" customHeight="1">
      <c r="A46" s="7"/>
      <c r="B46" s="7"/>
      <c r="C46" s="7"/>
      <c r="D46" s="7" t="s">
        <v>55</v>
      </c>
      <c r="E46" s="7"/>
      <c r="F46" s="7"/>
      <c r="G46" s="7"/>
      <c r="H46" s="7"/>
    </row>
    <row r="47" spans="1:12" ht="12.75" customHeight="1">
      <c r="A47" s="13"/>
      <c r="B47" s="13"/>
      <c r="C47" s="13"/>
      <c r="D47" s="13" t="s">
        <v>56</v>
      </c>
      <c r="E47" s="13"/>
      <c r="F47" s="13"/>
      <c r="G47" s="13"/>
      <c r="H47" s="13">
        <v>0</v>
      </c>
      <c r="L47">
        <v>0</v>
      </c>
    </row>
    <row r="48" spans="1:8" ht="12.75" customHeight="1">
      <c r="A48" s="7"/>
      <c r="B48" s="7"/>
      <c r="C48" s="7"/>
      <c r="D48" s="7" t="s">
        <v>57</v>
      </c>
      <c r="E48" s="7"/>
      <c r="F48" s="7"/>
      <c r="G48" s="7"/>
      <c r="H48" s="7"/>
    </row>
    <row r="49" spans="1:12" ht="12.75" customHeight="1">
      <c r="A49" s="13"/>
      <c r="B49" s="13"/>
      <c r="C49" s="13"/>
      <c r="D49" s="13" t="s">
        <v>58</v>
      </c>
      <c r="E49" s="13"/>
      <c r="F49" s="13"/>
      <c r="G49" s="13"/>
      <c r="H49" s="13">
        <v>0</v>
      </c>
      <c r="L49">
        <v>0</v>
      </c>
    </row>
    <row r="50" spans="1:12" ht="12.75" customHeight="1">
      <c r="A50" s="13"/>
      <c r="B50" s="13"/>
      <c r="C50" s="13"/>
      <c r="D50" s="13" t="s">
        <v>59</v>
      </c>
      <c r="E50" s="13"/>
      <c r="F50" s="13"/>
      <c r="G50" s="13"/>
      <c r="H50" s="13">
        <f>H47+H49</f>
        <v>0</v>
      </c>
      <c r="L50">
        <f>L47+L49</f>
        <v>0</v>
      </c>
    </row>
    <row r="52" spans="1:12" ht="12.75" customHeight="1">
      <c r="A52" s="13"/>
      <c r="B52" s="13"/>
      <c r="C52" s="13"/>
      <c r="D52" s="13" t="s">
        <v>59</v>
      </c>
      <c r="E52" s="13"/>
      <c r="F52" s="13"/>
      <c r="G52" s="13"/>
      <c r="H52" s="13">
        <f>H43+H50</f>
        <v>0</v>
      </c>
      <c r="L52">
        <f>L43+L50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30" sqref="D30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691</v>
      </c>
      <c r="D6" s="5" t="s">
        <v>654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692</v>
      </c>
      <c r="C12" s="6" t="s">
        <v>44</v>
      </c>
      <c r="D12" s="6" t="s">
        <v>693</v>
      </c>
      <c r="E12" s="6" t="s">
        <v>46</v>
      </c>
      <c r="F12" s="8">
        <v>525.545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25.5">
      <c r="D13" s="12" t="s">
        <v>694</v>
      </c>
    </row>
    <row r="14" spans="1:12" ht="12.75">
      <c r="A14" s="6">
        <v>2</v>
      </c>
      <c r="B14" s="6" t="s">
        <v>361</v>
      </c>
      <c r="C14" s="6" t="s">
        <v>44</v>
      </c>
      <c r="D14" s="6" t="s">
        <v>362</v>
      </c>
      <c r="E14" s="6" t="s">
        <v>46</v>
      </c>
      <c r="F14" s="8">
        <v>266.15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2" t="s">
        <v>695</v>
      </c>
    </row>
    <row r="16" spans="1:12" ht="12.75">
      <c r="A16" s="6">
        <v>3</v>
      </c>
      <c r="B16" s="6" t="s">
        <v>659</v>
      </c>
      <c r="C16" s="6" t="s">
        <v>44</v>
      </c>
      <c r="D16" s="6" t="s">
        <v>660</v>
      </c>
      <c r="E16" s="6" t="s">
        <v>46</v>
      </c>
      <c r="F16" s="8">
        <v>132.893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2" t="s">
        <v>696</v>
      </c>
    </row>
    <row r="18" spans="1:12" ht="12.75" customHeight="1">
      <c r="A18" s="13"/>
      <c r="B18" s="13"/>
      <c r="C18" s="13" t="s">
        <v>21</v>
      </c>
      <c r="D18" s="13" t="s">
        <v>42</v>
      </c>
      <c r="E18" s="13"/>
      <c r="F18" s="13"/>
      <c r="G18" s="13"/>
      <c r="H18" s="13">
        <f>SUM(H12:H17)</f>
        <v>0</v>
      </c>
      <c r="L18">
        <f>SUM(L12:L17)</f>
        <v>0</v>
      </c>
    </row>
    <row r="20" spans="1:8" ht="12.75" customHeight="1">
      <c r="A20" s="7"/>
      <c r="B20" s="7"/>
      <c r="C20" s="7" t="s">
        <v>37</v>
      </c>
      <c r="D20" s="7" t="s">
        <v>276</v>
      </c>
      <c r="E20" s="7"/>
      <c r="F20" s="9"/>
      <c r="G20" s="7"/>
      <c r="H20" s="9"/>
    </row>
    <row r="21" spans="1:12" ht="12.75">
      <c r="A21" s="6">
        <v>4</v>
      </c>
      <c r="B21" s="6" t="s">
        <v>662</v>
      </c>
      <c r="C21" s="6" t="s">
        <v>44</v>
      </c>
      <c r="D21" s="6" t="s">
        <v>663</v>
      </c>
      <c r="E21" s="6" t="s">
        <v>46</v>
      </c>
      <c r="F21" s="8">
        <v>92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697</v>
      </c>
    </row>
    <row r="23" spans="1:12" ht="12.75">
      <c r="A23" s="6">
        <v>5</v>
      </c>
      <c r="B23" s="6" t="s">
        <v>665</v>
      </c>
      <c r="C23" s="6" t="s">
        <v>44</v>
      </c>
      <c r="D23" s="6" t="s">
        <v>666</v>
      </c>
      <c r="E23" s="6" t="s">
        <v>46</v>
      </c>
      <c r="F23" s="8">
        <v>34.5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698</v>
      </c>
    </row>
    <row r="25" spans="1:12" ht="12.75" customHeight="1">
      <c r="A25" s="13"/>
      <c r="B25" s="13"/>
      <c r="C25" s="13" t="s">
        <v>37</v>
      </c>
      <c r="D25" s="13" t="s">
        <v>276</v>
      </c>
      <c r="E25" s="13"/>
      <c r="F25" s="13"/>
      <c r="G25" s="13"/>
      <c r="H25" s="13">
        <f>SUM(H21:H24)</f>
        <v>0</v>
      </c>
      <c r="L25">
        <f>SUM(L21:L24)</f>
        <v>0</v>
      </c>
    </row>
    <row r="27" spans="1:8" ht="12.75" customHeight="1">
      <c r="A27" s="7"/>
      <c r="B27" s="7"/>
      <c r="C27" s="7" t="s">
        <v>41</v>
      </c>
      <c r="D27" s="7" t="s">
        <v>157</v>
      </c>
      <c r="E27" s="7"/>
      <c r="F27" s="9"/>
      <c r="G27" s="7"/>
      <c r="H27" s="9"/>
    </row>
    <row r="28" spans="1:12" ht="12.75">
      <c r="A28" s="6">
        <v>6</v>
      </c>
      <c r="B28" s="6" t="s">
        <v>674</v>
      </c>
      <c r="C28" s="6" t="s">
        <v>44</v>
      </c>
      <c r="D28" s="6" t="s">
        <v>675</v>
      </c>
      <c r="E28" s="6" t="s">
        <v>67</v>
      </c>
      <c r="F28" s="8">
        <v>26.9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12.75">
      <c r="D29" s="12" t="s">
        <v>699</v>
      </c>
    </row>
    <row r="30" spans="1:12" ht="25.5">
      <c r="A30" s="14">
        <v>7</v>
      </c>
      <c r="B30" s="14" t="s">
        <v>80</v>
      </c>
      <c r="C30" s="14" t="s">
        <v>44</v>
      </c>
      <c r="D30" s="14" t="s">
        <v>676</v>
      </c>
      <c r="E30" s="14" t="s">
        <v>67</v>
      </c>
      <c r="F30" s="8">
        <v>26.9</v>
      </c>
      <c r="G30" s="11"/>
      <c r="H30" s="10">
        <f>ROUND(G30*F30,2)</f>
        <v>0</v>
      </c>
      <c r="K30">
        <f>rekapitulace!H8</f>
        <v>21</v>
      </c>
      <c r="L30">
        <f>ROUND(K30/100*H30,2)</f>
        <v>0</v>
      </c>
    </row>
    <row r="31" spans="1:12" ht="25.5">
      <c r="A31" s="14">
        <v>8</v>
      </c>
      <c r="B31" s="14" t="s">
        <v>677</v>
      </c>
      <c r="C31" s="14" t="s">
        <v>44</v>
      </c>
      <c r="D31" s="14" t="s">
        <v>678</v>
      </c>
      <c r="E31" s="14" t="s">
        <v>67</v>
      </c>
      <c r="F31" s="8">
        <v>26.9</v>
      </c>
      <c r="G31" s="11"/>
      <c r="H31" s="10">
        <f>ROUND(G31*F31,2)</f>
        <v>0</v>
      </c>
      <c r="K31">
        <f>rekapitulace!H8</f>
        <v>21</v>
      </c>
      <c r="L31">
        <f>ROUND(K31/100*H31,2)</f>
        <v>0</v>
      </c>
    </row>
    <row r="32" spans="1:12" ht="12.75">
      <c r="A32" s="6">
        <v>9</v>
      </c>
      <c r="B32" s="6" t="s">
        <v>679</v>
      </c>
      <c r="C32" s="6" t="s">
        <v>44</v>
      </c>
      <c r="D32" s="6" t="s">
        <v>680</v>
      </c>
      <c r="E32" s="6" t="s">
        <v>67</v>
      </c>
      <c r="F32" s="8">
        <v>177.19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12.75">
      <c r="D33" s="12" t="s">
        <v>700</v>
      </c>
    </row>
    <row r="34" spans="1:12" ht="25.5">
      <c r="A34" s="14">
        <v>10</v>
      </c>
      <c r="B34" s="14" t="s">
        <v>681</v>
      </c>
      <c r="C34" s="14" t="s">
        <v>44</v>
      </c>
      <c r="D34" s="14" t="s">
        <v>682</v>
      </c>
      <c r="E34" s="14" t="s">
        <v>67</v>
      </c>
      <c r="F34" s="8">
        <v>177.19</v>
      </c>
      <c r="G34" s="11"/>
      <c r="H34" s="10">
        <f>ROUND(G34*F34,2)</f>
        <v>0</v>
      </c>
      <c r="K34">
        <f>rekapitulace!H8</f>
        <v>21</v>
      </c>
      <c r="L34">
        <f>ROUND(K34/100*H34,2)</f>
        <v>0</v>
      </c>
    </row>
    <row r="35" spans="1:12" ht="25.5">
      <c r="A35" s="14">
        <v>11</v>
      </c>
      <c r="B35" s="14" t="s">
        <v>683</v>
      </c>
      <c r="C35" s="14" t="s">
        <v>44</v>
      </c>
      <c r="D35" s="14" t="s">
        <v>684</v>
      </c>
      <c r="E35" s="14" t="s">
        <v>67</v>
      </c>
      <c r="F35" s="8">
        <v>177.19</v>
      </c>
      <c r="G35" s="11"/>
      <c r="H35" s="10">
        <f>ROUND(G35*F35,2)</f>
        <v>0</v>
      </c>
      <c r="K35">
        <f>rekapitulace!H8</f>
        <v>21</v>
      </c>
      <c r="L35">
        <f>ROUND(K35/100*H35,2)</f>
        <v>0</v>
      </c>
    </row>
    <row r="36" spans="1:12" ht="12.75">
      <c r="A36" s="6">
        <v>12</v>
      </c>
      <c r="B36" s="6" t="s">
        <v>611</v>
      </c>
      <c r="C36" s="6" t="s">
        <v>44</v>
      </c>
      <c r="D36" s="6" t="s">
        <v>701</v>
      </c>
      <c r="E36" s="6" t="s">
        <v>67</v>
      </c>
      <c r="F36" s="8">
        <v>115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ht="12.75">
      <c r="D37" s="12" t="s">
        <v>702</v>
      </c>
    </row>
    <row r="38" spans="1:12" ht="25.5">
      <c r="A38" s="14">
        <v>13</v>
      </c>
      <c r="B38" s="14" t="s">
        <v>670</v>
      </c>
      <c r="C38" s="14" t="s">
        <v>44</v>
      </c>
      <c r="D38" s="14" t="s">
        <v>671</v>
      </c>
      <c r="E38" s="14" t="s">
        <v>67</v>
      </c>
      <c r="F38" s="8">
        <v>115</v>
      </c>
      <c r="G38" s="11"/>
      <c r="H38" s="10">
        <f>ROUND(G38*F38,2)</f>
        <v>0</v>
      </c>
      <c r="K38">
        <f>rekapitulace!H8</f>
        <v>21</v>
      </c>
      <c r="L38">
        <f>ROUND(K38/100*H38,2)</f>
        <v>0</v>
      </c>
    </row>
    <row r="39" spans="1:12" ht="25.5">
      <c r="A39" s="14">
        <v>14</v>
      </c>
      <c r="B39" s="14" t="s">
        <v>672</v>
      </c>
      <c r="C39" s="14" t="s">
        <v>44</v>
      </c>
      <c r="D39" s="14" t="s">
        <v>673</v>
      </c>
      <c r="E39" s="14" t="s">
        <v>67</v>
      </c>
      <c r="F39" s="8">
        <v>115</v>
      </c>
      <c r="G39" s="11"/>
      <c r="H39" s="10">
        <f>ROUND(G39*F39,2)</f>
        <v>0</v>
      </c>
      <c r="K39">
        <f>rekapitulace!H8</f>
        <v>21</v>
      </c>
      <c r="L39">
        <f>ROUND(K39/100*H39,2)</f>
        <v>0</v>
      </c>
    </row>
    <row r="40" spans="1:12" ht="12.75">
      <c r="A40" s="6">
        <v>15</v>
      </c>
      <c r="B40" s="6" t="s">
        <v>685</v>
      </c>
      <c r="C40" s="6" t="s">
        <v>44</v>
      </c>
      <c r="D40" s="6" t="s">
        <v>686</v>
      </c>
      <c r="E40" s="6" t="s">
        <v>67</v>
      </c>
      <c r="F40" s="8">
        <v>292.9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12.75">
      <c r="D41" s="12" t="s">
        <v>703</v>
      </c>
    </row>
    <row r="42" spans="1:12" ht="25.5">
      <c r="A42" s="6">
        <v>16</v>
      </c>
      <c r="B42" s="6" t="s">
        <v>160</v>
      </c>
      <c r="C42" s="6" t="s">
        <v>44</v>
      </c>
      <c r="D42" s="6" t="s">
        <v>688</v>
      </c>
      <c r="E42" s="6" t="s">
        <v>162</v>
      </c>
      <c r="F42" s="8">
        <v>4</v>
      </c>
      <c r="G42" s="11"/>
      <c r="H42" s="10">
        <f>ROUND((G42*F42),2)</f>
        <v>0</v>
      </c>
      <c r="K42">
        <f>rekapitulace!H8</f>
        <v>21</v>
      </c>
      <c r="L42">
        <f>ROUND(K42/100*H42,2)</f>
        <v>0</v>
      </c>
    </row>
    <row r="43" spans="1:12" ht="25.5">
      <c r="A43" s="6">
        <v>17</v>
      </c>
      <c r="B43" s="6" t="s">
        <v>308</v>
      </c>
      <c r="C43" s="6" t="s">
        <v>44</v>
      </c>
      <c r="D43" s="6" t="s">
        <v>309</v>
      </c>
      <c r="E43" s="6" t="s">
        <v>162</v>
      </c>
      <c r="F43" s="8">
        <v>6</v>
      </c>
      <c r="G43" s="11"/>
      <c r="H43" s="10">
        <f>ROUND((G43*F43),2)</f>
        <v>0</v>
      </c>
      <c r="K43">
        <f>rekapitulace!H8</f>
        <v>21</v>
      </c>
      <c r="L43">
        <f>ROUND(K43/100*H43,2)</f>
        <v>0</v>
      </c>
    </row>
    <row r="44" spans="1:12" ht="12.75" customHeight="1">
      <c r="A44" s="13"/>
      <c r="B44" s="13"/>
      <c r="C44" s="13" t="s">
        <v>41</v>
      </c>
      <c r="D44" s="13" t="s">
        <v>157</v>
      </c>
      <c r="E44" s="13"/>
      <c r="F44" s="13"/>
      <c r="G44" s="13"/>
      <c r="H44" s="13">
        <f>SUM(H28:H43)</f>
        <v>0</v>
      </c>
      <c r="L44">
        <f>SUM(L28:L43)</f>
        <v>0</v>
      </c>
    </row>
    <row r="46" spans="1:12" ht="12.75" customHeight="1">
      <c r="A46" s="13"/>
      <c r="B46" s="13"/>
      <c r="C46" s="13"/>
      <c r="D46" s="13" t="s">
        <v>53</v>
      </c>
      <c r="E46" s="13"/>
      <c r="F46" s="13"/>
      <c r="G46" s="13"/>
      <c r="H46" s="13">
        <f>+H18+H25+H44</f>
        <v>0</v>
      </c>
      <c r="L46">
        <f>+L18+L25+L44</f>
        <v>0</v>
      </c>
    </row>
    <row r="48" spans="1:8" ht="12.75" customHeight="1">
      <c r="A48" s="7" t="s">
        <v>54</v>
      </c>
      <c r="B48" s="7"/>
      <c r="C48" s="7"/>
      <c r="D48" s="7"/>
      <c r="E48" s="7"/>
      <c r="F48" s="7"/>
      <c r="G48" s="7"/>
      <c r="H48" s="7"/>
    </row>
    <row r="49" spans="1:8" ht="12.75" customHeight="1">
      <c r="A49" s="7"/>
      <c r="B49" s="7"/>
      <c r="C49" s="7"/>
      <c r="D49" s="7" t="s">
        <v>55</v>
      </c>
      <c r="E49" s="7"/>
      <c r="F49" s="7"/>
      <c r="G49" s="7"/>
      <c r="H49" s="7"/>
    </row>
    <row r="50" spans="1:12" ht="12.75" customHeight="1">
      <c r="A50" s="13"/>
      <c r="B50" s="13"/>
      <c r="C50" s="13"/>
      <c r="D50" s="13" t="s">
        <v>56</v>
      </c>
      <c r="E50" s="13"/>
      <c r="F50" s="13"/>
      <c r="G50" s="13"/>
      <c r="H50" s="13">
        <v>0</v>
      </c>
      <c r="L50">
        <v>0</v>
      </c>
    </row>
    <row r="51" spans="1:8" ht="12.75" customHeight="1">
      <c r="A51" s="7"/>
      <c r="B51" s="7"/>
      <c r="C51" s="7"/>
      <c r="D51" s="7" t="s">
        <v>57</v>
      </c>
      <c r="E51" s="7"/>
      <c r="F51" s="7"/>
      <c r="G51" s="7"/>
      <c r="H51" s="7"/>
    </row>
    <row r="52" spans="1:12" ht="12.75" customHeight="1">
      <c r="A52" s="13"/>
      <c r="B52" s="13"/>
      <c r="C52" s="13"/>
      <c r="D52" s="13" t="s">
        <v>58</v>
      </c>
      <c r="E52" s="13"/>
      <c r="F52" s="13"/>
      <c r="G52" s="13"/>
      <c r="H52" s="13">
        <v>0</v>
      </c>
      <c r="L52">
        <v>0</v>
      </c>
    </row>
    <row r="53" spans="1:12" ht="12.75" customHeight="1">
      <c r="A53" s="13"/>
      <c r="B53" s="13"/>
      <c r="C53" s="13"/>
      <c r="D53" s="13" t="s">
        <v>59</v>
      </c>
      <c r="E53" s="13"/>
      <c r="F53" s="13"/>
      <c r="G53" s="13"/>
      <c r="H53" s="13">
        <f>H50+H52</f>
        <v>0</v>
      </c>
      <c r="L53">
        <f>L50+L52</f>
        <v>0</v>
      </c>
    </row>
    <row r="55" spans="1:12" ht="12.75" customHeight="1">
      <c r="A55" s="13"/>
      <c r="B55" s="13"/>
      <c r="C55" s="13"/>
      <c r="D55" s="13" t="s">
        <v>59</v>
      </c>
      <c r="E55" s="13"/>
      <c r="F55" s="13"/>
      <c r="G55" s="13"/>
      <c r="H55" s="13">
        <f>H46+H53</f>
        <v>0</v>
      </c>
      <c r="L55">
        <f>L46+L53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704</v>
      </c>
      <c r="D6" s="5" t="s">
        <v>352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354</v>
      </c>
      <c r="D11" s="7" t="s">
        <v>353</v>
      </c>
      <c r="E11" s="7"/>
      <c r="F11" s="9"/>
      <c r="G11" s="7"/>
      <c r="H11" s="9"/>
    </row>
    <row r="12" spans="1:12" ht="25.5">
      <c r="A12" s="6">
        <v>1</v>
      </c>
      <c r="B12" s="6" t="s">
        <v>355</v>
      </c>
      <c r="C12" s="6" t="s">
        <v>44</v>
      </c>
      <c r="D12" s="6" t="s">
        <v>356</v>
      </c>
      <c r="E12" s="6" t="s">
        <v>357</v>
      </c>
      <c r="F12" s="8">
        <v>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 customHeight="1">
      <c r="A13" s="13"/>
      <c r="B13" s="13"/>
      <c r="C13" s="13" t="s">
        <v>354</v>
      </c>
      <c r="D13" s="13" t="s">
        <v>353</v>
      </c>
      <c r="E13" s="13"/>
      <c r="F13" s="13"/>
      <c r="G13" s="13"/>
      <c r="H13" s="13">
        <f>SUM(H12:H12)</f>
        <v>0</v>
      </c>
      <c r="L13">
        <f>SUM(L12:L12)</f>
        <v>0</v>
      </c>
    </row>
    <row r="15" spans="1:8" ht="12.75" customHeight="1">
      <c r="A15" s="7"/>
      <c r="B15" s="7"/>
      <c r="C15" s="7" t="s">
        <v>21</v>
      </c>
      <c r="D15" s="7" t="s">
        <v>42</v>
      </c>
      <c r="E15" s="7"/>
      <c r="F15" s="9"/>
      <c r="G15" s="7"/>
      <c r="H15" s="9"/>
    </row>
    <row r="16" spans="1:12" ht="38.25">
      <c r="A16" s="6">
        <v>2</v>
      </c>
      <c r="B16" s="6" t="s">
        <v>358</v>
      </c>
      <c r="C16" s="6" t="s">
        <v>44</v>
      </c>
      <c r="D16" s="6" t="s">
        <v>359</v>
      </c>
      <c r="E16" s="6" t="s">
        <v>46</v>
      </c>
      <c r="F16" s="8">
        <v>5.88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2" t="s">
        <v>705</v>
      </c>
    </row>
    <row r="18" spans="1:12" ht="12.75">
      <c r="A18" s="6">
        <v>3</v>
      </c>
      <c r="B18" s="6" t="s">
        <v>361</v>
      </c>
      <c r="C18" s="6" t="s">
        <v>44</v>
      </c>
      <c r="D18" s="6" t="s">
        <v>362</v>
      </c>
      <c r="E18" s="6" t="s">
        <v>46</v>
      </c>
      <c r="F18" s="8">
        <v>5.88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705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SUM(H16:H19)</f>
        <v>0</v>
      </c>
      <c r="L20">
        <f>SUM(L16:L19)</f>
        <v>0</v>
      </c>
    </row>
    <row r="22" spans="1:8" ht="12.75" customHeight="1">
      <c r="A22" s="7"/>
      <c r="B22" s="7"/>
      <c r="C22" s="7" t="s">
        <v>40</v>
      </c>
      <c r="D22" s="7" t="s">
        <v>363</v>
      </c>
      <c r="E22" s="7"/>
      <c r="F22" s="9"/>
      <c r="G22" s="7"/>
      <c r="H22" s="9"/>
    </row>
    <row r="23" spans="1:12" ht="38.25">
      <c r="A23" s="6">
        <v>4</v>
      </c>
      <c r="B23" s="6" t="s">
        <v>364</v>
      </c>
      <c r="C23" s="6" t="s">
        <v>44</v>
      </c>
      <c r="D23" s="6" t="s">
        <v>365</v>
      </c>
      <c r="E23" s="6" t="s">
        <v>162</v>
      </c>
      <c r="F23" s="8">
        <v>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spans="1:12" ht="25.5">
      <c r="A24" s="6">
        <v>5</v>
      </c>
      <c r="B24" s="6" t="s">
        <v>366</v>
      </c>
      <c r="C24" s="6" t="s">
        <v>44</v>
      </c>
      <c r="D24" s="6" t="s">
        <v>367</v>
      </c>
      <c r="E24" s="6" t="s">
        <v>67</v>
      </c>
      <c r="F24" s="8">
        <v>63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ht="12.75">
      <c r="D25" s="12" t="s">
        <v>706</v>
      </c>
    </row>
    <row r="26" spans="1:12" ht="12.75">
      <c r="A26" s="6">
        <v>6</v>
      </c>
      <c r="B26" s="6" t="s">
        <v>369</v>
      </c>
      <c r="C26" s="6" t="s">
        <v>44</v>
      </c>
      <c r="D26" s="6" t="s">
        <v>370</v>
      </c>
      <c r="E26" s="6" t="s">
        <v>162</v>
      </c>
      <c r="F26" s="8">
        <v>3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spans="1:12" ht="12.75">
      <c r="A27" s="6">
        <v>7</v>
      </c>
      <c r="B27" s="6" t="s">
        <v>371</v>
      </c>
      <c r="C27" s="6" t="s">
        <v>44</v>
      </c>
      <c r="D27" s="6" t="s">
        <v>372</v>
      </c>
      <c r="E27" s="6" t="s">
        <v>67</v>
      </c>
      <c r="F27" s="8">
        <v>35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2" t="s">
        <v>707</v>
      </c>
    </row>
    <row r="29" spans="1:12" ht="12.75">
      <c r="A29" s="6">
        <v>8</v>
      </c>
      <c r="B29" s="6" t="s">
        <v>374</v>
      </c>
      <c r="C29" s="6" t="s">
        <v>44</v>
      </c>
      <c r="D29" s="6" t="s">
        <v>375</v>
      </c>
      <c r="E29" s="6" t="s">
        <v>67</v>
      </c>
      <c r="F29" s="8">
        <v>35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12.75">
      <c r="D30" s="12" t="s">
        <v>707</v>
      </c>
    </row>
    <row r="31" spans="1:12" ht="12.75">
      <c r="A31" s="6">
        <v>9</v>
      </c>
      <c r="B31" s="6" t="s">
        <v>376</v>
      </c>
      <c r="C31" s="6" t="s">
        <v>44</v>
      </c>
      <c r="D31" s="6" t="s">
        <v>377</v>
      </c>
      <c r="E31" s="6" t="s">
        <v>162</v>
      </c>
      <c r="F31" s="8">
        <v>2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ht="12.75">
      <c r="D32" s="12" t="s">
        <v>378</v>
      </c>
    </row>
    <row r="33" spans="1:12" ht="25.5">
      <c r="A33" s="6">
        <v>10</v>
      </c>
      <c r="B33" s="6" t="s">
        <v>379</v>
      </c>
      <c r="C33" s="6" t="s">
        <v>44</v>
      </c>
      <c r="D33" s="6" t="s">
        <v>380</v>
      </c>
      <c r="E33" s="6" t="s">
        <v>67</v>
      </c>
      <c r="F33" s="8">
        <v>5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ht="12.75">
      <c r="D34" s="12" t="s">
        <v>381</v>
      </c>
    </row>
    <row r="35" spans="1:12" ht="12.75" customHeight="1">
      <c r="A35" s="13"/>
      <c r="B35" s="13"/>
      <c r="C35" s="13" t="s">
        <v>40</v>
      </c>
      <c r="D35" s="13" t="s">
        <v>363</v>
      </c>
      <c r="E35" s="13"/>
      <c r="F35" s="13"/>
      <c r="G35" s="13"/>
      <c r="H35" s="13">
        <f>SUM(H23:H34)</f>
        <v>0</v>
      </c>
      <c r="L35">
        <f>SUM(L23:L34)</f>
        <v>0</v>
      </c>
    </row>
    <row r="37" spans="1:8" ht="12.75" customHeight="1">
      <c r="A37" s="7"/>
      <c r="B37" s="7"/>
      <c r="C37" s="7" t="s">
        <v>41</v>
      </c>
      <c r="D37" s="7" t="s">
        <v>157</v>
      </c>
      <c r="E37" s="7"/>
      <c r="F37" s="9"/>
      <c r="G37" s="7"/>
      <c r="H37" s="9"/>
    </row>
    <row r="38" spans="1:12" ht="12.75">
      <c r="A38" s="6">
        <v>11</v>
      </c>
      <c r="B38" s="6" t="s">
        <v>382</v>
      </c>
      <c r="C38" s="6" t="s">
        <v>44</v>
      </c>
      <c r="D38" s="6" t="s">
        <v>383</v>
      </c>
      <c r="E38" s="6" t="s">
        <v>67</v>
      </c>
      <c r="F38" s="8">
        <v>24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2" t="s">
        <v>708</v>
      </c>
    </row>
    <row r="40" spans="1:12" ht="25.5">
      <c r="A40" s="6">
        <v>12</v>
      </c>
      <c r="B40" s="6" t="s">
        <v>384</v>
      </c>
      <c r="C40" s="6" t="s">
        <v>44</v>
      </c>
      <c r="D40" s="6" t="s">
        <v>385</v>
      </c>
      <c r="E40" s="6" t="s">
        <v>67</v>
      </c>
      <c r="F40" s="8">
        <v>20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12.75">
      <c r="D41" s="12" t="s">
        <v>386</v>
      </c>
    </row>
    <row r="42" spans="1:12" ht="12.75" customHeight="1">
      <c r="A42" s="13"/>
      <c r="B42" s="13"/>
      <c r="C42" s="13" t="s">
        <v>41</v>
      </c>
      <c r="D42" s="13" t="s">
        <v>157</v>
      </c>
      <c r="E42" s="13"/>
      <c r="F42" s="13"/>
      <c r="G42" s="13"/>
      <c r="H42" s="13">
        <f>SUM(H38:H41)</f>
        <v>0</v>
      </c>
      <c r="L42">
        <f>SUM(L38:L41)</f>
        <v>0</v>
      </c>
    </row>
    <row r="44" spans="1:12" ht="12.75" customHeight="1">
      <c r="A44" s="13"/>
      <c r="B44" s="13"/>
      <c r="C44" s="13"/>
      <c r="D44" s="13" t="s">
        <v>53</v>
      </c>
      <c r="E44" s="13"/>
      <c r="F44" s="13"/>
      <c r="G44" s="13"/>
      <c r="H44" s="13">
        <f>+H13+H20+H35+H42</f>
        <v>0</v>
      </c>
      <c r="L44">
        <f>+L13+L20+L35+L42</f>
        <v>0</v>
      </c>
    </row>
    <row r="46" spans="1:8" ht="12.75" customHeight="1">
      <c r="A46" s="7" t="s">
        <v>54</v>
      </c>
      <c r="B46" s="7"/>
      <c r="C46" s="7"/>
      <c r="D46" s="7"/>
      <c r="E46" s="7"/>
      <c r="F46" s="7"/>
      <c r="G46" s="7"/>
      <c r="H46" s="7"/>
    </row>
    <row r="47" spans="1:8" ht="12.75" customHeight="1">
      <c r="A47" s="7"/>
      <c r="B47" s="7"/>
      <c r="C47" s="7"/>
      <c r="D47" s="7" t="s">
        <v>55</v>
      </c>
      <c r="E47" s="7"/>
      <c r="F47" s="7"/>
      <c r="G47" s="7"/>
      <c r="H47" s="7"/>
    </row>
    <row r="48" spans="1:12" ht="12.75" customHeight="1">
      <c r="A48" s="13"/>
      <c r="B48" s="13"/>
      <c r="C48" s="13"/>
      <c r="D48" s="13" t="s">
        <v>56</v>
      </c>
      <c r="E48" s="13"/>
      <c r="F48" s="13"/>
      <c r="G48" s="13"/>
      <c r="H48" s="13">
        <v>0</v>
      </c>
      <c r="L48">
        <v>0</v>
      </c>
    </row>
    <row r="49" spans="1:8" ht="12.75" customHeight="1">
      <c r="A49" s="7"/>
      <c r="B49" s="7"/>
      <c r="C49" s="7"/>
      <c r="D49" s="7" t="s">
        <v>57</v>
      </c>
      <c r="E49" s="7"/>
      <c r="F49" s="7"/>
      <c r="G49" s="7"/>
      <c r="H49" s="7"/>
    </row>
    <row r="50" spans="1:12" ht="12.75" customHeight="1">
      <c r="A50" s="13"/>
      <c r="B50" s="13"/>
      <c r="C50" s="13"/>
      <c r="D50" s="13" t="s">
        <v>58</v>
      </c>
      <c r="E50" s="13"/>
      <c r="F50" s="13"/>
      <c r="G50" s="13"/>
      <c r="H50" s="13">
        <v>0</v>
      </c>
      <c r="L50">
        <v>0</v>
      </c>
    </row>
    <row r="51" spans="1:12" ht="12.75" customHeight="1">
      <c r="A51" s="13"/>
      <c r="B51" s="13"/>
      <c r="C51" s="13"/>
      <c r="D51" s="13" t="s">
        <v>59</v>
      </c>
      <c r="E51" s="13"/>
      <c r="F51" s="13"/>
      <c r="G51" s="13"/>
      <c r="H51" s="13">
        <f>H48+H50</f>
        <v>0</v>
      </c>
      <c r="L51">
        <f>L48+L50</f>
        <v>0</v>
      </c>
    </row>
    <row r="53" spans="1:12" ht="12.75" customHeight="1">
      <c r="A53" s="13"/>
      <c r="B53" s="13"/>
      <c r="C53" s="13"/>
      <c r="D53" s="13" t="s">
        <v>59</v>
      </c>
      <c r="E53" s="13"/>
      <c r="F53" s="13"/>
      <c r="G53" s="13"/>
      <c r="H53" s="13">
        <f>H44+H51</f>
        <v>0</v>
      </c>
      <c r="L53">
        <f>L44+L51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709</v>
      </c>
      <c r="D6" s="5" t="s">
        <v>388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358</v>
      </c>
      <c r="C12" s="6" t="s">
        <v>44</v>
      </c>
      <c r="D12" s="6" t="s">
        <v>359</v>
      </c>
      <c r="E12" s="6" t="s">
        <v>46</v>
      </c>
      <c r="F12" s="8">
        <v>6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710</v>
      </c>
    </row>
    <row r="14" spans="1:12" ht="12.75">
      <c r="A14" s="6">
        <v>2</v>
      </c>
      <c r="B14" s="6" t="s">
        <v>361</v>
      </c>
      <c r="C14" s="6" t="s">
        <v>44</v>
      </c>
      <c r="D14" s="6" t="s">
        <v>362</v>
      </c>
      <c r="E14" s="6" t="s">
        <v>46</v>
      </c>
      <c r="F14" s="8">
        <v>6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2" t="s">
        <v>710</v>
      </c>
    </row>
    <row r="16" spans="1:12" ht="12.75" customHeight="1">
      <c r="A16" s="13"/>
      <c r="B16" s="13"/>
      <c r="C16" s="13" t="s">
        <v>21</v>
      </c>
      <c r="D16" s="13" t="s">
        <v>42</v>
      </c>
      <c r="E16" s="13"/>
      <c r="F16" s="13"/>
      <c r="G16" s="13"/>
      <c r="H16" s="13">
        <f>SUM(H12:H15)</f>
        <v>0</v>
      </c>
      <c r="L16">
        <f>SUM(L12:L15)</f>
        <v>0</v>
      </c>
    </row>
    <row r="18" spans="1:8" ht="12.75" customHeight="1">
      <c r="A18" s="7"/>
      <c r="B18" s="7"/>
      <c r="C18" s="7" t="s">
        <v>40</v>
      </c>
      <c r="D18" s="7" t="s">
        <v>363</v>
      </c>
      <c r="E18" s="7"/>
      <c r="F18" s="9"/>
      <c r="G18" s="7"/>
      <c r="H18" s="9"/>
    </row>
    <row r="19" spans="1:12" ht="25.5">
      <c r="A19" s="6">
        <v>3</v>
      </c>
      <c r="B19" s="6" t="s">
        <v>390</v>
      </c>
      <c r="C19" s="6" t="s">
        <v>44</v>
      </c>
      <c r="D19" s="6" t="s">
        <v>391</v>
      </c>
      <c r="E19" s="6" t="s">
        <v>67</v>
      </c>
      <c r="F19" s="8">
        <v>30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2" t="s">
        <v>711</v>
      </c>
    </row>
    <row r="21" spans="1:12" ht="12.75">
      <c r="A21" s="6">
        <v>4</v>
      </c>
      <c r="B21" s="6" t="s">
        <v>393</v>
      </c>
      <c r="C21" s="6" t="s">
        <v>44</v>
      </c>
      <c r="D21" s="6" t="s">
        <v>394</v>
      </c>
      <c r="E21" s="6" t="s">
        <v>67</v>
      </c>
      <c r="F21" s="8">
        <v>30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711</v>
      </c>
    </row>
    <row r="23" spans="1:12" ht="12.75">
      <c r="A23" s="6">
        <v>5</v>
      </c>
      <c r="B23" s="6" t="s">
        <v>395</v>
      </c>
      <c r="C23" s="6" t="s">
        <v>44</v>
      </c>
      <c r="D23" s="6" t="s">
        <v>396</v>
      </c>
      <c r="E23" s="6" t="s">
        <v>67</v>
      </c>
      <c r="F23" s="8">
        <v>30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711</v>
      </c>
    </row>
    <row r="25" spans="1:12" ht="12.75" customHeight="1">
      <c r="A25" s="13"/>
      <c r="B25" s="13"/>
      <c r="C25" s="13" t="s">
        <v>40</v>
      </c>
      <c r="D25" s="13" t="s">
        <v>363</v>
      </c>
      <c r="E25" s="13"/>
      <c r="F25" s="13"/>
      <c r="G25" s="13"/>
      <c r="H25" s="13">
        <f>SUM(H19:H24)</f>
        <v>0</v>
      </c>
      <c r="L25">
        <f>SUM(L19:L24)</f>
        <v>0</v>
      </c>
    </row>
    <row r="27" spans="1:8" ht="12.75" customHeight="1">
      <c r="A27" s="7"/>
      <c r="B27" s="7"/>
      <c r="C27" s="7" t="s">
        <v>41</v>
      </c>
      <c r="D27" s="7" t="s">
        <v>157</v>
      </c>
      <c r="E27" s="7"/>
      <c r="F27" s="9"/>
      <c r="G27" s="7"/>
      <c r="H27" s="9"/>
    </row>
    <row r="28" spans="1:12" ht="12.75">
      <c r="A28" s="6">
        <v>6</v>
      </c>
      <c r="B28" s="6" t="s">
        <v>397</v>
      </c>
      <c r="C28" s="6" t="s">
        <v>44</v>
      </c>
      <c r="D28" s="6" t="s">
        <v>398</v>
      </c>
      <c r="E28" s="6" t="s">
        <v>67</v>
      </c>
      <c r="F28" s="8">
        <v>22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12.75">
      <c r="D29" s="12" t="s">
        <v>712</v>
      </c>
    </row>
    <row r="30" spans="1:12" ht="12.75" customHeight="1">
      <c r="A30" s="13"/>
      <c r="B30" s="13"/>
      <c r="C30" s="13" t="s">
        <v>41</v>
      </c>
      <c r="D30" s="13" t="s">
        <v>157</v>
      </c>
      <c r="E30" s="13"/>
      <c r="F30" s="13"/>
      <c r="G30" s="13"/>
      <c r="H30" s="13">
        <f>SUM(H28:H29)</f>
        <v>0</v>
      </c>
      <c r="L30">
        <f>SUM(L28:L29)</f>
        <v>0</v>
      </c>
    </row>
    <row r="32" spans="1:12" ht="12.75" customHeight="1">
      <c r="A32" s="13"/>
      <c r="B32" s="13"/>
      <c r="C32" s="13"/>
      <c r="D32" s="13" t="s">
        <v>53</v>
      </c>
      <c r="E32" s="13"/>
      <c r="F32" s="13"/>
      <c r="G32" s="13"/>
      <c r="H32" s="13">
        <f>+H16+H25+H30</f>
        <v>0</v>
      </c>
      <c r="L32">
        <f>+L16+L25+L30</f>
        <v>0</v>
      </c>
    </row>
    <row r="34" spans="1:8" ht="12.75" customHeight="1">
      <c r="A34" s="7" t="s">
        <v>54</v>
      </c>
      <c r="B34" s="7"/>
      <c r="C34" s="7"/>
      <c r="D34" s="7"/>
      <c r="E34" s="7"/>
      <c r="F34" s="7"/>
      <c r="G34" s="7"/>
      <c r="H34" s="7"/>
    </row>
    <row r="35" spans="1:8" ht="12.75" customHeight="1">
      <c r="A35" s="7"/>
      <c r="B35" s="7"/>
      <c r="C35" s="7"/>
      <c r="D35" s="7" t="s">
        <v>55</v>
      </c>
      <c r="E35" s="7"/>
      <c r="F35" s="7"/>
      <c r="G35" s="7"/>
      <c r="H35" s="7"/>
    </row>
    <row r="36" spans="1:12" ht="12.75" customHeight="1">
      <c r="A36" s="13"/>
      <c r="B36" s="13"/>
      <c r="C36" s="13"/>
      <c r="D36" s="13" t="s">
        <v>56</v>
      </c>
      <c r="E36" s="13"/>
      <c r="F36" s="13"/>
      <c r="G36" s="13"/>
      <c r="H36" s="13">
        <v>0</v>
      </c>
      <c r="L36">
        <v>0</v>
      </c>
    </row>
    <row r="37" spans="1:8" ht="12.75" customHeight="1">
      <c r="A37" s="7"/>
      <c r="B37" s="7"/>
      <c r="C37" s="7"/>
      <c r="D37" s="7" t="s">
        <v>57</v>
      </c>
      <c r="E37" s="7"/>
      <c r="F37" s="7"/>
      <c r="G37" s="7"/>
      <c r="H37" s="7"/>
    </row>
    <row r="38" spans="1:12" ht="12.75" customHeight="1">
      <c r="A38" s="13"/>
      <c r="B38" s="13"/>
      <c r="C38" s="13"/>
      <c r="D38" s="13" t="s">
        <v>58</v>
      </c>
      <c r="E38" s="13"/>
      <c r="F38" s="13"/>
      <c r="G38" s="13"/>
      <c r="H38" s="13">
        <v>0</v>
      </c>
      <c r="L38">
        <v>0</v>
      </c>
    </row>
    <row r="39" spans="1:12" ht="12.75" customHeight="1">
      <c r="A39" s="13"/>
      <c r="B39" s="13"/>
      <c r="C39" s="13"/>
      <c r="D39" s="13" t="s">
        <v>59</v>
      </c>
      <c r="E39" s="13"/>
      <c r="F39" s="13"/>
      <c r="G39" s="13"/>
      <c r="H39" s="13">
        <f>H36+H38</f>
        <v>0</v>
      </c>
      <c r="L39">
        <f>L36+L38</f>
        <v>0</v>
      </c>
    </row>
    <row r="41" spans="1:12" ht="12.75" customHeight="1">
      <c r="A41" s="13"/>
      <c r="B41" s="13"/>
      <c r="C41" s="13"/>
      <c r="D41" s="13" t="s">
        <v>59</v>
      </c>
      <c r="E41" s="13"/>
      <c r="F41" s="13"/>
      <c r="G41" s="13"/>
      <c r="H41" s="13">
        <f>H32+H39</f>
        <v>0</v>
      </c>
      <c r="L41">
        <f>L32+L39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</v>
      </c>
      <c r="D5" s="5" t="s">
        <v>412</v>
      </c>
      <c r="E5" s="5"/>
    </row>
    <row r="6" spans="1:5" ht="12.75" customHeight="1">
      <c r="A6" t="s">
        <v>18</v>
      </c>
      <c r="C6" s="5" t="s">
        <v>713</v>
      </c>
      <c r="D6" s="5" t="s">
        <v>400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354</v>
      </c>
      <c r="D11" s="7" t="s">
        <v>353</v>
      </c>
      <c r="E11" s="7"/>
      <c r="F11" s="9"/>
      <c r="G11" s="7"/>
      <c r="H11" s="9"/>
    </row>
    <row r="12" spans="1:12" ht="25.5">
      <c r="A12" s="6">
        <v>1</v>
      </c>
      <c r="B12" s="6" t="s">
        <v>401</v>
      </c>
      <c r="C12" s="6" t="s">
        <v>44</v>
      </c>
      <c r="D12" s="6" t="s">
        <v>402</v>
      </c>
      <c r="E12" s="6" t="s">
        <v>357</v>
      </c>
      <c r="F12" s="8">
        <v>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 customHeight="1">
      <c r="A13" s="13"/>
      <c r="B13" s="13"/>
      <c r="C13" s="13" t="s">
        <v>354</v>
      </c>
      <c r="D13" s="13" t="s">
        <v>353</v>
      </c>
      <c r="E13" s="13"/>
      <c r="F13" s="13"/>
      <c r="G13" s="13"/>
      <c r="H13" s="13">
        <f>SUM(H12:H12)</f>
        <v>0</v>
      </c>
      <c r="L13">
        <f>SUM(L12:L12)</f>
        <v>0</v>
      </c>
    </row>
    <row r="15" spans="1:8" ht="12.75" customHeight="1">
      <c r="A15" s="7"/>
      <c r="B15" s="7"/>
      <c r="C15" s="7" t="s">
        <v>21</v>
      </c>
      <c r="D15" s="7" t="s">
        <v>42</v>
      </c>
      <c r="E15" s="7"/>
      <c r="F15" s="9"/>
      <c r="G15" s="7"/>
      <c r="H15" s="9"/>
    </row>
    <row r="16" spans="1:12" ht="25.5">
      <c r="A16" s="6">
        <v>2</v>
      </c>
      <c r="B16" s="6" t="s">
        <v>403</v>
      </c>
      <c r="C16" s="6" t="s">
        <v>44</v>
      </c>
      <c r="D16" s="6" t="s">
        <v>404</v>
      </c>
      <c r="E16" s="6" t="s">
        <v>51</v>
      </c>
      <c r="F16" s="8">
        <v>3.3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2" t="s">
        <v>714</v>
      </c>
    </row>
    <row r="18" spans="1:12" ht="25.5">
      <c r="A18" s="14">
        <v>3</v>
      </c>
      <c r="B18" s="14" t="s">
        <v>405</v>
      </c>
      <c r="C18" s="14" t="s">
        <v>44</v>
      </c>
      <c r="D18" s="14" t="s">
        <v>406</v>
      </c>
      <c r="E18" s="14" t="s">
        <v>51</v>
      </c>
      <c r="F18" s="8">
        <v>220</v>
      </c>
      <c r="G18" s="11"/>
      <c r="H18" s="10">
        <f>ROUND(G18*F18,2)</f>
        <v>0</v>
      </c>
      <c r="K18">
        <f>rekapitulace!H8</f>
        <v>21</v>
      </c>
      <c r="L18">
        <f>ROUND(K18/100*H18,2)</f>
        <v>0</v>
      </c>
    </row>
    <row r="19" spans="1:12" ht="38.25">
      <c r="A19" s="14">
        <v>4</v>
      </c>
      <c r="B19" s="14" t="s">
        <v>407</v>
      </c>
      <c r="C19" s="14" t="s">
        <v>44</v>
      </c>
      <c r="D19" s="14" t="s">
        <v>715</v>
      </c>
      <c r="E19" s="14" t="s">
        <v>51</v>
      </c>
      <c r="F19" s="8">
        <v>220</v>
      </c>
      <c r="G19" s="11"/>
      <c r="H19" s="10">
        <f>ROUND(G19*F19,2)</f>
        <v>0</v>
      </c>
      <c r="K19">
        <f>rekapitulace!H8</f>
        <v>21</v>
      </c>
      <c r="L19">
        <f>ROUND(K19/100*H19,2)</f>
        <v>0</v>
      </c>
    </row>
    <row r="20" spans="1:12" ht="25.5">
      <c r="A20" s="6">
        <v>5</v>
      </c>
      <c r="B20" s="6" t="s">
        <v>409</v>
      </c>
      <c r="C20" s="6" t="s">
        <v>44</v>
      </c>
      <c r="D20" s="6" t="s">
        <v>410</v>
      </c>
      <c r="E20" s="6" t="s">
        <v>46</v>
      </c>
      <c r="F20" s="8">
        <v>3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spans="1:12" ht="12.75" customHeight="1">
      <c r="A21" s="13"/>
      <c r="B21" s="13"/>
      <c r="C21" s="13" t="s">
        <v>21</v>
      </c>
      <c r="D21" s="13" t="s">
        <v>42</v>
      </c>
      <c r="E21" s="13"/>
      <c r="F21" s="13"/>
      <c r="G21" s="13"/>
      <c r="H21" s="13">
        <f>SUM(H16:H20)</f>
        <v>0</v>
      </c>
      <c r="L21">
        <f>SUM(L16:L20)</f>
        <v>0</v>
      </c>
    </row>
    <row r="23" spans="1:12" ht="12.75" customHeight="1">
      <c r="A23" s="13"/>
      <c r="B23" s="13"/>
      <c r="C23" s="13"/>
      <c r="D23" s="13" t="s">
        <v>53</v>
      </c>
      <c r="E23" s="13"/>
      <c r="F23" s="13"/>
      <c r="G23" s="13"/>
      <c r="H23" s="13">
        <f>+H13+H21</f>
        <v>0</v>
      </c>
      <c r="L23">
        <f>+L13+L21</f>
        <v>0</v>
      </c>
    </row>
    <row r="25" spans="1:8" ht="12.75" customHeight="1">
      <c r="A25" s="7" t="s">
        <v>54</v>
      </c>
      <c r="B25" s="7"/>
      <c r="C25" s="7"/>
      <c r="D25" s="7"/>
      <c r="E25" s="7"/>
      <c r="F25" s="7"/>
      <c r="G25" s="7"/>
      <c r="H25" s="7"/>
    </row>
    <row r="26" spans="1:8" ht="12.75" customHeight="1">
      <c r="A26" s="7"/>
      <c r="B26" s="7"/>
      <c r="C26" s="7"/>
      <c r="D26" s="7" t="s">
        <v>55</v>
      </c>
      <c r="E26" s="7"/>
      <c r="F26" s="7"/>
      <c r="G26" s="7"/>
      <c r="H26" s="7"/>
    </row>
    <row r="27" spans="1:12" ht="12.75" customHeight="1">
      <c r="A27" s="13"/>
      <c r="B27" s="13"/>
      <c r="C27" s="13"/>
      <c r="D27" s="13" t="s">
        <v>56</v>
      </c>
      <c r="E27" s="13"/>
      <c r="F27" s="13"/>
      <c r="G27" s="13"/>
      <c r="H27" s="13">
        <v>0</v>
      </c>
      <c r="L27">
        <v>0</v>
      </c>
    </row>
    <row r="28" spans="1:8" ht="12.75" customHeight="1">
      <c r="A28" s="7"/>
      <c r="B28" s="7"/>
      <c r="C28" s="7"/>
      <c r="D28" s="7" t="s">
        <v>57</v>
      </c>
      <c r="E28" s="7"/>
      <c r="F28" s="7"/>
      <c r="G28" s="7"/>
      <c r="H28" s="7"/>
    </row>
    <row r="29" spans="1:12" ht="12.75" customHeight="1">
      <c r="A29" s="13"/>
      <c r="B29" s="13"/>
      <c r="C29" s="13"/>
      <c r="D29" s="13" t="s">
        <v>58</v>
      </c>
      <c r="E29" s="13"/>
      <c r="F29" s="13"/>
      <c r="G29" s="13"/>
      <c r="H29" s="13">
        <v>0</v>
      </c>
      <c r="L29">
        <v>0</v>
      </c>
    </row>
    <row r="30" spans="1:12" ht="12.75" customHeight="1">
      <c r="A30" s="13"/>
      <c r="B30" s="13"/>
      <c r="C30" s="13"/>
      <c r="D30" s="13" t="s">
        <v>59</v>
      </c>
      <c r="E30" s="13"/>
      <c r="F30" s="13"/>
      <c r="G30" s="13"/>
      <c r="H30" s="13">
        <f>H27+H29</f>
        <v>0</v>
      </c>
      <c r="L30">
        <f>L27+L29</f>
        <v>0</v>
      </c>
    </row>
    <row r="32" spans="1:12" ht="12.75" customHeight="1">
      <c r="A32" s="13"/>
      <c r="B32" s="13"/>
      <c r="C32" s="13"/>
      <c r="D32" s="13" t="s">
        <v>59</v>
      </c>
      <c r="E32" s="13"/>
      <c r="F32" s="13"/>
      <c r="G32" s="13"/>
      <c r="H32" s="13">
        <f>H23+H30</f>
        <v>0</v>
      </c>
      <c r="L32">
        <f>L23+L30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36</v>
      </c>
      <c r="D5" s="5" t="s">
        <v>716</v>
      </c>
      <c r="E5" s="5"/>
    </row>
    <row r="6" spans="1:5" ht="12.75" customHeight="1">
      <c r="A6" t="s">
        <v>18</v>
      </c>
      <c r="C6" s="5" t="s">
        <v>717</v>
      </c>
      <c r="D6" s="5" t="s">
        <v>24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417</v>
      </c>
      <c r="C12" s="6" t="s">
        <v>44</v>
      </c>
      <c r="D12" s="6" t="s">
        <v>418</v>
      </c>
      <c r="E12" s="6" t="s">
        <v>162</v>
      </c>
      <c r="F12" s="8">
        <v>3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718</v>
      </c>
    </row>
    <row r="14" spans="1:12" ht="38.25">
      <c r="A14" s="6">
        <v>2</v>
      </c>
      <c r="B14" s="6" t="s">
        <v>43</v>
      </c>
      <c r="C14" s="6" t="s">
        <v>44</v>
      </c>
      <c r="D14" s="6" t="s">
        <v>45</v>
      </c>
      <c r="E14" s="6" t="s">
        <v>46</v>
      </c>
      <c r="F14" s="8">
        <v>235.6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2" t="s">
        <v>719</v>
      </c>
    </row>
    <row r="16" spans="1:12" ht="12.75" customHeight="1">
      <c r="A16" s="13"/>
      <c r="B16" s="13"/>
      <c r="C16" s="13" t="s">
        <v>21</v>
      </c>
      <c r="D16" s="13" t="s">
        <v>42</v>
      </c>
      <c r="E16" s="13"/>
      <c r="F16" s="13"/>
      <c r="G16" s="13"/>
      <c r="H16" s="13">
        <f>SUM(H12:H15)</f>
        <v>0</v>
      </c>
      <c r="L16">
        <f>SUM(L12:L15)</f>
        <v>0</v>
      </c>
    </row>
    <row r="18" spans="1:8" ht="12.75" customHeight="1">
      <c r="A18" s="7"/>
      <c r="B18" s="7"/>
      <c r="C18" s="7" t="s">
        <v>38</v>
      </c>
      <c r="D18" s="7" t="s">
        <v>48</v>
      </c>
      <c r="E18" s="7"/>
      <c r="F18" s="9"/>
      <c r="G18" s="7"/>
      <c r="H18" s="9"/>
    </row>
    <row r="19" spans="1:12" ht="89.25">
      <c r="A19" s="6">
        <v>3</v>
      </c>
      <c r="B19" s="6" t="s">
        <v>49</v>
      </c>
      <c r="C19" s="6" t="s">
        <v>44</v>
      </c>
      <c r="D19" s="6" t="s">
        <v>50</v>
      </c>
      <c r="E19" s="6" t="s">
        <v>51</v>
      </c>
      <c r="F19" s="8">
        <v>24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2" t="s">
        <v>52</v>
      </c>
    </row>
    <row r="21" spans="1:12" ht="12.75" customHeight="1">
      <c r="A21" s="13"/>
      <c r="B21" s="13"/>
      <c r="C21" s="13" t="s">
        <v>38</v>
      </c>
      <c r="D21" s="13" t="s">
        <v>48</v>
      </c>
      <c r="E21" s="13"/>
      <c r="F21" s="13"/>
      <c r="G21" s="13"/>
      <c r="H21" s="13">
        <f>SUM(H19:H20)</f>
        <v>0</v>
      </c>
      <c r="L21">
        <f>SUM(L19:L20)</f>
        <v>0</v>
      </c>
    </row>
    <row r="23" spans="1:12" ht="12.75" customHeight="1">
      <c r="A23" s="13"/>
      <c r="B23" s="13"/>
      <c r="C23" s="13"/>
      <c r="D23" s="13" t="s">
        <v>53</v>
      </c>
      <c r="E23" s="13"/>
      <c r="F23" s="13"/>
      <c r="G23" s="13"/>
      <c r="H23" s="13">
        <f>+H16+H21</f>
        <v>0</v>
      </c>
      <c r="L23">
        <f>+L16+L21</f>
        <v>0</v>
      </c>
    </row>
    <row r="25" spans="1:8" ht="12.75" customHeight="1">
      <c r="A25" s="7" t="s">
        <v>54</v>
      </c>
      <c r="B25" s="7"/>
      <c r="C25" s="7"/>
      <c r="D25" s="7"/>
      <c r="E25" s="7"/>
      <c r="F25" s="7"/>
      <c r="G25" s="7"/>
      <c r="H25" s="7"/>
    </row>
    <row r="26" spans="1:8" ht="12.75" customHeight="1">
      <c r="A26" s="7"/>
      <c r="B26" s="7"/>
      <c r="C26" s="7"/>
      <c r="D26" s="7" t="s">
        <v>55</v>
      </c>
      <c r="E26" s="7"/>
      <c r="F26" s="7"/>
      <c r="G26" s="7"/>
      <c r="H26" s="7"/>
    </row>
    <row r="27" spans="1:12" ht="12.75" customHeight="1">
      <c r="A27" s="13"/>
      <c r="B27" s="13"/>
      <c r="C27" s="13"/>
      <c r="D27" s="13" t="s">
        <v>56</v>
      </c>
      <c r="E27" s="13"/>
      <c r="F27" s="13"/>
      <c r="G27" s="13"/>
      <c r="H27" s="13">
        <v>0</v>
      </c>
      <c r="L27">
        <v>0</v>
      </c>
    </row>
    <row r="28" spans="1:8" ht="12.75" customHeight="1">
      <c r="A28" s="7"/>
      <c r="B28" s="7"/>
      <c r="C28" s="7"/>
      <c r="D28" s="7" t="s">
        <v>57</v>
      </c>
      <c r="E28" s="7"/>
      <c r="F28" s="7"/>
      <c r="G28" s="7"/>
      <c r="H28" s="7"/>
    </row>
    <row r="29" spans="1:12" ht="12.75" customHeight="1">
      <c r="A29" s="13"/>
      <c r="B29" s="13"/>
      <c r="C29" s="13"/>
      <c r="D29" s="13" t="s">
        <v>58</v>
      </c>
      <c r="E29" s="13"/>
      <c r="F29" s="13"/>
      <c r="G29" s="13"/>
      <c r="H29" s="13">
        <v>0</v>
      </c>
      <c r="L29">
        <v>0</v>
      </c>
    </row>
    <row r="30" spans="1:12" ht="12.75" customHeight="1">
      <c r="A30" s="13"/>
      <c r="B30" s="13"/>
      <c r="C30" s="13"/>
      <c r="D30" s="13" t="s">
        <v>59</v>
      </c>
      <c r="E30" s="13"/>
      <c r="F30" s="13"/>
      <c r="G30" s="13"/>
      <c r="H30" s="13">
        <f>H27+H29</f>
        <v>0</v>
      </c>
      <c r="L30">
        <f>L27+L29</f>
        <v>0</v>
      </c>
    </row>
    <row r="32" spans="1:12" ht="12.75" customHeight="1">
      <c r="A32" s="13"/>
      <c r="B32" s="13"/>
      <c r="C32" s="13"/>
      <c r="D32" s="13" t="s">
        <v>59</v>
      </c>
      <c r="E32" s="13"/>
      <c r="F32" s="13"/>
      <c r="G32" s="13"/>
      <c r="H32" s="13">
        <f>H23+H30</f>
        <v>0</v>
      </c>
      <c r="L32">
        <f>L23+L30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36</v>
      </c>
      <c r="D5" s="5" t="s">
        <v>716</v>
      </c>
      <c r="E5" s="5"/>
    </row>
    <row r="6" spans="1:5" ht="12.75" customHeight="1">
      <c r="A6" t="s">
        <v>18</v>
      </c>
      <c r="C6" s="5" t="s">
        <v>720</v>
      </c>
      <c r="D6" s="5" t="s">
        <v>721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76.5">
      <c r="A12" s="6">
        <v>1</v>
      </c>
      <c r="B12" s="6" t="s">
        <v>62</v>
      </c>
      <c r="C12" s="6" t="s">
        <v>44</v>
      </c>
      <c r="D12" s="6" t="s">
        <v>63</v>
      </c>
      <c r="E12" s="6" t="s">
        <v>46</v>
      </c>
      <c r="F12" s="8">
        <v>907.2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25.5">
      <c r="D13" s="12" t="s">
        <v>722</v>
      </c>
    </row>
    <row r="14" spans="1:12" ht="51">
      <c r="A14" s="6">
        <v>2</v>
      </c>
      <c r="B14" s="6" t="s">
        <v>65</v>
      </c>
      <c r="C14" s="6" t="s">
        <v>44</v>
      </c>
      <c r="D14" s="6" t="s">
        <v>66</v>
      </c>
      <c r="E14" s="6" t="s">
        <v>67</v>
      </c>
      <c r="F14" s="8">
        <v>312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spans="1:12" ht="51">
      <c r="A15" s="6">
        <v>3</v>
      </c>
      <c r="B15" s="6" t="s">
        <v>68</v>
      </c>
      <c r="C15" s="6" t="s">
        <v>44</v>
      </c>
      <c r="D15" s="6" t="s">
        <v>69</v>
      </c>
      <c r="E15" s="6" t="s">
        <v>46</v>
      </c>
      <c r="F15" s="8">
        <v>665.1</v>
      </c>
      <c r="G15" s="11"/>
      <c r="H15" s="10">
        <f>ROUND((G15*F15),2)</f>
        <v>0</v>
      </c>
      <c r="K15">
        <f>rekapitulace!H8</f>
        <v>21</v>
      </c>
      <c r="L15">
        <f>ROUND(K15/100*H15,2)</f>
        <v>0</v>
      </c>
    </row>
    <row r="16" ht="38.25">
      <c r="D16" s="12" t="s">
        <v>723</v>
      </c>
    </row>
    <row r="17" spans="1:12" ht="38.25">
      <c r="A17" s="6">
        <v>4</v>
      </c>
      <c r="B17" s="6" t="s">
        <v>71</v>
      </c>
      <c r="C17" s="6" t="s">
        <v>44</v>
      </c>
      <c r="D17" s="6" t="s">
        <v>72</v>
      </c>
      <c r="E17" s="6" t="s">
        <v>46</v>
      </c>
      <c r="F17" s="8">
        <v>117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ht="25.5">
      <c r="D18" s="12" t="s">
        <v>724</v>
      </c>
    </row>
    <row r="19" spans="1:12" ht="51">
      <c r="A19" s="6">
        <v>5</v>
      </c>
      <c r="B19" s="6" t="s">
        <v>74</v>
      </c>
      <c r="C19" s="6" t="s">
        <v>44</v>
      </c>
      <c r="D19" s="6" t="s">
        <v>725</v>
      </c>
      <c r="E19" s="6" t="s">
        <v>51</v>
      </c>
      <c r="F19" s="8">
        <v>194.25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2" t="s">
        <v>726</v>
      </c>
    </row>
    <row r="21" spans="1:12" ht="51">
      <c r="A21" s="6">
        <v>6</v>
      </c>
      <c r="B21" s="6" t="s">
        <v>77</v>
      </c>
      <c r="C21" s="6" t="s">
        <v>44</v>
      </c>
      <c r="D21" s="6" t="s">
        <v>78</v>
      </c>
      <c r="E21" s="6" t="s">
        <v>67</v>
      </c>
      <c r="F21" s="8">
        <v>210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727</v>
      </c>
    </row>
    <row r="23" spans="1:12" ht="25.5">
      <c r="A23" s="6">
        <v>7</v>
      </c>
      <c r="B23" s="6" t="s">
        <v>80</v>
      </c>
      <c r="C23" s="6" t="s">
        <v>44</v>
      </c>
      <c r="D23" s="6" t="s">
        <v>81</v>
      </c>
      <c r="E23" s="6" t="s">
        <v>67</v>
      </c>
      <c r="F23" s="8">
        <v>62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728</v>
      </c>
    </row>
    <row r="25" spans="1:12" ht="25.5">
      <c r="A25" s="6">
        <v>8</v>
      </c>
      <c r="B25" s="6" t="s">
        <v>83</v>
      </c>
      <c r="C25" s="6" t="s">
        <v>44</v>
      </c>
      <c r="D25" s="6" t="s">
        <v>84</v>
      </c>
      <c r="E25" s="6" t="s">
        <v>46</v>
      </c>
      <c r="F25" s="8">
        <v>57.25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729</v>
      </c>
    </row>
    <row r="27" spans="1:12" ht="12.75">
      <c r="A27" s="6">
        <v>9</v>
      </c>
      <c r="B27" s="6" t="s">
        <v>86</v>
      </c>
      <c r="C27" s="6" t="s">
        <v>44</v>
      </c>
      <c r="D27" s="6" t="s">
        <v>87</v>
      </c>
      <c r="E27" s="6" t="s">
        <v>51</v>
      </c>
      <c r="F27" s="8">
        <v>1944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2" t="s">
        <v>730</v>
      </c>
    </row>
    <row r="29" spans="1:12" ht="12.75" customHeight="1">
      <c r="A29" s="13"/>
      <c r="B29" s="13"/>
      <c r="C29" s="13" t="s">
        <v>21</v>
      </c>
      <c r="D29" s="13" t="s">
        <v>42</v>
      </c>
      <c r="E29" s="13"/>
      <c r="F29" s="13"/>
      <c r="G29" s="13"/>
      <c r="H29" s="13">
        <f>SUM(H12:H28)</f>
        <v>0</v>
      </c>
      <c r="L29">
        <f>SUM(L12:L28)</f>
        <v>0</v>
      </c>
    </row>
    <row r="31" spans="1:8" ht="12.75" customHeight="1">
      <c r="A31" s="7"/>
      <c r="B31" s="7"/>
      <c r="C31" s="7" t="s">
        <v>35</v>
      </c>
      <c r="D31" s="7" t="s">
        <v>89</v>
      </c>
      <c r="E31" s="7"/>
      <c r="F31" s="9"/>
      <c r="G31" s="7"/>
      <c r="H31" s="9"/>
    </row>
    <row r="32" spans="1:12" ht="12.75">
      <c r="A32" s="6">
        <v>10</v>
      </c>
      <c r="B32" s="6" t="s">
        <v>90</v>
      </c>
      <c r="C32" s="6" t="s">
        <v>44</v>
      </c>
      <c r="D32" s="6" t="s">
        <v>91</v>
      </c>
      <c r="E32" s="6" t="s">
        <v>67</v>
      </c>
      <c r="F32" s="8">
        <v>199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12.75">
      <c r="D33" s="12" t="s">
        <v>731</v>
      </c>
    </row>
    <row r="34" spans="1:12" ht="38.25">
      <c r="A34" s="6">
        <v>11</v>
      </c>
      <c r="B34" s="6" t="s">
        <v>93</v>
      </c>
      <c r="C34" s="6" t="s">
        <v>44</v>
      </c>
      <c r="D34" s="6" t="s">
        <v>94</v>
      </c>
      <c r="E34" s="6" t="s">
        <v>51</v>
      </c>
      <c r="F34" s="8">
        <v>2106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732</v>
      </c>
    </row>
    <row r="36" spans="1:12" ht="51">
      <c r="A36" s="14">
        <v>12</v>
      </c>
      <c r="B36" s="14" t="s">
        <v>96</v>
      </c>
      <c r="C36" s="14" t="s">
        <v>44</v>
      </c>
      <c r="D36" s="14" t="s">
        <v>97</v>
      </c>
      <c r="E36" s="14" t="s">
        <v>51</v>
      </c>
      <c r="F36" s="8">
        <v>2106</v>
      </c>
      <c r="G36" s="11"/>
      <c r="H36" s="10">
        <f>ROUND(G36*F36,2)</f>
        <v>0</v>
      </c>
      <c r="K36">
        <f>rekapitulace!H8</f>
        <v>21</v>
      </c>
      <c r="L36">
        <f>ROUND(K36/100*H36,2)</f>
        <v>0</v>
      </c>
    </row>
    <row r="37" spans="1:12" ht="12.75" customHeight="1">
      <c r="A37" s="13"/>
      <c r="B37" s="13"/>
      <c r="C37" s="13" t="s">
        <v>35</v>
      </c>
      <c r="D37" s="13" t="s">
        <v>89</v>
      </c>
      <c r="E37" s="13"/>
      <c r="F37" s="13"/>
      <c r="G37" s="13"/>
      <c r="H37" s="13">
        <f>SUM(H32:H36)</f>
        <v>0</v>
      </c>
      <c r="L37">
        <f>SUM(L32:L36)</f>
        <v>0</v>
      </c>
    </row>
    <row r="39" spans="1:8" ht="12.75" customHeight="1">
      <c r="A39" s="7"/>
      <c r="B39" s="7"/>
      <c r="C39" s="7" t="s">
        <v>38</v>
      </c>
      <c r="D39" s="7" t="s">
        <v>48</v>
      </c>
      <c r="E39" s="7"/>
      <c r="F39" s="9"/>
      <c r="G39" s="7"/>
      <c r="H39" s="9"/>
    </row>
    <row r="40" spans="1:12" ht="25.5">
      <c r="A40" s="6">
        <v>13</v>
      </c>
      <c r="B40" s="6" t="s">
        <v>98</v>
      </c>
      <c r="C40" s="6" t="s">
        <v>44</v>
      </c>
      <c r="D40" s="6" t="s">
        <v>99</v>
      </c>
      <c r="E40" s="6" t="s">
        <v>51</v>
      </c>
      <c r="F40" s="8">
        <v>1668.6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12.75">
      <c r="D41" s="12" t="s">
        <v>733</v>
      </c>
    </row>
    <row r="42" spans="1:12" ht="25.5">
      <c r="A42" s="6">
        <v>14</v>
      </c>
      <c r="B42" s="6" t="s">
        <v>101</v>
      </c>
      <c r="C42" s="6" t="s">
        <v>44</v>
      </c>
      <c r="D42" s="6" t="s">
        <v>102</v>
      </c>
      <c r="E42" s="6" t="s">
        <v>46</v>
      </c>
      <c r="F42" s="8">
        <v>524.88</v>
      </c>
      <c r="G42" s="11"/>
      <c r="H42" s="10">
        <f>ROUND((G42*F42),2)</f>
        <v>0</v>
      </c>
      <c r="K42">
        <f>rekapitulace!H8</f>
        <v>21</v>
      </c>
      <c r="L42">
        <f>ROUND(K42/100*H42,2)</f>
        <v>0</v>
      </c>
    </row>
    <row r="43" ht="25.5">
      <c r="D43" s="12" t="s">
        <v>734</v>
      </c>
    </row>
    <row r="44" spans="1:12" ht="25.5">
      <c r="A44" s="6">
        <v>15</v>
      </c>
      <c r="B44" s="6" t="s">
        <v>735</v>
      </c>
      <c r="C44" s="6" t="s">
        <v>44</v>
      </c>
      <c r="D44" s="6" t="s">
        <v>736</v>
      </c>
      <c r="E44" s="6" t="s">
        <v>51</v>
      </c>
      <c r="F44" s="8">
        <v>1397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737</v>
      </c>
    </row>
    <row r="46" spans="1:12" ht="25.5">
      <c r="A46" s="6">
        <v>16</v>
      </c>
      <c r="B46" s="6" t="s">
        <v>104</v>
      </c>
      <c r="C46" s="6" t="s">
        <v>44</v>
      </c>
      <c r="D46" s="6" t="s">
        <v>105</v>
      </c>
      <c r="E46" s="6" t="s">
        <v>51</v>
      </c>
      <c r="F46" s="8">
        <v>194.25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ht="12.75">
      <c r="D47" s="12" t="s">
        <v>726</v>
      </c>
    </row>
    <row r="48" spans="1:12" ht="12.75">
      <c r="A48" s="6">
        <v>17</v>
      </c>
      <c r="B48" s="6" t="s">
        <v>106</v>
      </c>
      <c r="C48" s="6" t="s">
        <v>44</v>
      </c>
      <c r="D48" s="6" t="s">
        <v>107</v>
      </c>
      <c r="E48" s="6" t="s">
        <v>51</v>
      </c>
      <c r="F48" s="8">
        <v>1668.6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ht="25.5">
      <c r="D49" s="12" t="s">
        <v>738</v>
      </c>
    </row>
    <row r="50" spans="1:12" ht="12.75">
      <c r="A50" s="6">
        <v>18</v>
      </c>
      <c r="B50" s="6" t="s">
        <v>109</v>
      </c>
      <c r="C50" s="6" t="s">
        <v>44</v>
      </c>
      <c r="D50" s="6" t="s">
        <v>110</v>
      </c>
      <c r="E50" s="6" t="s">
        <v>51</v>
      </c>
      <c r="F50" s="8">
        <v>7147.65</v>
      </c>
      <c r="G50" s="11"/>
      <c r="H50" s="10">
        <f>ROUND((G50*F50),2)</f>
        <v>0</v>
      </c>
      <c r="K50">
        <f>rekapitulace!H8</f>
        <v>21</v>
      </c>
      <c r="L50">
        <f>ROUND(K50/100*H50,2)</f>
        <v>0</v>
      </c>
    </row>
    <row r="51" ht="127.5">
      <c r="D51" s="12" t="s">
        <v>739</v>
      </c>
    </row>
    <row r="52" spans="1:12" ht="38.25">
      <c r="A52" s="6">
        <v>19</v>
      </c>
      <c r="B52" s="6" t="s">
        <v>115</v>
      </c>
      <c r="C52" s="6" t="s">
        <v>44</v>
      </c>
      <c r="D52" s="6" t="s">
        <v>116</v>
      </c>
      <c r="E52" s="6" t="s">
        <v>46</v>
      </c>
      <c r="F52" s="8">
        <v>17.456</v>
      </c>
      <c r="G52" s="11"/>
      <c r="H52" s="10">
        <f>ROUND((G52*F52),2)</f>
        <v>0</v>
      </c>
      <c r="K52">
        <f>rekapitulace!H8</f>
        <v>21</v>
      </c>
      <c r="L52">
        <f>ROUND(K52/100*H52,2)</f>
        <v>0</v>
      </c>
    </row>
    <row r="53" ht="25.5">
      <c r="D53" s="12" t="s">
        <v>740</v>
      </c>
    </row>
    <row r="54" spans="1:12" ht="25.5">
      <c r="A54" s="6">
        <v>20</v>
      </c>
      <c r="B54" s="6" t="s">
        <v>741</v>
      </c>
      <c r="C54" s="6" t="s">
        <v>44</v>
      </c>
      <c r="D54" s="6" t="s">
        <v>742</v>
      </c>
      <c r="E54" s="6" t="s">
        <v>51</v>
      </c>
      <c r="F54" s="8">
        <v>1282.7</v>
      </c>
      <c r="G54" s="11"/>
      <c r="H54" s="10">
        <f>ROUND((G54*F54),2)</f>
        <v>0</v>
      </c>
      <c r="K54">
        <f>rekapitulace!H8</f>
        <v>21</v>
      </c>
      <c r="L54">
        <f>ROUND(K54/100*H54,2)</f>
        <v>0</v>
      </c>
    </row>
    <row r="55" ht="25.5">
      <c r="D55" s="12" t="s">
        <v>743</v>
      </c>
    </row>
    <row r="56" spans="1:12" ht="25.5">
      <c r="A56" s="6">
        <v>21</v>
      </c>
      <c r="B56" s="6" t="s">
        <v>118</v>
      </c>
      <c r="C56" s="6" t="s">
        <v>44</v>
      </c>
      <c r="D56" s="6" t="s">
        <v>119</v>
      </c>
      <c r="E56" s="6" t="s">
        <v>51</v>
      </c>
      <c r="F56" s="8">
        <v>1636.2</v>
      </c>
      <c r="G56" s="11"/>
      <c r="H56" s="10">
        <f>ROUND((G56*F56),2)</f>
        <v>0</v>
      </c>
      <c r="K56">
        <f>rekapitulace!H8</f>
        <v>21</v>
      </c>
      <c r="L56">
        <f>ROUND(K56/100*H56,2)</f>
        <v>0</v>
      </c>
    </row>
    <row r="57" ht="25.5">
      <c r="D57" s="12" t="s">
        <v>744</v>
      </c>
    </row>
    <row r="58" spans="1:12" ht="76.5">
      <c r="A58" s="6">
        <v>22</v>
      </c>
      <c r="B58" s="6" t="s">
        <v>118</v>
      </c>
      <c r="C58" s="6" t="s">
        <v>121</v>
      </c>
      <c r="D58" s="6" t="s">
        <v>122</v>
      </c>
      <c r="E58" s="6" t="s">
        <v>51</v>
      </c>
      <c r="F58" s="8">
        <v>381</v>
      </c>
      <c r="G58" s="11"/>
      <c r="H58" s="10">
        <f>ROUND((G58*F58),2)</f>
        <v>0</v>
      </c>
      <c r="K58">
        <f>rekapitulace!H8</f>
        <v>21</v>
      </c>
      <c r="L58">
        <f>ROUND(K58/100*H58,2)</f>
        <v>0</v>
      </c>
    </row>
    <row r="59" ht="12.75">
      <c r="D59" s="12" t="s">
        <v>745</v>
      </c>
    </row>
    <row r="60" spans="1:12" ht="25.5">
      <c r="A60" s="14">
        <v>23</v>
      </c>
      <c r="B60" s="14" t="s">
        <v>124</v>
      </c>
      <c r="C60" s="14" t="s">
        <v>121</v>
      </c>
      <c r="D60" s="14" t="s">
        <v>125</v>
      </c>
      <c r="E60" s="14" t="s">
        <v>51</v>
      </c>
      <c r="F60" s="8">
        <v>381</v>
      </c>
      <c r="G60" s="11"/>
      <c r="H60" s="10">
        <f>ROUND(G60*F60,2)</f>
        <v>0</v>
      </c>
      <c r="K60">
        <f>rekapitulace!H8</f>
        <v>21</v>
      </c>
      <c r="L60">
        <f>ROUND(K60/100*H60,2)</f>
        <v>0</v>
      </c>
    </row>
    <row r="61" ht="12.75">
      <c r="D61" s="12" t="s">
        <v>746</v>
      </c>
    </row>
    <row r="62" spans="1:12" ht="25.5">
      <c r="A62" s="14">
        <v>24</v>
      </c>
      <c r="B62" s="14" t="s">
        <v>127</v>
      </c>
      <c r="C62" s="14" t="s">
        <v>121</v>
      </c>
      <c r="D62" s="14" t="s">
        <v>128</v>
      </c>
      <c r="E62" s="14" t="s">
        <v>51</v>
      </c>
      <c r="F62" s="8">
        <v>381</v>
      </c>
      <c r="G62" s="11"/>
      <c r="H62" s="10">
        <f>ROUND(G62*F62,2)</f>
        <v>0</v>
      </c>
      <c r="K62">
        <f>rekapitulace!H8</f>
        <v>21</v>
      </c>
      <c r="L62">
        <f>ROUND(K62/100*H62,2)</f>
        <v>0</v>
      </c>
    </row>
    <row r="63" ht="12.75">
      <c r="D63" s="12" t="s">
        <v>746</v>
      </c>
    </row>
    <row r="64" spans="1:12" ht="25.5">
      <c r="A64" s="14">
        <v>25</v>
      </c>
      <c r="B64" s="14" t="s">
        <v>129</v>
      </c>
      <c r="C64" s="14" t="s">
        <v>121</v>
      </c>
      <c r="D64" s="14" t="s">
        <v>130</v>
      </c>
      <c r="E64" s="14" t="s">
        <v>51</v>
      </c>
      <c r="F64" s="8">
        <v>381</v>
      </c>
      <c r="G64" s="11"/>
      <c r="H64" s="10">
        <f>ROUND(G64*F64,2)</f>
        <v>0</v>
      </c>
      <c r="K64">
        <f>rekapitulace!H8</f>
        <v>21</v>
      </c>
      <c r="L64">
        <f>ROUND(K64/100*H64,2)</f>
        <v>0</v>
      </c>
    </row>
    <row r="65" ht="12.75">
      <c r="D65" s="12" t="s">
        <v>746</v>
      </c>
    </row>
    <row r="66" spans="1:12" ht="25.5">
      <c r="A66" s="14">
        <v>26</v>
      </c>
      <c r="B66" s="14" t="s">
        <v>440</v>
      </c>
      <c r="C66" s="14" t="s">
        <v>121</v>
      </c>
      <c r="D66" s="14" t="s">
        <v>131</v>
      </c>
      <c r="E66" s="14" t="s">
        <v>51</v>
      </c>
      <c r="F66" s="8">
        <v>381</v>
      </c>
      <c r="G66" s="11"/>
      <c r="H66" s="10">
        <f>ROUND(G66*F66,2)</f>
        <v>0</v>
      </c>
      <c r="K66">
        <f>rekapitulace!H8</f>
        <v>21</v>
      </c>
      <c r="L66">
        <f>ROUND(K66/100*H66,2)</f>
        <v>0</v>
      </c>
    </row>
    <row r="67" ht="12.75">
      <c r="D67" s="12" t="s">
        <v>746</v>
      </c>
    </row>
    <row r="68" spans="1:12" ht="25.5">
      <c r="A68" s="14">
        <v>27</v>
      </c>
      <c r="B68" s="14" t="s">
        <v>132</v>
      </c>
      <c r="C68" s="14" t="s">
        <v>121</v>
      </c>
      <c r="D68" s="14" t="s">
        <v>133</v>
      </c>
      <c r="E68" s="14" t="s">
        <v>51</v>
      </c>
      <c r="F68" s="8">
        <v>381</v>
      </c>
      <c r="G68" s="11"/>
      <c r="H68" s="10">
        <f>ROUND(G68*F68,2)</f>
        <v>0</v>
      </c>
      <c r="K68">
        <f>rekapitulace!H8</f>
        <v>21</v>
      </c>
      <c r="L68">
        <f>ROUND(K68/100*H68,2)</f>
        <v>0</v>
      </c>
    </row>
    <row r="69" ht="12.75">
      <c r="D69" s="12" t="s">
        <v>746</v>
      </c>
    </row>
    <row r="70" spans="1:12" ht="25.5">
      <c r="A70" s="6">
        <v>28</v>
      </c>
      <c r="B70" s="6" t="s">
        <v>134</v>
      </c>
      <c r="C70" s="6" t="s">
        <v>44</v>
      </c>
      <c r="D70" s="6" t="s">
        <v>135</v>
      </c>
      <c r="E70" s="6" t="s">
        <v>51</v>
      </c>
      <c r="F70" s="8">
        <v>2890</v>
      </c>
      <c r="G70" s="11"/>
      <c r="H70" s="10">
        <f>ROUND((G70*F70),2)</f>
        <v>0</v>
      </c>
      <c r="K70">
        <f>rekapitulace!H8</f>
        <v>21</v>
      </c>
      <c r="L70">
        <f>ROUND(K70/100*H70,2)</f>
        <v>0</v>
      </c>
    </row>
    <row r="71" ht="191.25">
      <c r="D71" s="12" t="s">
        <v>747</v>
      </c>
    </row>
    <row r="72" spans="1:12" ht="25.5">
      <c r="A72" s="6">
        <v>29</v>
      </c>
      <c r="B72" s="6" t="s">
        <v>137</v>
      </c>
      <c r="C72" s="6" t="s">
        <v>748</v>
      </c>
      <c r="D72" s="6" t="s">
        <v>138</v>
      </c>
      <c r="E72" s="6" t="s">
        <v>51</v>
      </c>
      <c r="F72" s="8">
        <v>1644.3</v>
      </c>
      <c r="G72" s="11"/>
      <c r="H72" s="10">
        <f>ROUND((G72*F72),2)</f>
        <v>0</v>
      </c>
      <c r="K72">
        <f>rekapitulace!H8</f>
        <v>21</v>
      </c>
      <c r="L72">
        <f>ROUND(K72/100*H72,2)</f>
        <v>0</v>
      </c>
    </row>
    <row r="73" ht="25.5">
      <c r="D73" s="12" t="s">
        <v>749</v>
      </c>
    </row>
    <row r="74" spans="1:12" ht="25.5">
      <c r="A74" s="6">
        <v>30</v>
      </c>
      <c r="B74" s="6" t="s">
        <v>137</v>
      </c>
      <c r="C74" s="6" t="s">
        <v>750</v>
      </c>
      <c r="D74" s="6" t="s">
        <v>751</v>
      </c>
      <c r="E74" s="6" t="s">
        <v>51</v>
      </c>
      <c r="F74" s="8">
        <v>1289.05</v>
      </c>
      <c r="G74" s="11"/>
      <c r="H74" s="10">
        <f>ROUND((G74*F74),2)</f>
        <v>0</v>
      </c>
      <c r="K74">
        <f>rekapitulace!H8</f>
        <v>21</v>
      </c>
      <c r="L74">
        <f>ROUND(K74/100*H74,2)</f>
        <v>0</v>
      </c>
    </row>
    <row r="75" ht="25.5">
      <c r="D75" s="12" t="s">
        <v>752</v>
      </c>
    </row>
    <row r="76" spans="1:12" ht="12.75">
      <c r="A76" s="6">
        <v>31</v>
      </c>
      <c r="B76" s="6" t="s">
        <v>140</v>
      </c>
      <c r="C76" s="6" t="s">
        <v>44</v>
      </c>
      <c r="D76" s="6" t="s">
        <v>446</v>
      </c>
      <c r="E76" s="6" t="s">
        <v>51</v>
      </c>
      <c r="F76" s="8">
        <v>18.5</v>
      </c>
      <c r="G76" s="11"/>
      <c r="H76" s="10">
        <f>ROUND((G76*F76),2)</f>
        <v>0</v>
      </c>
      <c r="K76">
        <f>rekapitulace!H8</f>
        <v>21</v>
      </c>
      <c r="L76">
        <f>ROUND(K76/100*H76,2)</f>
        <v>0</v>
      </c>
    </row>
    <row r="77" ht="12.75">
      <c r="D77" s="12" t="s">
        <v>447</v>
      </c>
    </row>
    <row r="78" spans="1:12" ht="25.5">
      <c r="A78" s="14">
        <v>32</v>
      </c>
      <c r="B78" s="14" t="s">
        <v>143</v>
      </c>
      <c r="C78" s="14" t="s">
        <v>44</v>
      </c>
      <c r="D78" s="14" t="s">
        <v>448</v>
      </c>
      <c r="E78" s="14" t="s">
        <v>51</v>
      </c>
      <c r="F78" s="8">
        <v>18.5</v>
      </c>
      <c r="G78" s="11"/>
      <c r="H78" s="10">
        <f>ROUND(G78*F78,2)</f>
        <v>0</v>
      </c>
      <c r="K78">
        <f>rekapitulace!H8</f>
        <v>21</v>
      </c>
      <c r="L78">
        <f>ROUND(K78/100*H78,2)</f>
        <v>0</v>
      </c>
    </row>
    <row r="79" spans="1:12" ht="25.5">
      <c r="A79" s="6">
        <v>33</v>
      </c>
      <c r="B79" s="6" t="s">
        <v>753</v>
      </c>
      <c r="C79" s="6" t="s">
        <v>44</v>
      </c>
      <c r="D79" s="6" t="s">
        <v>754</v>
      </c>
      <c r="E79" s="6" t="s">
        <v>51</v>
      </c>
      <c r="F79" s="8">
        <v>180</v>
      </c>
      <c r="G79" s="11"/>
      <c r="H79" s="10">
        <f>ROUND((G79*F79),2)</f>
        <v>0</v>
      </c>
      <c r="K79">
        <f>rekapitulace!H8</f>
        <v>21</v>
      </c>
      <c r="L79">
        <f>ROUND(K79/100*H79,2)</f>
        <v>0</v>
      </c>
    </row>
    <row r="80" ht="12.75">
      <c r="D80" s="12" t="s">
        <v>755</v>
      </c>
    </row>
    <row r="81" spans="1:12" ht="25.5">
      <c r="A81" s="6">
        <v>34</v>
      </c>
      <c r="B81" s="6" t="s">
        <v>146</v>
      </c>
      <c r="C81" s="6" t="s">
        <v>44</v>
      </c>
      <c r="D81" s="6" t="s">
        <v>147</v>
      </c>
      <c r="E81" s="6" t="s">
        <v>51</v>
      </c>
      <c r="F81" s="8">
        <v>4.2</v>
      </c>
      <c r="G81" s="11"/>
      <c r="H81" s="10">
        <f>ROUND((G81*F81),2)</f>
        <v>0</v>
      </c>
      <c r="K81">
        <f>rekapitulace!H8</f>
        <v>21</v>
      </c>
      <c r="L81">
        <f>ROUND(K81/100*H81,2)</f>
        <v>0</v>
      </c>
    </row>
    <row r="82" ht="12.75">
      <c r="D82" s="12" t="s">
        <v>756</v>
      </c>
    </row>
    <row r="83" spans="1:12" ht="25.5">
      <c r="A83" s="6">
        <v>35</v>
      </c>
      <c r="B83" s="6" t="s">
        <v>149</v>
      </c>
      <c r="C83" s="6" t="s">
        <v>44</v>
      </c>
      <c r="D83" s="6" t="s">
        <v>150</v>
      </c>
      <c r="E83" s="6" t="s">
        <v>51</v>
      </c>
      <c r="F83" s="8">
        <v>12.81</v>
      </c>
      <c r="G83" s="11"/>
      <c r="H83" s="10">
        <f>ROUND((G83*F83),2)</f>
        <v>0</v>
      </c>
      <c r="K83">
        <f>rekapitulace!H8</f>
        <v>21</v>
      </c>
      <c r="L83">
        <f>ROUND(K83/100*H83,2)</f>
        <v>0</v>
      </c>
    </row>
    <row r="84" ht="12.75">
      <c r="D84" s="12" t="s">
        <v>757</v>
      </c>
    </row>
    <row r="85" spans="1:12" ht="25.5">
      <c r="A85" s="6">
        <v>36</v>
      </c>
      <c r="B85" s="6" t="s">
        <v>152</v>
      </c>
      <c r="C85" s="6" t="s">
        <v>44</v>
      </c>
      <c r="D85" s="6" t="s">
        <v>153</v>
      </c>
      <c r="E85" s="6" t="s">
        <v>51</v>
      </c>
      <c r="F85" s="8">
        <v>36</v>
      </c>
      <c r="G85" s="11"/>
      <c r="H85" s="10">
        <f>ROUND((G85*F85),2)</f>
        <v>0</v>
      </c>
      <c r="K85">
        <f>rekapitulace!H8</f>
        <v>21</v>
      </c>
      <c r="L85">
        <f>ROUND(K85/100*H85,2)</f>
        <v>0</v>
      </c>
    </row>
    <row r="86" spans="1:12" ht="25.5">
      <c r="A86" s="6">
        <v>37</v>
      </c>
      <c r="B86" s="6" t="s">
        <v>154</v>
      </c>
      <c r="C86" s="6" t="s">
        <v>44</v>
      </c>
      <c r="D86" s="6" t="s">
        <v>155</v>
      </c>
      <c r="E86" s="6" t="s">
        <v>67</v>
      </c>
      <c r="F86" s="8">
        <v>526.05</v>
      </c>
      <c r="G86" s="11"/>
      <c r="H86" s="10">
        <f>ROUND((G86*F86),2)</f>
        <v>0</v>
      </c>
      <c r="K86">
        <f>rekapitulace!H8</f>
        <v>21</v>
      </c>
      <c r="L86">
        <f>ROUND(K86/100*H86,2)</f>
        <v>0</v>
      </c>
    </row>
    <row r="87" ht="25.5">
      <c r="D87" s="12" t="s">
        <v>758</v>
      </c>
    </row>
    <row r="88" spans="1:12" ht="12.75" customHeight="1">
      <c r="A88" s="13"/>
      <c r="B88" s="13"/>
      <c r="C88" s="13" t="s">
        <v>38</v>
      </c>
      <c r="D88" s="13" t="s">
        <v>48</v>
      </c>
      <c r="E88" s="13"/>
      <c r="F88" s="13"/>
      <c r="G88" s="13"/>
      <c r="H88" s="13">
        <f>SUM(H40:H87)</f>
        <v>0</v>
      </c>
      <c r="L88">
        <f>SUM(L40:L87)</f>
        <v>0</v>
      </c>
    </row>
    <row r="90" spans="1:8" ht="12.75" customHeight="1">
      <c r="A90" s="7"/>
      <c r="B90" s="7"/>
      <c r="C90" s="7" t="s">
        <v>41</v>
      </c>
      <c r="D90" s="7" t="s">
        <v>157</v>
      </c>
      <c r="E90" s="7"/>
      <c r="F90" s="9"/>
      <c r="G90" s="7"/>
      <c r="H90" s="9"/>
    </row>
    <row r="91" spans="1:12" ht="12.75">
      <c r="A91" s="6">
        <v>38</v>
      </c>
      <c r="B91" s="6" t="s">
        <v>158</v>
      </c>
      <c r="C91" s="6" t="s">
        <v>44</v>
      </c>
      <c r="D91" s="6" t="s">
        <v>453</v>
      </c>
      <c r="E91" s="6" t="s">
        <v>67</v>
      </c>
      <c r="F91" s="8">
        <v>62</v>
      </c>
      <c r="G91" s="11"/>
      <c r="H91" s="10">
        <f>ROUND((G91*F91),2)</f>
        <v>0</v>
      </c>
      <c r="K91">
        <f>rekapitulace!H8</f>
        <v>21</v>
      </c>
      <c r="L91">
        <f>ROUND(K91/100*H91,2)</f>
        <v>0</v>
      </c>
    </row>
    <row r="92" ht="12.75">
      <c r="D92" s="12" t="s">
        <v>728</v>
      </c>
    </row>
    <row r="93" spans="1:12" ht="25.5">
      <c r="A93" s="6">
        <v>39</v>
      </c>
      <c r="B93" s="6" t="s">
        <v>163</v>
      </c>
      <c r="C93" s="6" t="s">
        <v>44</v>
      </c>
      <c r="D93" s="6" t="s">
        <v>164</v>
      </c>
      <c r="E93" s="6" t="s">
        <v>162</v>
      </c>
      <c r="F93" s="8">
        <v>16</v>
      </c>
      <c r="G93" s="11"/>
      <c r="H93" s="10">
        <f>ROUND((G93*F93),2)</f>
        <v>0</v>
      </c>
      <c r="K93">
        <f>rekapitulace!H8</f>
        <v>21</v>
      </c>
      <c r="L93">
        <f>ROUND(K93/100*H93,2)</f>
        <v>0</v>
      </c>
    </row>
    <row r="94" spans="1:12" ht="12.75">
      <c r="A94" s="6">
        <v>40</v>
      </c>
      <c r="B94" s="6" t="s">
        <v>169</v>
      </c>
      <c r="C94" s="6" t="s">
        <v>44</v>
      </c>
      <c r="D94" s="6" t="s">
        <v>170</v>
      </c>
      <c r="E94" s="6" t="s">
        <v>162</v>
      </c>
      <c r="F94" s="8">
        <v>2</v>
      </c>
      <c r="G94" s="11"/>
      <c r="H94" s="10">
        <f>ROUND((G94*F94),2)</f>
        <v>0</v>
      </c>
      <c r="K94">
        <f>rekapitulace!H8</f>
        <v>21</v>
      </c>
      <c r="L94">
        <f>ROUND(K94/100*H94,2)</f>
        <v>0</v>
      </c>
    </row>
    <row r="95" ht="12.75">
      <c r="D95" s="12" t="s">
        <v>454</v>
      </c>
    </row>
    <row r="96" spans="1:12" ht="25.5">
      <c r="A96" s="14">
        <v>41</v>
      </c>
      <c r="B96" s="14" t="s">
        <v>455</v>
      </c>
      <c r="C96" s="14" t="s">
        <v>44</v>
      </c>
      <c r="D96" s="14" t="s">
        <v>456</v>
      </c>
      <c r="E96" s="14" t="s">
        <v>162</v>
      </c>
      <c r="F96" s="8">
        <v>2</v>
      </c>
      <c r="G96" s="11"/>
      <c r="H96" s="10">
        <f>ROUND(G96*F96,2)</f>
        <v>0</v>
      </c>
      <c r="K96">
        <f>rekapitulace!H8</f>
        <v>21</v>
      </c>
      <c r="L96">
        <f>ROUND(K96/100*H96,2)</f>
        <v>0</v>
      </c>
    </row>
    <row r="97" spans="1:12" ht="25.5">
      <c r="A97" s="6">
        <v>42</v>
      </c>
      <c r="B97" s="6" t="s">
        <v>171</v>
      </c>
      <c r="C97" s="6" t="s">
        <v>44</v>
      </c>
      <c r="D97" s="6" t="s">
        <v>457</v>
      </c>
      <c r="E97" s="6" t="s">
        <v>46</v>
      </c>
      <c r="F97" s="8">
        <v>6.96</v>
      </c>
      <c r="G97" s="11"/>
      <c r="H97" s="10">
        <f>ROUND((G97*F97),2)</f>
        <v>0</v>
      </c>
      <c r="K97">
        <f>rekapitulace!H8</f>
        <v>21</v>
      </c>
      <c r="L97">
        <f>ROUND(K97/100*H97,2)</f>
        <v>0</v>
      </c>
    </row>
    <row r="98" ht="12.75">
      <c r="D98" s="12" t="s">
        <v>759</v>
      </c>
    </row>
    <row r="99" spans="1:12" ht="12.75" customHeight="1">
      <c r="A99" s="13"/>
      <c r="B99" s="13"/>
      <c r="C99" s="13" t="s">
        <v>41</v>
      </c>
      <c r="D99" s="13" t="s">
        <v>157</v>
      </c>
      <c r="E99" s="13"/>
      <c r="F99" s="13"/>
      <c r="G99" s="13"/>
      <c r="H99" s="13">
        <f>SUM(H91:H98)</f>
        <v>0</v>
      </c>
      <c r="L99">
        <f>SUM(L91:L98)</f>
        <v>0</v>
      </c>
    </row>
    <row r="101" spans="1:8" ht="12.75" customHeight="1">
      <c r="A101" s="7"/>
      <c r="B101" s="7"/>
      <c r="C101" s="7" t="s">
        <v>175</v>
      </c>
      <c r="D101" s="7" t="s">
        <v>174</v>
      </c>
      <c r="E101" s="7"/>
      <c r="F101" s="9"/>
      <c r="G101" s="7"/>
      <c r="H101" s="9"/>
    </row>
    <row r="102" spans="1:12" ht="25.5">
      <c r="A102" s="6">
        <v>43</v>
      </c>
      <c r="B102" s="6" t="s">
        <v>179</v>
      </c>
      <c r="C102" s="6" t="s">
        <v>44</v>
      </c>
      <c r="D102" s="6" t="s">
        <v>459</v>
      </c>
      <c r="E102" s="6" t="s">
        <v>162</v>
      </c>
      <c r="F102" s="8">
        <v>5</v>
      </c>
      <c r="G102" s="11"/>
      <c r="H102" s="10">
        <f>ROUND((G102*F102),2)</f>
        <v>0</v>
      </c>
      <c r="K102">
        <f>rekapitulace!H8</f>
        <v>21</v>
      </c>
      <c r="L102">
        <f>ROUND(K102/100*H102,2)</f>
        <v>0</v>
      </c>
    </row>
    <row r="103" spans="1:12" ht="38.25">
      <c r="A103" s="6">
        <v>44</v>
      </c>
      <c r="B103" s="6" t="s">
        <v>179</v>
      </c>
      <c r="C103" s="6" t="s">
        <v>181</v>
      </c>
      <c r="D103" s="6" t="s">
        <v>182</v>
      </c>
      <c r="E103" s="6" t="s">
        <v>162</v>
      </c>
      <c r="F103" s="8">
        <v>4</v>
      </c>
      <c r="G103" s="11"/>
      <c r="H103" s="10">
        <f>ROUND((G103*F103),2)</f>
        <v>0</v>
      </c>
      <c r="K103">
        <f>rekapitulace!H8</f>
        <v>21</v>
      </c>
      <c r="L103">
        <f>ROUND(K103/100*H103,2)</f>
        <v>0</v>
      </c>
    </row>
    <row r="104" spans="1:12" ht="38.25">
      <c r="A104" s="6">
        <v>45</v>
      </c>
      <c r="B104" s="6" t="s">
        <v>183</v>
      </c>
      <c r="C104" s="6" t="s">
        <v>44</v>
      </c>
      <c r="D104" s="6" t="s">
        <v>760</v>
      </c>
      <c r="E104" s="6" t="s">
        <v>67</v>
      </c>
      <c r="F104" s="8">
        <v>429.45</v>
      </c>
      <c r="G104" s="11"/>
      <c r="H104" s="10">
        <f>ROUND((G104*F104),2)</f>
        <v>0</v>
      </c>
      <c r="K104">
        <f>rekapitulace!H8</f>
        <v>21</v>
      </c>
      <c r="L104">
        <f>ROUND(K104/100*H104,2)</f>
        <v>0</v>
      </c>
    </row>
    <row r="105" ht="12.75">
      <c r="D105" s="12" t="s">
        <v>761</v>
      </c>
    </row>
    <row r="106" spans="1:12" ht="38.25">
      <c r="A106" s="6">
        <v>46</v>
      </c>
      <c r="B106" s="6" t="s">
        <v>183</v>
      </c>
      <c r="C106" s="6" t="s">
        <v>181</v>
      </c>
      <c r="D106" s="6" t="s">
        <v>185</v>
      </c>
      <c r="E106" s="6" t="s">
        <v>67</v>
      </c>
      <c r="F106" s="8">
        <v>18</v>
      </c>
      <c r="G106" s="11"/>
      <c r="H106" s="10">
        <f>ROUND((G106*F106),2)</f>
        <v>0</v>
      </c>
      <c r="K106">
        <f>rekapitulace!H8</f>
        <v>21</v>
      </c>
      <c r="L106">
        <f>ROUND(K106/100*H106,2)</f>
        <v>0</v>
      </c>
    </row>
    <row r="107" spans="1:12" ht="102">
      <c r="A107" s="6">
        <v>47</v>
      </c>
      <c r="B107" s="6" t="s">
        <v>186</v>
      </c>
      <c r="C107" s="6" t="s">
        <v>44</v>
      </c>
      <c r="D107" s="6" t="s">
        <v>187</v>
      </c>
      <c r="E107" s="6" t="s">
        <v>67</v>
      </c>
      <c r="F107" s="8">
        <v>32.55</v>
      </c>
      <c r="G107" s="11"/>
      <c r="H107" s="10">
        <f>ROUND((G107*F107),2)</f>
        <v>0</v>
      </c>
      <c r="K107">
        <f>rekapitulace!H8</f>
        <v>21</v>
      </c>
      <c r="L107">
        <f>ROUND(K107/100*H107,2)</f>
        <v>0</v>
      </c>
    </row>
    <row r="108" ht="12.75">
      <c r="D108" s="12" t="s">
        <v>762</v>
      </c>
    </row>
    <row r="109" spans="1:12" ht="25.5">
      <c r="A109" s="6">
        <v>48</v>
      </c>
      <c r="B109" s="6" t="s">
        <v>199</v>
      </c>
      <c r="C109" s="6" t="s">
        <v>44</v>
      </c>
      <c r="D109" s="6" t="s">
        <v>200</v>
      </c>
      <c r="E109" s="6" t="s">
        <v>51</v>
      </c>
      <c r="F109" s="8">
        <v>18</v>
      </c>
      <c r="G109" s="11"/>
      <c r="H109" s="10">
        <f>ROUND((G109*F109),2)</f>
        <v>0</v>
      </c>
      <c r="K109">
        <f>rekapitulace!H8</f>
        <v>21</v>
      </c>
      <c r="L109">
        <f>ROUND(K109/100*H109,2)</f>
        <v>0</v>
      </c>
    </row>
    <row r="110" ht="12.75">
      <c r="D110" s="12" t="s">
        <v>763</v>
      </c>
    </row>
    <row r="111" spans="1:12" ht="25.5">
      <c r="A111" s="6">
        <v>49</v>
      </c>
      <c r="B111" s="6" t="s">
        <v>202</v>
      </c>
      <c r="C111" s="6" t="s">
        <v>44</v>
      </c>
      <c r="D111" s="6" t="s">
        <v>203</v>
      </c>
      <c r="E111" s="6" t="s">
        <v>51</v>
      </c>
      <c r="F111" s="8">
        <v>3047</v>
      </c>
      <c r="G111" s="11"/>
      <c r="H111" s="10">
        <f>ROUND((G111*F111),2)</f>
        <v>0</v>
      </c>
      <c r="K111">
        <f>rekapitulace!H8</f>
        <v>21</v>
      </c>
      <c r="L111">
        <f>ROUND(K111/100*H111,2)</f>
        <v>0</v>
      </c>
    </row>
    <row r="112" spans="1:12" ht="12.75">
      <c r="A112" s="6">
        <v>50</v>
      </c>
      <c r="B112" s="6" t="s">
        <v>209</v>
      </c>
      <c r="C112" s="6" t="s">
        <v>44</v>
      </c>
      <c r="D112" s="6" t="s">
        <v>210</v>
      </c>
      <c r="E112" s="6" t="s">
        <v>162</v>
      </c>
      <c r="F112" s="8">
        <v>5</v>
      </c>
      <c r="G112" s="11"/>
      <c r="H112" s="10">
        <f>ROUND((G112*F112),2)</f>
        <v>0</v>
      </c>
      <c r="K112">
        <f>rekapitulace!H8</f>
        <v>21</v>
      </c>
      <c r="L112">
        <f>ROUND(K112/100*H112,2)</f>
        <v>0</v>
      </c>
    </row>
    <row r="113" spans="1:12" ht="38.25">
      <c r="A113" s="6">
        <v>51</v>
      </c>
      <c r="B113" s="6" t="s">
        <v>211</v>
      </c>
      <c r="C113" s="6" t="s">
        <v>44</v>
      </c>
      <c r="D113" s="6" t="s">
        <v>212</v>
      </c>
      <c r="E113" s="6" t="s">
        <v>162</v>
      </c>
      <c r="F113" s="8">
        <v>10</v>
      </c>
      <c r="G113" s="11"/>
      <c r="H113" s="10">
        <f>ROUND((G113*F113),2)</f>
        <v>0</v>
      </c>
      <c r="K113">
        <f>rekapitulace!H8</f>
        <v>21</v>
      </c>
      <c r="L113">
        <f>ROUND(K113/100*H113,2)</f>
        <v>0</v>
      </c>
    </row>
    <row r="114" spans="1:12" ht="12.75" customHeight="1">
      <c r="A114" s="13"/>
      <c r="B114" s="13"/>
      <c r="C114" s="13" t="s">
        <v>175</v>
      </c>
      <c r="D114" s="13" t="s">
        <v>174</v>
      </c>
      <c r="E114" s="13"/>
      <c r="F114" s="13"/>
      <c r="G114" s="13"/>
      <c r="H114" s="13">
        <f>SUM(H102:H113)</f>
        <v>0</v>
      </c>
      <c r="L114">
        <f>SUM(L102:L113)</f>
        <v>0</v>
      </c>
    </row>
    <row r="116" spans="1:12" ht="12.75" customHeight="1">
      <c r="A116" s="13"/>
      <c r="B116" s="13"/>
      <c r="C116" s="13"/>
      <c r="D116" s="13" t="s">
        <v>53</v>
      </c>
      <c r="E116" s="13"/>
      <c r="F116" s="13"/>
      <c r="G116" s="13"/>
      <c r="H116" s="13">
        <f>+H29+H37+H88+H99+H114</f>
        <v>0</v>
      </c>
      <c r="L116">
        <f>+L29+L37+L88+L99+L114</f>
        <v>0</v>
      </c>
    </row>
    <row r="118" spans="1:8" ht="12.75" customHeight="1">
      <c r="A118" s="7" t="s">
        <v>54</v>
      </c>
      <c r="B118" s="7"/>
      <c r="C118" s="7"/>
      <c r="D118" s="7"/>
      <c r="E118" s="7"/>
      <c r="F118" s="7"/>
      <c r="G118" s="7"/>
      <c r="H118" s="7"/>
    </row>
    <row r="119" spans="1:8" ht="12.75" customHeight="1">
      <c r="A119" s="7"/>
      <c r="B119" s="7"/>
      <c r="C119" s="7"/>
      <c r="D119" s="7" t="s">
        <v>55</v>
      </c>
      <c r="E119" s="7"/>
      <c r="F119" s="7"/>
      <c r="G119" s="7"/>
      <c r="H119" s="7"/>
    </row>
    <row r="120" spans="1:12" ht="12.75" customHeight="1">
      <c r="A120" s="13"/>
      <c r="B120" s="13"/>
      <c r="C120" s="13"/>
      <c r="D120" s="13" t="s">
        <v>56</v>
      </c>
      <c r="E120" s="13"/>
      <c r="F120" s="13"/>
      <c r="G120" s="13"/>
      <c r="H120" s="13">
        <v>0</v>
      </c>
      <c r="L120">
        <v>0</v>
      </c>
    </row>
    <row r="121" spans="1:8" ht="12.75" customHeight="1">
      <c r="A121" s="7"/>
      <c r="B121" s="7"/>
      <c r="C121" s="7"/>
      <c r="D121" s="7" t="s">
        <v>57</v>
      </c>
      <c r="E121" s="7"/>
      <c r="F121" s="7"/>
      <c r="G121" s="7"/>
      <c r="H121" s="7"/>
    </row>
    <row r="122" spans="1:12" ht="12.75" customHeight="1">
      <c r="A122" s="13"/>
      <c r="B122" s="13"/>
      <c r="C122" s="13"/>
      <c r="D122" s="13" t="s">
        <v>58</v>
      </c>
      <c r="E122" s="13"/>
      <c r="F122" s="13"/>
      <c r="G122" s="13"/>
      <c r="H122" s="13">
        <v>0</v>
      </c>
      <c r="L122">
        <v>0</v>
      </c>
    </row>
    <row r="123" spans="1:12" ht="12.75" customHeight="1">
      <c r="A123" s="13"/>
      <c r="B123" s="13"/>
      <c r="C123" s="13"/>
      <c r="D123" s="13" t="s">
        <v>59</v>
      </c>
      <c r="E123" s="13"/>
      <c r="F123" s="13"/>
      <c r="G123" s="13"/>
      <c r="H123" s="13">
        <f>H120+H122</f>
        <v>0</v>
      </c>
      <c r="L123">
        <f>L120+L122</f>
        <v>0</v>
      </c>
    </row>
    <row r="125" spans="1:12" ht="12.75" customHeight="1">
      <c r="A125" s="13"/>
      <c r="B125" s="13"/>
      <c r="C125" s="13"/>
      <c r="D125" s="13" t="s">
        <v>59</v>
      </c>
      <c r="E125" s="13"/>
      <c r="F125" s="13"/>
      <c r="G125" s="13"/>
      <c r="H125" s="13">
        <f>H116+H123</f>
        <v>0</v>
      </c>
      <c r="L125">
        <f>L116+L123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60</v>
      </c>
      <c r="D6" s="5" t="s">
        <v>61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76.5">
      <c r="A12" s="6">
        <v>1</v>
      </c>
      <c r="B12" s="6" t="s">
        <v>62</v>
      </c>
      <c r="C12" s="6" t="s">
        <v>44</v>
      </c>
      <c r="D12" s="6" t="s">
        <v>63</v>
      </c>
      <c r="E12" s="6" t="s">
        <v>46</v>
      </c>
      <c r="F12" s="8">
        <v>1956.81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25.5">
      <c r="D13" s="12" t="s">
        <v>64</v>
      </c>
    </row>
    <row r="14" spans="1:12" ht="51">
      <c r="A14" s="6">
        <v>2</v>
      </c>
      <c r="B14" s="6" t="s">
        <v>65</v>
      </c>
      <c r="C14" s="6" t="s">
        <v>44</v>
      </c>
      <c r="D14" s="6" t="s">
        <v>66</v>
      </c>
      <c r="E14" s="6" t="s">
        <v>67</v>
      </c>
      <c r="F14" s="8">
        <v>1205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spans="1:12" ht="51">
      <c r="A15" s="6">
        <v>3</v>
      </c>
      <c r="B15" s="6" t="s">
        <v>68</v>
      </c>
      <c r="C15" s="6" t="s">
        <v>44</v>
      </c>
      <c r="D15" s="6" t="s">
        <v>69</v>
      </c>
      <c r="E15" s="6" t="s">
        <v>46</v>
      </c>
      <c r="F15" s="8">
        <v>815.31</v>
      </c>
      <c r="G15" s="11"/>
      <c r="H15" s="10">
        <f>ROUND((G15*F15),2)</f>
        <v>0</v>
      </c>
      <c r="K15">
        <f>rekapitulace!H8</f>
        <v>21</v>
      </c>
      <c r="L15">
        <f>ROUND(K15/100*H15,2)</f>
        <v>0</v>
      </c>
    </row>
    <row r="16" ht="38.25">
      <c r="D16" s="12" t="s">
        <v>70</v>
      </c>
    </row>
    <row r="17" spans="1:12" ht="38.25">
      <c r="A17" s="6">
        <v>4</v>
      </c>
      <c r="B17" s="6" t="s">
        <v>71</v>
      </c>
      <c r="C17" s="6" t="s">
        <v>44</v>
      </c>
      <c r="D17" s="6" t="s">
        <v>72</v>
      </c>
      <c r="E17" s="6" t="s">
        <v>46</v>
      </c>
      <c r="F17" s="8">
        <v>180.8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ht="12.75">
      <c r="D18" s="12" t="s">
        <v>73</v>
      </c>
    </row>
    <row r="19" spans="1:12" ht="51">
      <c r="A19" s="6">
        <v>5</v>
      </c>
      <c r="B19" s="6" t="s">
        <v>74</v>
      </c>
      <c r="C19" s="6" t="s">
        <v>44</v>
      </c>
      <c r="D19" s="6" t="s">
        <v>75</v>
      </c>
      <c r="E19" s="6" t="s">
        <v>51</v>
      </c>
      <c r="F19" s="8">
        <v>952.5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2" t="s">
        <v>76</v>
      </c>
    </row>
    <row r="21" spans="1:12" ht="51">
      <c r="A21" s="6">
        <v>6</v>
      </c>
      <c r="B21" s="6" t="s">
        <v>77</v>
      </c>
      <c r="C21" s="6" t="s">
        <v>44</v>
      </c>
      <c r="D21" s="6" t="s">
        <v>78</v>
      </c>
      <c r="E21" s="6" t="s">
        <v>67</v>
      </c>
      <c r="F21" s="8">
        <v>398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79</v>
      </c>
    </row>
    <row r="23" spans="1:12" ht="25.5">
      <c r="A23" s="6">
        <v>7</v>
      </c>
      <c r="B23" s="6" t="s">
        <v>80</v>
      </c>
      <c r="C23" s="6" t="s">
        <v>44</v>
      </c>
      <c r="D23" s="6" t="s">
        <v>81</v>
      </c>
      <c r="E23" s="6" t="s">
        <v>67</v>
      </c>
      <c r="F23" s="8">
        <v>77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82</v>
      </c>
    </row>
    <row r="25" spans="1:12" ht="25.5">
      <c r="A25" s="6">
        <v>8</v>
      </c>
      <c r="B25" s="6" t="s">
        <v>83</v>
      </c>
      <c r="C25" s="6" t="s">
        <v>44</v>
      </c>
      <c r="D25" s="6" t="s">
        <v>84</v>
      </c>
      <c r="E25" s="6" t="s">
        <v>46</v>
      </c>
      <c r="F25" s="8">
        <v>70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85</v>
      </c>
    </row>
    <row r="27" spans="1:12" ht="12.75">
      <c r="A27" s="6">
        <v>9</v>
      </c>
      <c r="B27" s="6" t="s">
        <v>86</v>
      </c>
      <c r="C27" s="6" t="s">
        <v>44</v>
      </c>
      <c r="D27" s="6" t="s">
        <v>87</v>
      </c>
      <c r="E27" s="6" t="s">
        <v>51</v>
      </c>
      <c r="F27" s="8">
        <v>4119.6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2" t="s">
        <v>88</v>
      </c>
    </row>
    <row r="29" spans="1:12" ht="12.75" customHeight="1">
      <c r="A29" s="13"/>
      <c r="B29" s="13"/>
      <c r="C29" s="13" t="s">
        <v>21</v>
      </c>
      <c r="D29" s="13" t="s">
        <v>42</v>
      </c>
      <c r="E29" s="13"/>
      <c r="F29" s="13"/>
      <c r="G29" s="13"/>
      <c r="H29" s="13">
        <f>SUM(H12:H28)</f>
        <v>0</v>
      </c>
      <c r="L29">
        <f>SUM(L12:L28)</f>
        <v>0</v>
      </c>
    </row>
    <row r="31" spans="1:8" ht="12.75" customHeight="1">
      <c r="A31" s="7"/>
      <c r="B31" s="7"/>
      <c r="C31" s="7" t="s">
        <v>35</v>
      </c>
      <c r="D31" s="7" t="s">
        <v>89</v>
      </c>
      <c r="E31" s="7"/>
      <c r="F31" s="9"/>
      <c r="G31" s="7"/>
      <c r="H31" s="9"/>
    </row>
    <row r="32" spans="1:12" ht="12.75">
      <c r="A32" s="6">
        <v>10</v>
      </c>
      <c r="B32" s="6" t="s">
        <v>90</v>
      </c>
      <c r="C32" s="6" t="s">
        <v>44</v>
      </c>
      <c r="D32" s="6" t="s">
        <v>91</v>
      </c>
      <c r="E32" s="6" t="s">
        <v>67</v>
      </c>
      <c r="F32" s="8">
        <v>880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12.75">
      <c r="D33" s="12" t="s">
        <v>92</v>
      </c>
    </row>
    <row r="34" spans="1:12" ht="38.25">
      <c r="A34" s="6">
        <v>11</v>
      </c>
      <c r="B34" s="6" t="s">
        <v>93</v>
      </c>
      <c r="C34" s="6" t="s">
        <v>44</v>
      </c>
      <c r="D34" s="6" t="s">
        <v>94</v>
      </c>
      <c r="E34" s="6" t="s">
        <v>51</v>
      </c>
      <c r="F34" s="8">
        <v>4119.6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95</v>
      </c>
    </row>
    <row r="36" spans="1:12" ht="51">
      <c r="A36" s="14">
        <v>12</v>
      </c>
      <c r="B36" s="14" t="s">
        <v>96</v>
      </c>
      <c r="C36" s="14" t="s">
        <v>44</v>
      </c>
      <c r="D36" s="14" t="s">
        <v>97</v>
      </c>
      <c r="E36" s="14" t="s">
        <v>51</v>
      </c>
      <c r="F36" s="8">
        <v>4119.6</v>
      </c>
      <c r="G36" s="11"/>
      <c r="H36" s="10">
        <f>ROUND(G36*F36,2)</f>
        <v>0</v>
      </c>
      <c r="K36">
        <f>rekapitulace!H8</f>
        <v>21</v>
      </c>
      <c r="L36">
        <f>ROUND(K36/100*H36,2)</f>
        <v>0</v>
      </c>
    </row>
    <row r="37" spans="1:12" ht="12.75" customHeight="1">
      <c r="A37" s="13"/>
      <c r="B37" s="13"/>
      <c r="C37" s="13" t="s">
        <v>35</v>
      </c>
      <c r="D37" s="13" t="s">
        <v>89</v>
      </c>
      <c r="E37" s="13"/>
      <c r="F37" s="13"/>
      <c r="G37" s="13"/>
      <c r="H37" s="13">
        <f>SUM(H32:H36)</f>
        <v>0</v>
      </c>
      <c r="L37">
        <f>SUM(L32:L36)</f>
        <v>0</v>
      </c>
    </row>
    <row r="39" spans="1:8" ht="12.75" customHeight="1">
      <c r="A39" s="7"/>
      <c r="B39" s="7"/>
      <c r="C39" s="7" t="s">
        <v>38</v>
      </c>
      <c r="D39" s="7" t="s">
        <v>48</v>
      </c>
      <c r="E39" s="7"/>
      <c r="F39" s="9"/>
      <c r="G39" s="7"/>
      <c r="H39" s="9"/>
    </row>
    <row r="40" spans="1:12" ht="25.5">
      <c r="A40" s="6">
        <v>13</v>
      </c>
      <c r="B40" s="6" t="s">
        <v>98</v>
      </c>
      <c r="C40" s="6" t="s">
        <v>44</v>
      </c>
      <c r="D40" s="6" t="s">
        <v>99</v>
      </c>
      <c r="E40" s="6" t="s">
        <v>51</v>
      </c>
      <c r="F40" s="8">
        <v>3535.99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12.75">
      <c r="D41" s="12" t="s">
        <v>100</v>
      </c>
    </row>
    <row r="42" spans="1:12" ht="25.5">
      <c r="A42" s="6">
        <v>14</v>
      </c>
      <c r="B42" s="6" t="s">
        <v>101</v>
      </c>
      <c r="C42" s="6" t="s">
        <v>44</v>
      </c>
      <c r="D42" s="6" t="s">
        <v>102</v>
      </c>
      <c r="E42" s="6" t="s">
        <v>46</v>
      </c>
      <c r="F42" s="8">
        <v>1112.292</v>
      </c>
      <c r="G42" s="11"/>
      <c r="H42" s="10">
        <f>ROUND((G42*F42),2)</f>
        <v>0</v>
      </c>
      <c r="K42">
        <f>rekapitulace!H8</f>
        <v>21</v>
      </c>
      <c r="L42">
        <f>ROUND(K42/100*H42,2)</f>
        <v>0</v>
      </c>
    </row>
    <row r="43" ht="25.5">
      <c r="D43" s="12" t="s">
        <v>103</v>
      </c>
    </row>
    <row r="44" spans="1:12" ht="25.5">
      <c r="A44" s="6">
        <v>15</v>
      </c>
      <c r="B44" s="6" t="s">
        <v>104</v>
      </c>
      <c r="C44" s="6" t="s">
        <v>44</v>
      </c>
      <c r="D44" s="6" t="s">
        <v>105</v>
      </c>
      <c r="E44" s="6" t="s">
        <v>51</v>
      </c>
      <c r="F44" s="8">
        <v>952.5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76</v>
      </c>
    </row>
    <row r="46" spans="1:12" ht="12.75">
      <c r="A46" s="6">
        <v>16</v>
      </c>
      <c r="B46" s="6" t="s">
        <v>106</v>
      </c>
      <c r="C46" s="6" t="s">
        <v>44</v>
      </c>
      <c r="D46" s="6" t="s">
        <v>107</v>
      </c>
      <c r="E46" s="6" t="s">
        <v>51</v>
      </c>
      <c r="F46" s="8">
        <v>3535.99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ht="25.5">
      <c r="D47" s="12" t="s">
        <v>108</v>
      </c>
    </row>
    <row r="48" spans="1:12" ht="12.75">
      <c r="A48" s="6">
        <v>17</v>
      </c>
      <c r="B48" s="6" t="s">
        <v>109</v>
      </c>
      <c r="C48" s="6" t="s">
        <v>44</v>
      </c>
      <c r="D48" s="6" t="s">
        <v>110</v>
      </c>
      <c r="E48" s="6" t="s">
        <v>51</v>
      </c>
      <c r="F48" s="8">
        <v>12477.535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ht="76.5">
      <c r="D49" s="12" t="s">
        <v>111</v>
      </c>
    </row>
    <row r="50" spans="1:12" ht="25.5">
      <c r="A50" s="6">
        <v>18</v>
      </c>
      <c r="B50" s="6" t="s">
        <v>112</v>
      </c>
      <c r="C50" s="6" t="s">
        <v>44</v>
      </c>
      <c r="D50" s="6" t="s">
        <v>113</v>
      </c>
      <c r="E50" s="6" t="s">
        <v>51</v>
      </c>
      <c r="F50" s="8">
        <v>5525.71</v>
      </c>
      <c r="G50" s="11"/>
      <c r="H50" s="10">
        <f>ROUND((G50*F50),2)</f>
        <v>0</v>
      </c>
      <c r="K50">
        <f>rekapitulace!H8</f>
        <v>21</v>
      </c>
      <c r="L50">
        <f>ROUND(K50/100*H50,2)</f>
        <v>0</v>
      </c>
    </row>
    <row r="51" ht="25.5">
      <c r="D51" s="12" t="s">
        <v>114</v>
      </c>
    </row>
    <row r="52" spans="1:12" ht="38.25">
      <c r="A52" s="6">
        <v>19</v>
      </c>
      <c r="B52" s="6" t="s">
        <v>115</v>
      </c>
      <c r="C52" s="6" t="s">
        <v>44</v>
      </c>
      <c r="D52" s="6" t="s">
        <v>116</v>
      </c>
      <c r="E52" s="6" t="s">
        <v>46</v>
      </c>
      <c r="F52" s="8">
        <v>76.594</v>
      </c>
      <c r="G52" s="11"/>
      <c r="H52" s="10">
        <f>ROUND((G52*F52),2)</f>
        <v>0</v>
      </c>
      <c r="K52">
        <f>rekapitulace!H8</f>
        <v>21</v>
      </c>
      <c r="L52">
        <f>ROUND(K52/100*H52,2)</f>
        <v>0</v>
      </c>
    </row>
    <row r="53" ht="25.5">
      <c r="D53" s="12" t="s">
        <v>117</v>
      </c>
    </row>
    <row r="54" spans="1:12" ht="25.5">
      <c r="A54" s="6">
        <v>20</v>
      </c>
      <c r="B54" s="6" t="s">
        <v>118</v>
      </c>
      <c r="C54" s="6" t="s">
        <v>44</v>
      </c>
      <c r="D54" s="6" t="s">
        <v>119</v>
      </c>
      <c r="E54" s="6" t="s">
        <v>51</v>
      </c>
      <c r="F54" s="8">
        <v>8993.04</v>
      </c>
      <c r="G54" s="11"/>
      <c r="H54" s="10">
        <f>ROUND((G54*F54),2)</f>
        <v>0</v>
      </c>
      <c r="K54">
        <f>rekapitulace!H8</f>
        <v>21</v>
      </c>
      <c r="L54">
        <f>ROUND(K54/100*H54,2)</f>
        <v>0</v>
      </c>
    </row>
    <row r="55" ht="63.75">
      <c r="D55" s="12" t="s">
        <v>120</v>
      </c>
    </row>
    <row r="56" spans="1:12" ht="76.5">
      <c r="A56" s="6">
        <v>21</v>
      </c>
      <c r="B56" s="6" t="s">
        <v>118</v>
      </c>
      <c r="C56" s="6" t="s">
        <v>121</v>
      </c>
      <c r="D56" s="6" t="s">
        <v>122</v>
      </c>
      <c r="E56" s="6" t="s">
        <v>51</v>
      </c>
      <c r="F56" s="8">
        <v>1641.3</v>
      </c>
      <c r="G56" s="11"/>
      <c r="H56" s="10">
        <f>ROUND((G56*F56),2)</f>
        <v>0</v>
      </c>
      <c r="K56">
        <f>rekapitulace!H8</f>
        <v>21</v>
      </c>
      <c r="L56">
        <f>ROUND(K56/100*H56,2)</f>
        <v>0</v>
      </c>
    </row>
    <row r="57" ht="12.75">
      <c r="D57" s="12" t="s">
        <v>123</v>
      </c>
    </row>
    <row r="58" spans="1:12" ht="25.5">
      <c r="A58" s="14">
        <v>22</v>
      </c>
      <c r="B58" s="14" t="s">
        <v>124</v>
      </c>
      <c r="C58" s="14" t="s">
        <v>121</v>
      </c>
      <c r="D58" s="14" t="s">
        <v>125</v>
      </c>
      <c r="E58" s="14" t="s">
        <v>51</v>
      </c>
      <c r="F58" s="8">
        <v>1641.3</v>
      </c>
      <c r="G58" s="11"/>
      <c r="H58" s="10">
        <f>ROUND(G58*F58,2)</f>
        <v>0</v>
      </c>
      <c r="K58">
        <f>rekapitulace!H8</f>
        <v>21</v>
      </c>
      <c r="L58">
        <f>ROUND(K58/100*H58,2)</f>
        <v>0</v>
      </c>
    </row>
    <row r="59" ht="12.75">
      <c r="D59" s="12" t="s">
        <v>126</v>
      </c>
    </row>
    <row r="60" spans="1:12" ht="25.5">
      <c r="A60" s="14">
        <v>23</v>
      </c>
      <c r="B60" s="14" t="s">
        <v>127</v>
      </c>
      <c r="C60" s="14" t="s">
        <v>121</v>
      </c>
      <c r="D60" s="14" t="s">
        <v>128</v>
      </c>
      <c r="E60" s="14" t="s">
        <v>51</v>
      </c>
      <c r="F60" s="8">
        <v>1641.3</v>
      </c>
      <c r="G60" s="11"/>
      <c r="H60" s="10">
        <f>ROUND(G60*F60,2)</f>
        <v>0</v>
      </c>
      <c r="K60">
        <f>rekapitulace!H8</f>
        <v>21</v>
      </c>
      <c r="L60">
        <f>ROUND(K60/100*H60,2)</f>
        <v>0</v>
      </c>
    </row>
    <row r="61" ht="12.75">
      <c r="D61" s="12" t="s">
        <v>126</v>
      </c>
    </row>
    <row r="62" spans="1:12" ht="25.5">
      <c r="A62" s="14">
        <v>24</v>
      </c>
      <c r="B62" s="14" t="s">
        <v>129</v>
      </c>
      <c r="C62" s="14" t="s">
        <v>121</v>
      </c>
      <c r="D62" s="14" t="s">
        <v>130</v>
      </c>
      <c r="E62" s="14" t="s">
        <v>51</v>
      </c>
      <c r="F62" s="8">
        <v>1641.3</v>
      </c>
      <c r="G62" s="11"/>
      <c r="H62" s="10">
        <f>ROUND(G62*F62,2)</f>
        <v>0</v>
      </c>
      <c r="K62">
        <f>rekapitulace!H8</f>
        <v>21</v>
      </c>
      <c r="L62">
        <f>ROUND(K62/100*H62,2)</f>
        <v>0</v>
      </c>
    </row>
    <row r="63" ht="12.75">
      <c r="D63" s="12" t="s">
        <v>126</v>
      </c>
    </row>
    <row r="64" spans="1:12" ht="25.5">
      <c r="A64" s="14">
        <v>25</v>
      </c>
      <c r="B64" s="14" t="s">
        <v>109</v>
      </c>
      <c r="C64" s="14" t="s">
        <v>121</v>
      </c>
      <c r="D64" s="14" t="s">
        <v>131</v>
      </c>
      <c r="E64" s="14" t="s">
        <v>51</v>
      </c>
      <c r="F64" s="8">
        <v>1641.3</v>
      </c>
      <c r="G64" s="11"/>
      <c r="H64" s="10">
        <f>ROUND(G64*F64,2)</f>
        <v>0</v>
      </c>
      <c r="K64">
        <f>rekapitulace!H8</f>
        <v>21</v>
      </c>
      <c r="L64">
        <f>ROUND(K64/100*H64,2)</f>
        <v>0</v>
      </c>
    </row>
    <row r="65" spans="1:12" ht="25.5">
      <c r="A65" s="14">
        <v>26</v>
      </c>
      <c r="B65" s="14" t="s">
        <v>132</v>
      </c>
      <c r="C65" s="14" t="s">
        <v>121</v>
      </c>
      <c r="D65" s="14" t="s">
        <v>133</v>
      </c>
      <c r="E65" s="14" t="s">
        <v>51</v>
      </c>
      <c r="F65" s="8">
        <v>1641.3</v>
      </c>
      <c r="G65" s="11"/>
      <c r="H65" s="10">
        <f>ROUND(G65*F65,2)</f>
        <v>0</v>
      </c>
      <c r="K65">
        <f>rekapitulace!H8</f>
        <v>21</v>
      </c>
      <c r="L65">
        <f>ROUND(K65/100*H65,2)</f>
        <v>0</v>
      </c>
    </row>
    <row r="66" ht="12.75">
      <c r="D66" s="12" t="s">
        <v>126</v>
      </c>
    </row>
    <row r="67" spans="1:12" ht="25.5">
      <c r="A67" s="6">
        <v>27</v>
      </c>
      <c r="B67" s="6" t="s">
        <v>134</v>
      </c>
      <c r="C67" s="6" t="s">
        <v>44</v>
      </c>
      <c r="D67" s="6" t="s">
        <v>135</v>
      </c>
      <c r="E67" s="6" t="s">
        <v>51</v>
      </c>
      <c r="F67" s="8">
        <v>8904</v>
      </c>
      <c r="G67" s="11"/>
      <c r="H67" s="10">
        <f>ROUND((G67*F67),2)</f>
        <v>0</v>
      </c>
      <c r="K67">
        <f>rekapitulace!H8</f>
        <v>21</v>
      </c>
      <c r="L67">
        <f>ROUND(K67/100*H67,2)</f>
        <v>0</v>
      </c>
    </row>
    <row r="68" ht="267.75">
      <c r="D68" s="12" t="s">
        <v>136</v>
      </c>
    </row>
    <row r="69" spans="1:12" ht="25.5">
      <c r="A69" s="6">
        <v>28</v>
      </c>
      <c r="B69" s="6" t="s">
        <v>137</v>
      </c>
      <c r="C69" s="6" t="s">
        <v>44</v>
      </c>
      <c r="D69" s="6" t="s">
        <v>138</v>
      </c>
      <c r="E69" s="6" t="s">
        <v>51</v>
      </c>
      <c r="F69" s="8">
        <v>3484.495</v>
      </c>
      <c r="G69" s="11"/>
      <c r="H69" s="10">
        <f>ROUND((G69*F69),2)</f>
        <v>0</v>
      </c>
      <c r="K69">
        <f>rekapitulace!H8</f>
        <v>21</v>
      </c>
      <c r="L69">
        <f>ROUND(K69/100*H69,2)</f>
        <v>0</v>
      </c>
    </row>
    <row r="70" ht="25.5">
      <c r="D70" s="12" t="s">
        <v>139</v>
      </c>
    </row>
    <row r="71" spans="1:12" ht="25.5">
      <c r="A71" s="6">
        <v>29</v>
      </c>
      <c r="B71" s="6" t="s">
        <v>140</v>
      </c>
      <c r="C71" s="6" t="s">
        <v>44</v>
      </c>
      <c r="D71" s="6" t="s">
        <v>141</v>
      </c>
      <c r="E71" s="6" t="s">
        <v>51</v>
      </c>
      <c r="F71" s="8">
        <v>47.5</v>
      </c>
      <c r="G71" s="11"/>
      <c r="H71" s="10">
        <f>ROUND((G71*F71),2)</f>
        <v>0</v>
      </c>
      <c r="K71">
        <f>rekapitulace!H8</f>
        <v>21</v>
      </c>
      <c r="L71">
        <f>ROUND(K71/100*H71,2)</f>
        <v>0</v>
      </c>
    </row>
    <row r="72" ht="12.75">
      <c r="D72" s="12" t="s">
        <v>142</v>
      </c>
    </row>
    <row r="73" spans="1:12" ht="25.5">
      <c r="A73" s="14">
        <v>30</v>
      </c>
      <c r="B73" s="14" t="s">
        <v>143</v>
      </c>
      <c r="C73" s="14" t="s">
        <v>44</v>
      </c>
      <c r="D73" s="14" t="s">
        <v>144</v>
      </c>
      <c r="E73" s="14" t="s">
        <v>51</v>
      </c>
      <c r="F73" s="8">
        <v>21</v>
      </c>
      <c r="G73" s="11"/>
      <c r="H73" s="10">
        <f>ROUND(G73*F73,2)</f>
        <v>0</v>
      </c>
      <c r="K73">
        <f>rekapitulace!H8</f>
        <v>21</v>
      </c>
      <c r="L73">
        <f>ROUND(K73/100*H73,2)</f>
        <v>0</v>
      </c>
    </row>
    <row r="74" ht="12.75">
      <c r="D74" s="12" t="s">
        <v>145</v>
      </c>
    </row>
    <row r="75" spans="1:12" ht="25.5">
      <c r="A75" s="6">
        <v>31</v>
      </c>
      <c r="B75" s="6" t="s">
        <v>146</v>
      </c>
      <c r="C75" s="6" t="s">
        <v>44</v>
      </c>
      <c r="D75" s="6" t="s">
        <v>147</v>
      </c>
      <c r="E75" s="6" t="s">
        <v>51</v>
      </c>
      <c r="F75" s="8">
        <v>66.15</v>
      </c>
      <c r="G75" s="11"/>
      <c r="H75" s="10">
        <f>ROUND((G75*F75),2)</f>
        <v>0</v>
      </c>
      <c r="K75">
        <f>rekapitulace!H8</f>
        <v>21</v>
      </c>
      <c r="L75">
        <f>ROUND(K75/100*H75,2)</f>
        <v>0</v>
      </c>
    </row>
    <row r="76" ht="12.75">
      <c r="D76" s="12" t="s">
        <v>148</v>
      </c>
    </row>
    <row r="77" spans="1:12" ht="25.5">
      <c r="A77" s="6">
        <v>32</v>
      </c>
      <c r="B77" s="6" t="s">
        <v>149</v>
      </c>
      <c r="C77" s="6" t="s">
        <v>44</v>
      </c>
      <c r="D77" s="6" t="s">
        <v>150</v>
      </c>
      <c r="E77" s="6" t="s">
        <v>51</v>
      </c>
      <c r="F77" s="8">
        <v>26.25</v>
      </c>
      <c r="G77" s="11"/>
      <c r="H77" s="10">
        <f>ROUND((G77*F77),2)</f>
        <v>0</v>
      </c>
      <c r="K77">
        <f>rekapitulace!H8</f>
        <v>21</v>
      </c>
      <c r="L77">
        <f>ROUND(K77/100*H77,2)</f>
        <v>0</v>
      </c>
    </row>
    <row r="78" ht="12.75">
      <c r="D78" s="12" t="s">
        <v>151</v>
      </c>
    </row>
    <row r="79" spans="1:12" ht="25.5">
      <c r="A79" s="6">
        <v>33</v>
      </c>
      <c r="B79" s="6" t="s">
        <v>152</v>
      </c>
      <c r="C79" s="6" t="s">
        <v>44</v>
      </c>
      <c r="D79" s="6" t="s">
        <v>153</v>
      </c>
      <c r="E79" s="6" t="s">
        <v>51</v>
      </c>
      <c r="F79" s="8">
        <v>29</v>
      </c>
      <c r="G79" s="11"/>
      <c r="H79" s="10">
        <f>ROUND((G79*F79),2)</f>
        <v>0</v>
      </c>
      <c r="K79">
        <f>rekapitulace!H8</f>
        <v>21</v>
      </c>
      <c r="L79">
        <f>ROUND(K79/100*H79,2)</f>
        <v>0</v>
      </c>
    </row>
    <row r="80" spans="1:12" ht="25.5">
      <c r="A80" s="6">
        <v>34</v>
      </c>
      <c r="B80" s="6" t="s">
        <v>154</v>
      </c>
      <c r="C80" s="6" t="s">
        <v>44</v>
      </c>
      <c r="D80" s="6" t="s">
        <v>155</v>
      </c>
      <c r="E80" s="6" t="s">
        <v>67</v>
      </c>
      <c r="F80" s="8">
        <v>1326.675</v>
      </c>
      <c r="G80" s="11"/>
      <c r="H80" s="10">
        <f>ROUND((G80*F80),2)</f>
        <v>0</v>
      </c>
      <c r="K80">
        <f>rekapitulace!H8</f>
        <v>21</v>
      </c>
      <c r="L80">
        <f>ROUND(K80/100*H80,2)</f>
        <v>0</v>
      </c>
    </row>
    <row r="81" ht="25.5">
      <c r="D81" s="12" t="s">
        <v>156</v>
      </c>
    </row>
    <row r="82" spans="1:12" ht="12.75" customHeight="1">
      <c r="A82" s="13"/>
      <c r="B82" s="13"/>
      <c r="C82" s="13" t="s">
        <v>38</v>
      </c>
      <c r="D82" s="13" t="s">
        <v>48</v>
      </c>
      <c r="E82" s="13"/>
      <c r="F82" s="13"/>
      <c r="G82" s="13"/>
      <c r="H82" s="13">
        <f>SUM(H40:H81)</f>
        <v>0</v>
      </c>
      <c r="L82">
        <f>SUM(L40:L81)</f>
        <v>0</v>
      </c>
    </row>
    <row r="84" spans="1:8" ht="12.75" customHeight="1">
      <c r="A84" s="7"/>
      <c r="B84" s="7"/>
      <c r="C84" s="7" t="s">
        <v>41</v>
      </c>
      <c r="D84" s="7" t="s">
        <v>157</v>
      </c>
      <c r="E84" s="7"/>
      <c r="F84" s="9"/>
      <c r="G84" s="7"/>
      <c r="H84" s="9"/>
    </row>
    <row r="85" spans="1:12" ht="25.5">
      <c r="A85" s="6">
        <v>35</v>
      </c>
      <c r="B85" s="6" t="s">
        <v>158</v>
      </c>
      <c r="C85" s="6" t="s">
        <v>44</v>
      </c>
      <c r="D85" s="6" t="s">
        <v>159</v>
      </c>
      <c r="E85" s="6" t="s">
        <v>67</v>
      </c>
      <c r="F85" s="8">
        <v>77</v>
      </c>
      <c r="G85" s="11"/>
      <c r="H85" s="10">
        <f>ROUND((G85*F85),2)</f>
        <v>0</v>
      </c>
      <c r="K85">
        <f>rekapitulace!H8</f>
        <v>21</v>
      </c>
      <c r="L85">
        <f>ROUND(K85/100*H85,2)</f>
        <v>0</v>
      </c>
    </row>
    <row r="86" ht="12.75">
      <c r="D86" s="12" t="s">
        <v>82</v>
      </c>
    </row>
    <row r="87" spans="1:12" ht="38.25">
      <c r="A87" s="6">
        <v>36</v>
      </c>
      <c r="B87" s="6" t="s">
        <v>160</v>
      </c>
      <c r="C87" s="6" t="s">
        <v>44</v>
      </c>
      <c r="D87" s="6" t="s">
        <v>161</v>
      </c>
      <c r="E87" s="6" t="s">
        <v>162</v>
      </c>
      <c r="F87" s="8">
        <v>1</v>
      </c>
      <c r="G87" s="11"/>
      <c r="H87" s="10">
        <f aca="true" t="shared" si="0" ref="H87:H92">ROUND((G87*F87),2)</f>
        <v>0</v>
      </c>
      <c r="K87">
        <f>rekapitulace!H8</f>
        <v>21</v>
      </c>
      <c r="L87">
        <f aca="true" t="shared" si="1" ref="L87:L92">ROUND(K87/100*H87,2)</f>
        <v>0</v>
      </c>
    </row>
    <row r="88" spans="1:12" ht="25.5">
      <c r="A88" s="6">
        <v>37</v>
      </c>
      <c r="B88" s="6" t="s">
        <v>163</v>
      </c>
      <c r="C88" s="6" t="s">
        <v>44</v>
      </c>
      <c r="D88" s="6" t="s">
        <v>164</v>
      </c>
      <c r="E88" s="6" t="s">
        <v>162</v>
      </c>
      <c r="F88" s="8">
        <v>29</v>
      </c>
      <c r="G88" s="11"/>
      <c r="H88" s="10">
        <f t="shared" si="0"/>
        <v>0</v>
      </c>
      <c r="K88">
        <f>rekapitulace!H8</f>
        <v>21</v>
      </c>
      <c r="L88">
        <f t="shared" si="1"/>
        <v>0</v>
      </c>
    </row>
    <row r="89" spans="1:12" ht="12.75">
      <c r="A89" s="6">
        <v>38</v>
      </c>
      <c r="B89" s="6" t="s">
        <v>165</v>
      </c>
      <c r="C89" s="6" t="s">
        <v>44</v>
      </c>
      <c r="D89" s="6" t="s">
        <v>166</v>
      </c>
      <c r="E89" s="6" t="s">
        <v>162</v>
      </c>
      <c r="F89" s="8">
        <v>2</v>
      </c>
      <c r="G89" s="11"/>
      <c r="H89" s="10">
        <f t="shared" si="0"/>
        <v>0</v>
      </c>
      <c r="K89">
        <f>rekapitulace!H8</f>
        <v>21</v>
      </c>
      <c r="L89">
        <f t="shared" si="1"/>
        <v>0</v>
      </c>
    </row>
    <row r="90" spans="1:12" ht="12.75">
      <c r="A90" s="6">
        <v>39</v>
      </c>
      <c r="B90" s="6" t="s">
        <v>167</v>
      </c>
      <c r="C90" s="6" t="s">
        <v>44</v>
      </c>
      <c r="D90" s="6" t="s">
        <v>168</v>
      </c>
      <c r="E90" s="6" t="s">
        <v>162</v>
      </c>
      <c r="F90" s="8">
        <v>2</v>
      </c>
      <c r="G90" s="11"/>
      <c r="H90" s="10">
        <f t="shared" si="0"/>
        <v>0</v>
      </c>
      <c r="K90">
        <f>rekapitulace!H8</f>
        <v>21</v>
      </c>
      <c r="L90">
        <f t="shared" si="1"/>
        <v>0</v>
      </c>
    </row>
    <row r="91" spans="1:12" ht="12.75">
      <c r="A91" s="6">
        <v>40</v>
      </c>
      <c r="B91" s="6" t="s">
        <v>169</v>
      </c>
      <c r="C91" s="6" t="s">
        <v>44</v>
      </c>
      <c r="D91" s="6" t="s">
        <v>170</v>
      </c>
      <c r="E91" s="6" t="s">
        <v>162</v>
      </c>
      <c r="F91" s="8">
        <v>2</v>
      </c>
      <c r="G91" s="11"/>
      <c r="H91" s="10">
        <f t="shared" si="0"/>
        <v>0</v>
      </c>
      <c r="K91">
        <f>rekapitulace!H8</f>
        <v>21</v>
      </c>
      <c r="L91">
        <f t="shared" si="1"/>
        <v>0</v>
      </c>
    </row>
    <row r="92" spans="1:12" ht="25.5">
      <c r="A92" s="6">
        <v>41</v>
      </c>
      <c r="B92" s="6" t="s">
        <v>171</v>
      </c>
      <c r="C92" s="6" t="s">
        <v>44</v>
      </c>
      <c r="D92" s="6" t="s">
        <v>172</v>
      </c>
      <c r="E92" s="6" t="s">
        <v>46</v>
      </c>
      <c r="F92" s="8">
        <v>6.72</v>
      </c>
      <c r="G92" s="11"/>
      <c r="H92" s="10">
        <f t="shared" si="0"/>
        <v>0</v>
      </c>
      <c r="K92">
        <f>rekapitulace!H8</f>
        <v>21</v>
      </c>
      <c r="L92">
        <f t="shared" si="1"/>
        <v>0</v>
      </c>
    </row>
    <row r="93" ht="12.75">
      <c r="D93" s="12" t="s">
        <v>173</v>
      </c>
    </row>
    <row r="94" spans="1:12" ht="12.75" customHeight="1">
      <c r="A94" s="13"/>
      <c r="B94" s="13"/>
      <c r="C94" s="13" t="s">
        <v>41</v>
      </c>
      <c r="D94" s="13" t="s">
        <v>157</v>
      </c>
      <c r="E94" s="13"/>
      <c r="F94" s="13"/>
      <c r="G94" s="13"/>
      <c r="H94" s="13">
        <f>SUM(H85:H93)</f>
        <v>0</v>
      </c>
      <c r="L94">
        <f>SUM(L85:L93)</f>
        <v>0</v>
      </c>
    </row>
    <row r="96" spans="1:8" ht="12.75" customHeight="1">
      <c r="A96" s="7"/>
      <c r="B96" s="7"/>
      <c r="C96" s="7" t="s">
        <v>175</v>
      </c>
      <c r="D96" s="7" t="s">
        <v>174</v>
      </c>
      <c r="E96" s="7"/>
      <c r="F96" s="9"/>
      <c r="G96" s="7"/>
      <c r="H96" s="9"/>
    </row>
    <row r="97" spans="1:12" ht="25.5">
      <c r="A97" s="6">
        <v>42</v>
      </c>
      <c r="B97" s="6" t="s">
        <v>176</v>
      </c>
      <c r="C97" s="6" t="s">
        <v>44</v>
      </c>
      <c r="D97" s="6" t="s">
        <v>177</v>
      </c>
      <c r="E97" s="6" t="s">
        <v>67</v>
      </c>
      <c r="F97" s="8">
        <v>54</v>
      </c>
      <c r="G97" s="11"/>
      <c r="H97" s="10">
        <f>ROUND((G97*F97),2)</f>
        <v>0</v>
      </c>
      <c r="K97">
        <f>rekapitulace!H8</f>
        <v>21</v>
      </c>
      <c r="L97">
        <f>ROUND(K97/100*H97,2)</f>
        <v>0</v>
      </c>
    </row>
    <row r="98" ht="12.75">
      <c r="D98" s="12" t="s">
        <v>178</v>
      </c>
    </row>
    <row r="99" spans="1:12" ht="25.5">
      <c r="A99" s="6">
        <v>43</v>
      </c>
      <c r="B99" s="6" t="s">
        <v>179</v>
      </c>
      <c r="C99" s="6" t="s">
        <v>44</v>
      </c>
      <c r="D99" s="6" t="s">
        <v>180</v>
      </c>
      <c r="E99" s="6" t="s">
        <v>162</v>
      </c>
      <c r="F99" s="8">
        <v>12</v>
      </c>
      <c r="G99" s="11"/>
      <c r="H99" s="10">
        <f>ROUND((G99*F99),2)</f>
        <v>0</v>
      </c>
      <c r="K99">
        <f>rekapitulace!H8</f>
        <v>21</v>
      </c>
      <c r="L99">
        <f>ROUND(K99/100*H99,2)</f>
        <v>0</v>
      </c>
    </row>
    <row r="100" spans="1:12" ht="38.25">
      <c r="A100" s="6">
        <v>44</v>
      </c>
      <c r="B100" s="6" t="s">
        <v>179</v>
      </c>
      <c r="C100" s="6" t="s">
        <v>181</v>
      </c>
      <c r="D100" s="6" t="s">
        <v>182</v>
      </c>
      <c r="E100" s="6" t="s">
        <v>162</v>
      </c>
      <c r="F100" s="8">
        <v>8</v>
      </c>
      <c r="G100" s="11"/>
      <c r="H100" s="10">
        <f>ROUND((G100*F100),2)</f>
        <v>0</v>
      </c>
      <c r="K100">
        <f>rekapitulace!H8</f>
        <v>21</v>
      </c>
      <c r="L100">
        <f>ROUND(K100/100*H100,2)</f>
        <v>0</v>
      </c>
    </row>
    <row r="101" spans="1:12" ht="38.25">
      <c r="A101" s="6">
        <v>45</v>
      </c>
      <c r="B101" s="6" t="s">
        <v>183</v>
      </c>
      <c r="C101" s="6" t="s">
        <v>44</v>
      </c>
      <c r="D101" s="6" t="s">
        <v>184</v>
      </c>
      <c r="E101" s="6" t="s">
        <v>67</v>
      </c>
      <c r="F101" s="8">
        <v>1205</v>
      </c>
      <c r="G101" s="11"/>
      <c r="H101" s="10">
        <f>ROUND((G101*F101),2)</f>
        <v>0</v>
      </c>
      <c r="K101">
        <f>rekapitulace!H8</f>
        <v>21</v>
      </c>
      <c r="L101">
        <f>ROUND(K101/100*H101,2)</f>
        <v>0</v>
      </c>
    </row>
    <row r="102" spans="1:12" ht="38.25">
      <c r="A102" s="6">
        <v>46</v>
      </c>
      <c r="B102" s="6" t="s">
        <v>183</v>
      </c>
      <c r="C102" s="6" t="s">
        <v>181</v>
      </c>
      <c r="D102" s="6" t="s">
        <v>185</v>
      </c>
      <c r="E102" s="6" t="s">
        <v>67</v>
      </c>
      <c r="F102" s="8">
        <v>18</v>
      </c>
      <c r="G102" s="11"/>
      <c r="H102" s="10">
        <f>ROUND((G102*F102),2)</f>
        <v>0</v>
      </c>
      <c r="K102">
        <f>rekapitulace!H8</f>
        <v>21</v>
      </c>
      <c r="L102">
        <f>ROUND(K102/100*H102,2)</f>
        <v>0</v>
      </c>
    </row>
    <row r="103" spans="1:12" ht="102">
      <c r="A103" s="6">
        <v>47</v>
      </c>
      <c r="B103" s="6" t="s">
        <v>186</v>
      </c>
      <c r="C103" s="6" t="s">
        <v>44</v>
      </c>
      <c r="D103" s="6" t="s">
        <v>187</v>
      </c>
      <c r="E103" s="6" t="s">
        <v>67</v>
      </c>
      <c r="F103" s="8">
        <v>87</v>
      </c>
      <c r="G103" s="11"/>
      <c r="H103" s="10">
        <f>ROUND((G103*F103),2)</f>
        <v>0</v>
      </c>
      <c r="K103">
        <f>rekapitulace!H8</f>
        <v>21</v>
      </c>
      <c r="L103">
        <f>ROUND(K103/100*H103,2)</f>
        <v>0</v>
      </c>
    </row>
    <row r="104" ht="12.75">
      <c r="D104" s="12" t="s">
        <v>188</v>
      </c>
    </row>
    <row r="105" spans="1:12" ht="25.5">
      <c r="A105" s="6">
        <v>48</v>
      </c>
      <c r="B105" s="6" t="s">
        <v>189</v>
      </c>
      <c r="C105" s="6" t="s">
        <v>44</v>
      </c>
      <c r="D105" s="6" t="s">
        <v>190</v>
      </c>
      <c r="E105" s="6" t="s">
        <v>67</v>
      </c>
      <c r="F105" s="8">
        <v>80</v>
      </c>
      <c r="G105" s="11"/>
      <c r="H105" s="10">
        <f>ROUND((G105*F105),2)</f>
        <v>0</v>
      </c>
      <c r="K105">
        <f>rekapitulace!H8</f>
        <v>21</v>
      </c>
      <c r="L105">
        <f>ROUND(K105/100*H105,2)</f>
        <v>0</v>
      </c>
    </row>
    <row r="106" ht="12.75">
      <c r="D106" s="12" t="s">
        <v>191</v>
      </c>
    </row>
    <row r="107" spans="1:12" ht="38.25">
      <c r="A107" s="14">
        <v>49</v>
      </c>
      <c r="B107" s="14" t="s">
        <v>192</v>
      </c>
      <c r="C107" s="14" t="s">
        <v>44</v>
      </c>
      <c r="D107" s="14" t="s">
        <v>193</v>
      </c>
      <c r="E107" s="14" t="s">
        <v>67</v>
      </c>
      <c r="F107" s="8">
        <v>80</v>
      </c>
      <c r="G107" s="11"/>
      <c r="H107" s="10">
        <f>ROUND(G107*F107,2)</f>
        <v>0</v>
      </c>
      <c r="K107">
        <f>rekapitulace!H8</f>
        <v>21</v>
      </c>
      <c r="L107">
        <f>ROUND(K107/100*H107,2)</f>
        <v>0</v>
      </c>
    </row>
    <row r="108" spans="1:12" ht="25.5">
      <c r="A108" s="6">
        <v>50</v>
      </c>
      <c r="B108" s="6" t="s">
        <v>194</v>
      </c>
      <c r="C108" s="6" t="s">
        <v>44</v>
      </c>
      <c r="D108" s="6" t="s">
        <v>195</v>
      </c>
      <c r="E108" s="6" t="s">
        <v>162</v>
      </c>
      <c r="F108" s="8">
        <v>8</v>
      </c>
      <c r="G108" s="11"/>
      <c r="H108" s="10">
        <f>ROUND((G108*F108),2)</f>
        <v>0</v>
      </c>
      <c r="K108">
        <f>rekapitulace!H8</f>
        <v>21</v>
      </c>
      <c r="L108">
        <f>ROUND(K108/100*H108,2)</f>
        <v>0</v>
      </c>
    </row>
    <row r="109" spans="1:12" ht="38.25">
      <c r="A109" s="6">
        <v>51</v>
      </c>
      <c r="B109" s="6" t="s">
        <v>196</v>
      </c>
      <c r="C109" s="6" t="s">
        <v>44</v>
      </c>
      <c r="D109" s="6" t="s">
        <v>197</v>
      </c>
      <c r="E109" s="6" t="s">
        <v>67</v>
      </c>
      <c r="F109" s="8">
        <v>33</v>
      </c>
      <c r="G109" s="11"/>
      <c r="H109" s="10">
        <f>ROUND((G109*F109),2)</f>
        <v>0</v>
      </c>
      <c r="K109">
        <f>rekapitulace!H8</f>
        <v>21</v>
      </c>
      <c r="L109">
        <f>ROUND(K109/100*H109,2)</f>
        <v>0</v>
      </c>
    </row>
    <row r="110" ht="12.75">
      <c r="D110" s="12" t="s">
        <v>198</v>
      </c>
    </row>
    <row r="111" spans="1:12" ht="25.5">
      <c r="A111" s="6">
        <v>52</v>
      </c>
      <c r="B111" s="6" t="s">
        <v>199</v>
      </c>
      <c r="C111" s="6" t="s">
        <v>44</v>
      </c>
      <c r="D111" s="6" t="s">
        <v>200</v>
      </c>
      <c r="E111" s="6" t="s">
        <v>51</v>
      </c>
      <c r="F111" s="8">
        <v>27</v>
      </c>
      <c r="G111" s="11"/>
      <c r="H111" s="10">
        <f>ROUND((G111*F111),2)</f>
        <v>0</v>
      </c>
      <c r="K111">
        <f>rekapitulace!H8</f>
        <v>21</v>
      </c>
      <c r="L111">
        <f>ROUND(K111/100*H111,2)</f>
        <v>0</v>
      </c>
    </row>
    <row r="112" ht="12.75">
      <c r="D112" s="12" t="s">
        <v>201</v>
      </c>
    </row>
    <row r="113" spans="1:12" ht="25.5">
      <c r="A113" s="6">
        <v>53</v>
      </c>
      <c r="B113" s="6" t="s">
        <v>202</v>
      </c>
      <c r="C113" s="6" t="s">
        <v>44</v>
      </c>
      <c r="D113" s="6" t="s">
        <v>203</v>
      </c>
      <c r="E113" s="6" t="s">
        <v>51</v>
      </c>
      <c r="F113" s="8">
        <v>8904</v>
      </c>
      <c r="G113" s="11"/>
      <c r="H113" s="10">
        <f>ROUND((G113*F113),2)</f>
        <v>0</v>
      </c>
      <c r="K113">
        <f>rekapitulace!H8</f>
        <v>21</v>
      </c>
      <c r="L113">
        <f>ROUND(K113/100*H113,2)</f>
        <v>0</v>
      </c>
    </row>
    <row r="114" ht="12.75">
      <c r="D114" s="12" t="s">
        <v>204</v>
      </c>
    </row>
    <row r="115" spans="1:12" ht="25.5">
      <c r="A115" s="14">
        <v>54</v>
      </c>
      <c r="B115" s="14" t="s">
        <v>205</v>
      </c>
      <c r="C115" s="14" t="s">
        <v>44</v>
      </c>
      <c r="D115" s="14" t="s">
        <v>206</v>
      </c>
      <c r="E115" s="14" t="s">
        <v>51</v>
      </c>
      <c r="F115" s="8">
        <v>8904</v>
      </c>
      <c r="G115" s="11"/>
      <c r="H115" s="10">
        <f>ROUND(G115*F115,2)</f>
        <v>0</v>
      </c>
      <c r="K115">
        <f>rekapitulace!H8</f>
        <v>21</v>
      </c>
      <c r="L115">
        <f>ROUND(K115/100*H115,2)</f>
        <v>0</v>
      </c>
    </row>
    <row r="116" spans="1:12" ht="38.25">
      <c r="A116" s="6">
        <v>55</v>
      </c>
      <c r="B116" s="6" t="s">
        <v>207</v>
      </c>
      <c r="C116" s="6" t="s">
        <v>44</v>
      </c>
      <c r="D116" s="6" t="s">
        <v>208</v>
      </c>
      <c r="E116" s="6" t="s">
        <v>67</v>
      </c>
      <c r="F116" s="8">
        <v>33</v>
      </c>
      <c r="G116" s="11"/>
      <c r="H116" s="10">
        <f>ROUND((G116*F116),2)</f>
        <v>0</v>
      </c>
      <c r="K116">
        <f>rekapitulace!H8</f>
        <v>21</v>
      </c>
      <c r="L116">
        <f>ROUND(K116/100*H116,2)</f>
        <v>0</v>
      </c>
    </row>
    <row r="117" spans="1:12" ht="12.75">
      <c r="A117" s="6">
        <v>56</v>
      </c>
      <c r="B117" s="6" t="s">
        <v>209</v>
      </c>
      <c r="C117" s="6" t="s">
        <v>44</v>
      </c>
      <c r="D117" s="6" t="s">
        <v>210</v>
      </c>
      <c r="E117" s="6" t="s">
        <v>162</v>
      </c>
      <c r="F117" s="8">
        <v>5</v>
      </c>
      <c r="G117" s="11"/>
      <c r="H117" s="10">
        <f>ROUND((G117*F117),2)</f>
        <v>0</v>
      </c>
      <c r="K117">
        <f>rekapitulace!H8</f>
        <v>21</v>
      </c>
      <c r="L117">
        <f>ROUND(K117/100*H117,2)</f>
        <v>0</v>
      </c>
    </row>
    <row r="118" spans="1:12" ht="38.25">
      <c r="A118" s="6">
        <v>57</v>
      </c>
      <c r="B118" s="6" t="s">
        <v>211</v>
      </c>
      <c r="C118" s="6" t="s">
        <v>44</v>
      </c>
      <c r="D118" s="6" t="s">
        <v>212</v>
      </c>
      <c r="E118" s="6" t="s">
        <v>162</v>
      </c>
      <c r="F118" s="8">
        <v>28</v>
      </c>
      <c r="G118" s="11"/>
      <c r="H118" s="10">
        <f>ROUND((G118*F118),2)</f>
        <v>0</v>
      </c>
      <c r="K118">
        <f>rekapitulace!H8</f>
        <v>21</v>
      </c>
      <c r="L118">
        <f>ROUND(K118/100*H118,2)</f>
        <v>0</v>
      </c>
    </row>
    <row r="119" spans="1:12" ht="12.75" customHeight="1">
      <c r="A119" s="13"/>
      <c r="B119" s="13"/>
      <c r="C119" s="13" t="s">
        <v>175</v>
      </c>
      <c r="D119" s="13" t="s">
        <v>174</v>
      </c>
      <c r="E119" s="13"/>
      <c r="F119" s="13"/>
      <c r="G119" s="13"/>
      <c r="H119" s="13">
        <f>SUM(H97:H118)</f>
        <v>0</v>
      </c>
      <c r="L119">
        <f>SUM(L97:L118)</f>
        <v>0</v>
      </c>
    </row>
    <row r="121" spans="1:12" ht="12.75" customHeight="1">
      <c r="A121" s="13"/>
      <c r="B121" s="13"/>
      <c r="C121" s="13"/>
      <c r="D121" s="13" t="s">
        <v>53</v>
      </c>
      <c r="E121" s="13"/>
      <c r="F121" s="13"/>
      <c r="G121" s="13"/>
      <c r="H121" s="13">
        <f>+H29+H37+H82+H94+H119</f>
        <v>0</v>
      </c>
      <c r="L121">
        <f>+L29+L37+L82+L94+L119</f>
        <v>0</v>
      </c>
    </row>
    <row r="123" spans="1:8" ht="12.75" customHeight="1">
      <c r="A123" s="7" t="s">
        <v>54</v>
      </c>
      <c r="B123" s="7"/>
      <c r="C123" s="7"/>
      <c r="D123" s="7"/>
      <c r="E123" s="7"/>
      <c r="F123" s="7"/>
      <c r="G123" s="7"/>
      <c r="H123" s="7"/>
    </row>
    <row r="124" spans="1:8" ht="12.75" customHeight="1">
      <c r="A124" s="7"/>
      <c r="B124" s="7"/>
      <c r="C124" s="7"/>
      <c r="D124" s="7" t="s">
        <v>55</v>
      </c>
      <c r="E124" s="7"/>
      <c r="F124" s="7"/>
      <c r="G124" s="7"/>
      <c r="H124" s="7"/>
    </row>
    <row r="125" spans="1:12" ht="12.75" customHeight="1">
      <c r="A125" s="13"/>
      <c r="B125" s="13"/>
      <c r="C125" s="13"/>
      <c r="D125" s="13" t="s">
        <v>56</v>
      </c>
      <c r="E125" s="13"/>
      <c r="F125" s="13"/>
      <c r="G125" s="13"/>
      <c r="H125" s="13">
        <v>0</v>
      </c>
      <c r="L125">
        <v>0</v>
      </c>
    </row>
    <row r="126" spans="1:8" ht="12.75" customHeight="1">
      <c r="A126" s="7"/>
      <c r="B126" s="7"/>
      <c r="C126" s="7"/>
      <c r="D126" s="7" t="s">
        <v>57</v>
      </c>
      <c r="E126" s="7"/>
      <c r="F126" s="7"/>
      <c r="G126" s="7"/>
      <c r="H126" s="7"/>
    </row>
    <row r="127" spans="1:12" ht="12.75" customHeight="1">
      <c r="A127" s="13"/>
      <c r="B127" s="13"/>
      <c r="C127" s="13"/>
      <c r="D127" s="13" t="s">
        <v>58</v>
      </c>
      <c r="E127" s="13"/>
      <c r="F127" s="13"/>
      <c r="G127" s="13"/>
      <c r="H127" s="13">
        <v>0</v>
      </c>
      <c r="L127">
        <v>0</v>
      </c>
    </row>
    <row r="128" spans="1:12" ht="12.75" customHeight="1">
      <c r="A128" s="13"/>
      <c r="B128" s="13"/>
      <c r="C128" s="13"/>
      <c r="D128" s="13" t="s">
        <v>59</v>
      </c>
      <c r="E128" s="13"/>
      <c r="F128" s="13"/>
      <c r="G128" s="13"/>
      <c r="H128" s="13">
        <f>H125+H127</f>
        <v>0</v>
      </c>
      <c r="L128">
        <f>L125+L127</f>
        <v>0</v>
      </c>
    </row>
    <row r="130" spans="1:12" ht="12.75" customHeight="1">
      <c r="A130" s="13"/>
      <c r="B130" s="13"/>
      <c r="C130" s="13"/>
      <c r="D130" s="13" t="s">
        <v>59</v>
      </c>
      <c r="E130" s="13"/>
      <c r="F130" s="13"/>
      <c r="G130" s="13"/>
      <c r="H130" s="13">
        <f>H121+H128</f>
        <v>0</v>
      </c>
      <c r="L130">
        <f>L121+L128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36</v>
      </c>
      <c r="D5" s="5" t="s">
        <v>716</v>
      </c>
      <c r="E5" s="5"/>
    </row>
    <row r="6" spans="1:5" ht="12.75" customHeight="1">
      <c r="A6" t="s">
        <v>18</v>
      </c>
      <c r="C6" s="5" t="s">
        <v>764</v>
      </c>
      <c r="D6" s="5" t="s">
        <v>214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215</v>
      </c>
      <c r="C12" s="6" t="s">
        <v>44</v>
      </c>
      <c r="D12" s="6" t="s">
        <v>216</v>
      </c>
      <c r="E12" s="6" t="s">
        <v>46</v>
      </c>
      <c r="F12" s="8">
        <v>5.796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765</v>
      </c>
    </row>
    <row r="14" spans="1:12" ht="12.75" customHeight="1">
      <c r="A14" s="13"/>
      <c r="B14" s="13"/>
      <c r="C14" s="13" t="s">
        <v>21</v>
      </c>
      <c r="D14" s="13" t="s">
        <v>42</v>
      </c>
      <c r="E14" s="13"/>
      <c r="F14" s="13"/>
      <c r="G14" s="13"/>
      <c r="H14" s="13">
        <f>SUM(H12:H13)</f>
        <v>0</v>
      </c>
      <c r="L14">
        <f>SUM(L12:L13)</f>
        <v>0</v>
      </c>
    </row>
    <row r="16" spans="1:8" ht="12.75" customHeight="1">
      <c r="A16" s="7"/>
      <c r="B16" s="7"/>
      <c r="C16" s="7" t="s">
        <v>38</v>
      </c>
      <c r="D16" s="7" t="s">
        <v>48</v>
      </c>
      <c r="E16" s="7"/>
      <c r="F16" s="9"/>
      <c r="G16" s="7"/>
      <c r="H16" s="9"/>
    </row>
    <row r="17" spans="1:12" ht="51">
      <c r="A17" s="6">
        <v>2</v>
      </c>
      <c r="B17" s="6" t="s">
        <v>146</v>
      </c>
      <c r="C17" s="6" t="s">
        <v>44</v>
      </c>
      <c r="D17" s="6" t="s">
        <v>218</v>
      </c>
      <c r="E17" s="6" t="s">
        <v>51</v>
      </c>
      <c r="F17" s="8">
        <v>96.6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ht="12.75">
      <c r="D18" s="12" t="s">
        <v>766</v>
      </c>
    </row>
    <row r="19" spans="1:12" ht="12.75">
      <c r="A19" s="6">
        <v>3</v>
      </c>
      <c r="B19" s="6" t="s">
        <v>152</v>
      </c>
      <c r="C19" s="6" t="s">
        <v>44</v>
      </c>
      <c r="D19" s="6" t="s">
        <v>220</v>
      </c>
      <c r="E19" s="6" t="s">
        <v>51</v>
      </c>
      <c r="F19" s="8">
        <v>644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25.5">
      <c r="D20" s="12" t="s">
        <v>767</v>
      </c>
    </row>
    <row r="21" spans="1:12" ht="12.75" customHeight="1">
      <c r="A21" s="13"/>
      <c r="B21" s="13"/>
      <c r="C21" s="13" t="s">
        <v>38</v>
      </c>
      <c r="D21" s="13" t="s">
        <v>48</v>
      </c>
      <c r="E21" s="13"/>
      <c r="F21" s="13"/>
      <c r="G21" s="13"/>
      <c r="H21" s="13">
        <f>SUM(H17:H20)</f>
        <v>0</v>
      </c>
      <c r="L21">
        <f>SUM(L17:L20)</f>
        <v>0</v>
      </c>
    </row>
    <row r="23" spans="1:8" ht="12.75" customHeight="1">
      <c r="A23" s="7"/>
      <c r="B23" s="7"/>
      <c r="C23" s="7" t="s">
        <v>41</v>
      </c>
      <c r="D23" s="7" t="s">
        <v>157</v>
      </c>
      <c r="E23" s="7"/>
      <c r="F23" s="9"/>
      <c r="G23" s="7"/>
      <c r="H23" s="9"/>
    </row>
    <row r="24" spans="1:12" ht="12.75">
      <c r="A24" s="6">
        <v>4</v>
      </c>
      <c r="B24" s="6" t="s">
        <v>169</v>
      </c>
      <c r="C24" s="6" t="s">
        <v>44</v>
      </c>
      <c r="D24" s="6" t="s">
        <v>170</v>
      </c>
      <c r="E24" s="6" t="s">
        <v>162</v>
      </c>
      <c r="F24" s="8">
        <v>2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spans="1:12" ht="25.5">
      <c r="A25" s="14">
        <v>5</v>
      </c>
      <c r="B25" s="14" t="s">
        <v>455</v>
      </c>
      <c r="C25" s="14" t="s">
        <v>44</v>
      </c>
      <c r="D25" s="14" t="s">
        <v>456</v>
      </c>
      <c r="E25" s="14" t="s">
        <v>162</v>
      </c>
      <c r="F25" s="8">
        <v>2</v>
      </c>
      <c r="G25" s="11"/>
      <c r="H25" s="10">
        <f>ROUND(G25*F25,2)</f>
        <v>0</v>
      </c>
      <c r="K25">
        <f>rekapitulace!H8</f>
        <v>21</v>
      </c>
      <c r="L25">
        <f>ROUND(K25/100*H25,2)</f>
        <v>0</v>
      </c>
    </row>
    <row r="26" spans="1:12" ht="12.75" customHeight="1">
      <c r="A26" s="13"/>
      <c r="B26" s="13"/>
      <c r="C26" s="13" t="s">
        <v>41</v>
      </c>
      <c r="D26" s="13" t="s">
        <v>157</v>
      </c>
      <c r="E26" s="13"/>
      <c r="F26" s="13"/>
      <c r="G26" s="13"/>
      <c r="H26" s="13">
        <f>SUM(H24:H25)</f>
        <v>0</v>
      </c>
      <c r="L26">
        <f>SUM(L24:L25)</f>
        <v>0</v>
      </c>
    </row>
    <row r="28" spans="1:8" ht="12.75" customHeight="1">
      <c r="A28" s="7"/>
      <c r="B28" s="7"/>
      <c r="C28" s="7" t="s">
        <v>175</v>
      </c>
      <c r="D28" s="7" t="s">
        <v>174</v>
      </c>
      <c r="E28" s="7"/>
      <c r="F28" s="9"/>
      <c r="G28" s="7"/>
      <c r="H28" s="9"/>
    </row>
    <row r="29" spans="1:12" ht="25.5">
      <c r="A29" s="6">
        <v>6</v>
      </c>
      <c r="B29" s="6" t="s">
        <v>222</v>
      </c>
      <c r="C29" s="6" t="s">
        <v>44</v>
      </c>
      <c r="D29" s="6" t="s">
        <v>223</v>
      </c>
      <c r="E29" s="6" t="s">
        <v>67</v>
      </c>
      <c r="F29" s="8">
        <v>19.8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12.75">
      <c r="D30" s="12" t="s">
        <v>768</v>
      </c>
    </row>
    <row r="31" spans="1:12" ht="12.75">
      <c r="A31" s="6">
        <v>7</v>
      </c>
      <c r="B31" s="6" t="s">
        <v>225</v>
      </c>
      <c r="C31" s="6" t="s">
        <v>44</v>
      </c>
      <c r="D31" s="6" t="s">
        <v>226</v>
      </c>
      <c r="E31" s="6" t="s">
        <v>67</v>
      </c>
      <c r="F31" s="8">
        <v>132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spans="1:12" ht="12.75" customHeight="1">
      <c r="A32" s="13"/>
      <c r="B32" s="13"/>
      <c r="C32" s="13" t="s">
        <v>175</v>
      </c>
      <c r="D32" s="13" t="s">
        <v>174</v>
      </c>
      <c r="E32" s="13"/>
      <c r="F32" s="13"/>
      <c r="G32" s="13"/>
      <c r="H32" s="13">
        <f>SUM(H29:H31)</f>
        <v>0</v>
      </c>
      <c r="L32">
        <f>SUM(L29:L31)</f>
        <v>0</v>
      </c>
    </row>
    <row r="34" spans="1:12" ht="12.75" customHeight="1">
      <c r="A34" s="13"/>
      <c r="B34" s="13"/>
      <c r="C34" s="13"/>
      <c r="D34" s="13" t="s">
        <v>53</v>
      </c>
      <c r="E34" s="13"/>
      <c r="F34" s="13"/>
      <c r="G34" s="13"/>
      <c r="H34" s="13">
        <f>+H14+H21+H26+H32</f>
        <v>0</v>
      </c>
      <c r="L34">
        <f>+L14+L21+L26+L32</f>
        <v>0</v>
      </c>
    </row>
    <row r="36" spans="1:8" ht="12.75" customHeight="1">
      <c r="A36" s="7" t="s">
        <v>54</v>
      </c>
      <c r="B36" s="7"/>
      <c r="C36" s="7"/>
      <c r="D36" s="7"/>
      <c r="E36" s="7"/>
      <c r="F36" s="7"/>
      <c r="G36" s="7"/>
      <c r="H36" s="7"/>
    </row>
    <row r="37" spans="1:8" ht="12.75" customHeight="1">
      <c r="A37" s="7"/>
      <c r="B37" s="7"/>
      <c r="C37" s="7"/>
      <c r="D37" s="7" t="s">
        <v>55</v>
      </c>
      <c r="E37" s="7"/>
      <c r="F37" s="7"/>
      <c r="G37" s="7"/>
      <c r="H37" s="7"/>
    </row>
    <row r="38" spans="1:12" ht="12.75" customHeight="1">
      <c r="A38" s="13"/>
      <c r="B38" s="13"/>
      <c r="C38" s="13"/>
      <c r="D38" s="13" t="s">
        <v>56</v>
      </c>
      <c r="E38" s="13"/>
      <c r="F38" s="13"/>
      <c r="G38" s="13"/>
      <c r="H38" s="13">
        <v>0</v>
      </c>
      <c r="L38">
        <v>0</v>
      </c>
    </row>
    <row r="39" spans="1:8" ht="12.75" customHeight="1">
      <c r="A39" s="7"/>
      <c r="B39" s="7"/>
      <c r="C39" s="7"/>
      <c r="D39" s="7" t="s">
        <v>57</v>
      </c>
      <c r="E39" s="7"/>
      <c r="F39" s="7"/>
      <c r="G39" s="7"/>
      <c r="H39" s="7"/>
    </row>
    <row r="40" spans="1:12" ht="12.75" customHeight="1">
      <c r="A40" s="13"/>
      <c r="B40" s="13"/>
      <c r="C40" s="13"/>
      <c r="D40" s="13" t="s">
        <v>58</v>
      </c>
      <c r="E40" s="13"/>
      <c r="F40" s="13"/>
      <c r="G40" s="13"/>
      <c r="H40" s="13">
        <v>0</v>
      </c>
      <c r="L40">
        <v>0</v>
      </c>
    </row>
    <row r="41" spans="1:12" ht="12.75" customHeight="1">
      <c r="A41" s="13"/>
      <c r="B41" s="13"/>
      <c r="C41" s="13"/>
      <c r="D41" s="13" t="s">
        <v>59</v>
      </c>
      <c r="E41" s="13"/>
      <c r="F41" s="13"/>
      <c r="G41" s="13"/>
      <c r="H41" s="13">
        <f>H38+H40</f>
        <v>0</v>
      </c>
      <c r="L41">
        <f>L38+L40</f>
        <v>0</v>
      </c>
    </row>
    <row r="43" spans="1:12" ht="12.75" customHeight="1">
      <c r="A43" s="13"/>
      <c r="B43" s="13"/>
      <c r="C43" s="13"/>
      <c r="D43" s="13" t="s">
        <v>59</v>
      </c>
      <c r="E43" s="13"/>
      <c r="F43" s="13"/>
      <c r="G43" s="13"/>
      <c r="H43" s="13">
        <f>H34+H41</f>
        <v>0</v>
      </c>
      <c r="L43">
        <f>L34+L41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36</v>
      </c>
      <c r="D5" s="5" t="s">
        <v>716</v>
      </c>
      <c r="E5" s="5"/>
    </row>
    <row r="6" spans="1:5" ht="12.75" customHeight="1">
      <c r="A6" t="s">
        <v>18</v>
      </c>
      <c r="C6" s="5" t="s">
        <v>769</v>
      </c>
      <c r="D6" s="5" t="s">
        <v>770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71</v>
      </c>
      <c r="C12" s="6" t="s">
        <v>44</v>
      </c>
      <c r="D12" s="6" t="s">
        <v>72</v>
      </c>
      <c r="E12" s="6" t="s">
        <v>46</v>
      </c>
      <c r="F12" s="8">
        <v>7.8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771</v>
      </c>
    </row>
    <row r="14" spans="1:12" ht="12.75">
      <c r="A14" s="6">
        <v>2</v>
      </c>
      <c r="B14" s="6" t="s">
        <v>86</v>
      </c>
      <c r="C14" s="6" t="s">
        <v>44</v>
      </c>
      <c r="D14" s="6" t="s">
        <v>87</v>
      </c>
      <c r="E14" s="6" t="s">
        <v>51</v>
      </c>
      <c r="F14" s="8">
        <v>39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spans="1:12" ht="12.75" customHeight="1">
      <c r="A15" s="13"/>
      <c r="B15" s="13"/>
      <c r="C15" s="13" t="s">
        <v>21</v>
      </c>
      <c r="D15" s="13" t="s">
        <v>42</v>
      </c>
      <c r="E15" s="13"/>
      <c r="F15" s="13"/>
      <c r="G15" s="13"/>
      <c r="H15" s="13">
        <f>SUM(H12:H14)</f>
        <v>0</v>
      </c>
      <c r="L15">
        <f>SUM(L12:L14)</f>
        <v>0</v>
      </c>
    </row>
    <row r="17" spans="1:8" ht="12.75" customHeight="1">
      <c r="A17" s="7"/>
      <c r="B17" s="7"/>
      <c r="C17" s="7" t="s">
        <v>38</v>
      </c>
      <c r="D17" s="7" t="s">
        <v>48</v>
      </c>
      <c r="E17" s="7"/>
      <c r="F17" s="9"/>
      <c r="G17" s="7"/>
      <c r="H17" s="9"/>
    </row>
    <row r="18" spans="1:12" ht="25.5">
      <c r="A18" s="6">
        <v>3</v>
      </c>
      <c r="B18" s="6" t="s">
        <v>146</v>
      </c>
      <c r="C18" s="6" t="s">
        <v>44</v>
      </c>
      <c r="D18" s="6" t="s">
        <v>230</v>
      </c>
      <c r="E18" s="6" t="s">
        <v>51</v>
      </c>
      <c r="F18" s="8">
        <v>33.6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25.5">
      <c r="D19" s="12" t="s">
        <v>772</v>
      </c>
    </row>
    <row r="20" spans="1:12" ht="25.5">
      <c r="A20" s="14">
        <v>4</v>
      </c>
      <c r="B20" s="14" t="s">
        <v>232</v>
      </c>
      <c r="C20" s="14" t="s">
        <v>44</v>
      </c>
      <c r="D20" s="14" t="s">
        <v>233</v>
      </c>
      <c r="E20" s="14" t="s">
        <v>51</v>
      </c>
      <c r="F20" s="8">
        <v>33.6</v>
      </c>
      <c r="G20" s="11"/>
      <c r="H20" s="10">
        <f>ROUND(G20*F20,2)</f>
        <v>0</v>
      </c>
      <c r="K20">
        <f>rekapitulace!H8</f>
        <v>21</v>
      </c>
      <c r="L20">
        <f>ROUND(K20/100*H20,2)</f>
        <v>0</v>
      </c>
    </row>
    <row r="21" spans="1:12" ht="25.5">
      <c r="A21" s="6">
        <v>5</v>
      </c>
      <c r="B21" s="6" t="s">
        <v>149</v>
      </c>
      <c r="C21" s="6" t="s">
        <v>44</v>
      </c>
      <c r="D21" s="6" t="s">
        <v>150</v>
      </c>
      <c r="E21" s="6" t="s">
        <v>51</v>
      </c>
      <c r="F21" s="8">
        <v>7.35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773</v>
      </c>
    </row>
    <row r="23" spans="1:12" ht="25.5">
      <c r="A23" s="14">
        <v>6</v>
      </c>
      <c r="B23" s="14" t="s">
        <v>232</v>
      </c>
      <c r="C23" s="14" t="s">
        <v>181</v>
      </c>
      <c r="D23" s="14" t="s">
        <v>233</v>
      </c>
      <c r="E23" s="14" t="s">
        <v>51</v>
      </c>
      <c r="F23" s="8">
        <v>7.35</v>
      </c>
      <c r="G23" s="11"/>
      <c r="H23" s="10">
        <f>ROUND(G23*F23,2)</f>
        <v>0</v>
      </c>
      <c r="K23">
        <f>rekapitulace!H8</f>
        <v>21</v>
      </c>
      <c r="L23">
        <f>ROUND(K23/100*H23,2)</f>
        <v>0</v>
      </c>
    </row>
    <row r="24" spans="1:12" ht="12.75" customHeight="1">
      <c r="A24" s="13"/>
      <c r="B24" s="13"/>
      <c r="C24" s="13" t="s">
        <v>38</v>
      </c>
      <c r="D24" s="13" t="s">
        <v>48</v>
      </c>
      <c r="E24" s="13"/>
      <c r="F24" s="13"/>
      <c r="G24" s="13"/>
      <c r="H24" s="13">
        <f>SUM(H18:H23)</f>
        <v>0</v>
      </c>
      <c r="L24">
        <f>SUM(L18:L23)</f>
        <v>0</v>
      </c>
    </row>
    <row r="26" spans="1:8" ht="12.75" customHeight="1">
      <c r="A26" s="7"/>
      <c r="B26" s="7"/>
      <c r="C26" s="7" t="s">
        <v>175</v>
      </c>
      <c r="D26" s="7" t="s">
        <v>174</v>
      </c>
      <c r="E26" s="7"/>
      <c r="F26" s="9"/>
      <c r="G26" s="7"/>
      <c r="H26" s="9"/>
    </row>
    <row r="27" spans="1:12" ht="25.5">
      <c r="A27" s="6">
        <v>7</v>
      </c>
      <c r="B27" s="6" t="s">
        <v>222</v>
      </c>
      <c r="C27" s="6" t="s">
        <v>44</v>
      </c>
      <c r="D27" s="6" t="s">
        <v>243</v>
      </c>
      <c r="E27" s="6" t="s">
        <v>67</v>
      </c>
      <c r="F27" s="8">
        <v>12.6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2" t="s">
        <v>774</v>
      </c>
    </row>
    <row r="29" spans="1:12" ht="25.5">
      <c r="A29" s="6">
        <v>8</v>
      </c>
      <c r="B29" s="6" t="s">
        <v>183</v>
      </c>
      <c r="C29" s="6" t="s">
        <v>44</v>
      </c>
      <c r="D29" s="6" t="s">
        <v>245</v>
      </c>
      <c r="E29" s="6" t="s">
        <v>67</v>
      </c>
      <c r="F29" s="8">
        <v>11.55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12.75">
      <c r="D30" s="12" t="s">
        <v>775</v>
      </c>
    </row>
    <row r="31" spans="1:12" ht="12.75" customHeight="1">
      <c r="A31" s="13"/>
      <c r="B31" s="13"/>
      <c r="C31" s="13" t="s">
        <v>175</v>
      </c>
      <c r="D31" s="13" t="s">
        <v>174</v>
      </c>
      <c r="E31" s="13"/>
      <c r="F31" s="13"/>
      <c r="G31" s="13"/>
      <c r="H31" s="13">
        <f>SUM(H27:H30)</f>
        <v>0</v>
      </c>
      <c r="L31">
        <f>SUM(L27:L30)</f>
        <v>0</v>
      </c>
    </row>
    <row r="33" spans="1:12" ht="12.75" customHeight="1">
      <c r="A33" s="13"/>
      <c r="B33" s="13"/>
      <c r="C33" s="13"/>
      <c r="D33" s="13" t="s">
        <v>53</v>
      </c>
      <c r="E33" s="13"/>
      <c r="F33" s="13"/>
      <c r="G33" s="13"/>
      <c r="H33" s="13">
        <f>+H15+H24+H31</f>
        <v>0</v>
      </c>
      <c r="L33">
        <f>+L15+L24+L31</f>
        <v>0</v>
      </c>
    </row>
    <row r="35" spans="1:8" ht="12.75" customHeight="1">
      <c r="A35" s="7" t="s">
        <v>54</v>
      </c>
      <c r="B35" s="7"/>
      <c r="C35" s="7"/>
      <c r="D35" s="7"/>
      <c r="E35" s="7"/>
      <c r="F35" s="7"/>
      <c r="G35" s="7"/>
      <c r="H35" s="7"/>
    </row>
    <row r="36" spans="1:8" ht="12.75" customHeight="1">
      <c r="A36" s="7"/>
      <c r="B36" s="7"/>
      <c r="C36" s="7"/>
      <c r="D36" s="7" t="s">
        <v>55</v>
      </c>
      <c r="E36" s="7"/>
      <c r="F36" s="7"/>
      <c r="G36" s="7"/>
      <c r="H36" s="7"/>
    </row>
    <row r="37" spans="1:12" ht="12.75" customHeight="1">
      <c r="A37" s="13"/>
      <c r="B37" s="13"/>
      <c r="C37" s="13"/>
      <c r="D37" s="13" t="s">
        <v>56</v>
      </c>
      <c r="E37" s="13"/>
      <c r="F37" s="13"/>
      <c r="G37" s="13"/>
      <c r="H37" s="13">
        <v>0</v>
      </c>
      <c r="L37">
        <v>0</v>
      </c>
    </row>
    <row r="38" spans="1:8" ht="12.75" customHeight="1">
      <c r="A38" s="7"/>
      <c r="B38" s="7"/>
      <c r="C38" s="7"/>
      <c r="D38" s="7" t="s">
        <v>57</v>
      </c>
      <c r="E38" s="7"/>
      <c r="F38" s="7"/>
      <c r="G38" s="7"/>
      <c r="H38" s="7"/>
    </row>
    <row r="39" spans="1:12" ht="12.75" customHeight="1">
      <c r="A39" s="13"/>
      <c r="B39" s="13"/>
      <c r="C39" s="13"/>
      <c r="D39" s="13" t="s">
        <v>58</v>
      </c>
      <c r="E39" s="13"/>
      <c r="F39" s="13"/>
      <c r="G39" s="13"/>
      <c r="H39" s="13">
        <v>0</v>
      </c>
      <c r="L39">
        <v>0</v>
      </c>
    </row>
    <row r="40" spans="1:12" ht="12.75" customHeight="1">
      <c r="A40" s="13"/>
      <c r="B40" s="13"/>
      <c r="C40" s="13"/>
      <c r="D40" s="13" t="s">
        <v>59</v>
      </c>
      <c r="E40" s="13"/>
      <c r="F40" s="13"/>
      <c r="G40" s="13"/>
      <c r="H40" s="13">
        <f>H37+H39</f>
        <v>0</v>
      </c>
      <c r="L40">
        <f>L37+L39</f>
        <v>0</v>
      </c>
    </row>
    <row r="42" spans="1:12" ht="12.75" customHeight="1">
      <c r="A42" s="13"/>
      <c r="B42" s="13"/>
      <c r="C42" s="13"/>
      <c r="D42" s="13" t="s">
        <v>59</v>
      </c>
      <c r="E42" s="13"/>
      <c r="F42" s="13"/>
      <c r="G42" s="13"/>
      <c r="H42" s="13">
        <f>H33+H40</f>
        <v>0</v>
      </c>
      <c r="L42">
        <f>L33+L40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36</v>
      </c>
      <c r="D5" s="5" t="s">
        <v>716</v>
      </c>
      <c r="E5" s="5"/>
    </row>
    <row r="6" spans="1:5" ht="12.75" customHeight="1">
      <c r="A6" t="s">
        <v>18</v>
      </c>
      <c r="C6" s="5" t="s">
        <v>776</v>
      </c>
      <c r="D6" s="5" t="s">
        <v>777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15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120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778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120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778</v>
      </c>
    </row>
    <row r="18" spans="1:12" ht="25.5">
      <c r="A18" s="6">
        <v>5</v>
      </c>
      <c r="B18" s="6" t="s">
        <v>265</v>
      </c>
      <c r="C18" s="6" t="s">
        <v>44</v>
      </c>
      <c r="D18" s="6" t="s">
        <v>266</v>
      </c>
      <c r="E18" s="6" t="s">
        <v>51</v>
      </c>
      <c r="F18" s="8">
        <v>50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779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8" ht="12.75" customHeight="1">
      <c r="A22" s="7"/>
      <c r="B22" s="7"/>
      <c r="C22" s="7" t="s">
        <v>36</v>
      </c>
      <c r="D22" s="7" t="s">
        <v>267</v>
      </c>
      <c r="E22" s="7"/>
      <c r="F22" s="9"/>
      <c r="G22" s="7"/>
      <c r="H22" s="9"/>
    </row>
    <row r="23" spans="1:12" ht="12.75">
      <c r="A23" s="6">
        <v>6</v>
      </c>
      <c r="B23" s="6" t="s">
        <v>268</v>
      </c>
      <c r="C23" s="6" t="s">
        <v>44</v>
      </c>
      <c r="D23" s="6" t="s">
        <v>269</v>
      </c>
      <c r="E23" s="6" t="s">
        <v>46</v>
      </c>
      <c r="F23" s="8">
        <v>0.6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780</v>
      </c>
    </row>
    <row r="25" spans="1:12" ht="25.5">
      <c r="A25" s="6">
        <v>7</v>
      </c>
      <c r="B25" s="6" t="s">
        <v>270</v>
      </c>
      <c r="C25" s="6" t="s">
        <v>44</v>
      </c>
      <c r="D25" s="6" t="s">
        <v>483</v>
      </c>
      <c r="E25" s="6" t="s">
        <v>272</v>
      </c>
      <c r="F25" s="8">
        <v>0.25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781</v>
      </c>
    </row>
    <row r="27" spans="1:12" ht="12.75">
      <c r="A27" s="6">
        <v>8</v>
      </c>
      <c r="B27" s="6" t="s">
        <v>273</v>
      </c>
      <c r="C27" s="6" t="s">
        <v>44</v>
      </c>
      <c r="D27" s="6" t="s">
        <v>484</v>
      </c>
      <c r="E27" s="6" t="s">
        <v>272</v>
      </c>
      <c r="F27" s="8">
        <v>3.264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25.5">
      <c r="D28" s="12" t="s">
        <v>782</v>
      </c>
    </row>
    <row r="29" spans="1:12" ht="12.75" customHeight="1">
      <c r="A29" s="13"/>
      <c r="B29" s="13"/>
      <c r="C29" s="13" t="s">
        <v>36</v>
      </c>
      <c r="D29" s="13" t="s">
        <v>267</v>
      </c>
      <c r="E29" s="13"/>
      <c r="F29" s="13"/>
      <c r="G29" s="13"/>
      <c r="H29" s="13">
        <f>SUM(H23:H28)</f>
        <v>0</v>
      </c>
      <c r="L29">
        <f>SUM(L23:L28)</f>
        <v>0</v>
      </c>
    </row>
    <row r="31" spans="1:8" ht="12.75" customHeight="1">
      <c r="A31" s="7"/>
      <c r="B31" s="7"/>
      <c r="C31" s="7" t="s">
        <v>37</v>
      </c>
      <c r="D31" s="7" t="s">
        <v>276</v>
      </c>
      <c r="E31" s="7"/>
      <c r="F31" s="9"/>
      <c r="G31" s="7"/>
      <c r="H31" s="9"/>
    </row>
    <row r="32" spans="1:12" ht="12.75">
      <c r="A32" s="6">
        <v>9</v>
      </c>
      <c r="B32" s="6" t="s">
        <v>277</v>
      </c>
      <c r="C32" s="6" t="s">
        <v>44</v>
      </c>
      <c r="D32" s="6" t="s">
        <v>278</v>
      </c>
      <c r="E32" s="6" t="s">
        <v>46</v>
      </c>
      <c r="F32" s="8">
        <v>7.44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51">
      <c r="D33" s="12" t="s">
        <v>783</v>
      </c>
    </row>
    <row r="34" spans="1:12" ht="12.75">
      <c r="A34" s="6">
        <v>10</v>
      </c>
      <c r="B34" s="6" t="s">
        <v>280</v>
      </c>
      <c r="C34" s="6" t="s">
        <v>44</v>
      </c>
      <c r="D34" s="6" t="s">
        <v>281</v>
      </c>
      <c r="E34" s="6" t="s">
        <v>46</v>
      </c>
      <c r="F34" s="8">
        <v>3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784</v>
      </c>
    </row>
    <row r="36" spans="1:12" ht="12.75" customHeight="1">
      <c r="A36" s="13"/>
      <c r="B36" s="13"/>
      <c r="C36" s="13" t="s">
        <v>37</v>
      </c>
      <c r="D36" s="13" t="s">
        <v>276</v>
      </c>
      <c r="E36" s="13"/>
      <c r="F36" s="13"/>
      <c r="G36" s="13"/>
      <c r="H36" s="13">
        <f>SUM(H32:H35)</f>
        <v>0</v>
      </c>
      <c r="L36">
        <f>SUM(L32:L35)</f>
        <v>0</v>
      </c>
    </row>
    <row r="38" spans="1:8" ht="12.75" customHeight="1">
      <c r="A38" s="7"/>
      <c r="B38" s="7"/>
      <c r="C38" s="7" t="s">
        <v>38</v>
      </c>
      <c r="D38" s="7" t="s">
        <v>48</v>
      </c>
      <c r="E38" s="7"/>
      <c r="F38" s="9"/>
      <c r="G38" s="7"/>
      <c r="H38" s="9"/>
    </row>
    <row r="39" spans="1:12" ht="12.75">
      <c r="A39" s="6">
        <v>11</v>
      </c>
      <c r="B39" s="6" t="s">
        <v>232</v>
      </c>
      <c r="C39" s="6" t="s">
        <v>44</v>
      </c>
      <c r="D39" s="6" t="s">
        <v>283</v>
      </c>
      <c r="E39" s="6" t="s">
        <v>51</v>
      </c>
      <c r="F39" s="8">
        <v>40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ht="12.75">
      <c r="D40" s="12" t="s">
        <v>785</v>
      </c>
    </row>
    <row r="41" spans="1:12" ht="12.75" customHeight="1">
      <c r="A41" s="13"/>
      <c r="B41" s="13"/>
      <c r="C41" s="13" t="s">
        <v>38</v>
      </c>
      <c r="D41" s="13" t="s">
        <v>48</v>
      </c>
      <c r="E41" s="13"/>
      <c r="F41" s="13"/>
      <c r="G41" s="13"/>
      <c r="H41" s="13">
        <f>SUM(H39:H40)</f>
        <v>0</v>
      </c>
      <c r="L41">
        <f>SUM(L39:L40)</f>
        <v>0</v>
      </c>
    </row>
    <row r="43" spans="1:8" ht="12.75" customHeight="1">
      <c r="A43" s="7"/>
      <c r="B43" s="7"/>
      <c r="C43" s="7" t="s">
        <v>41</v>
      </c>
      <c r="D43" s="7" t="s">
        <v>157</v>
      </c>
      <c r="E43" s="7"/>
      <c r="F43" s="9"/>
      <c r="G43" s="7"/>
      <c r="H43" s="9"/>
    </row>
    <row r="44" spans="1:12" ht="25.5">
      <c r="A44" s="6">
        <v>12</v>
      </c>
      <c r="B44" s="6" t="s">
        <v>308</v>
      </c>
      <c r="C44" s="6" t="s">
        <v>44</v>
      </c>
      <c r="D44" s="6" t="s">
        <v>309</v>
      </c>
      <c r="E44" s="6" t="s">
        <v>162</v>
      </c>
      <c r="F44" s="8">
        <v>1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spans="1:12" ht="12.75">
      <c r="A45" s="6">
        <v>13</v>
      </c>
      <c r="B45" s="6" t="s">
        <v>287</v>
      </c>
      <c r="C45" s="6" t="s">
        <v>44</v>
      </c>
      <c r="D45" s="6" t="s">
        <v>288</v>
      </c>
      <c r="E45" s="6" t="s">
        <v>46</v>
      </c>
      <c r="F45" s="8">
        <v>5.04</v>
      </c>
      <c r="G45" s="11"/>
      <c r="H45" s="10">
        <f>ROUND((G45*F45),2)</f>
        <v>0</v>
      </c>
      <c r="K45">
        <f>rekapitulace!H8</f>
        <v>21</v>
      </c>
      <c r="L45">
        <f>ROUND(K45/100*H45,2)</f>
        <v>0</v>
      </c>
    </row>
    <row r="46" ht="12.75">
      <c r="D46" s="12" t="s">
        <v>786</v>
      </c>
    </row>
    <row r="47" spans="1:12" ht="12.75" customHeight="1">
      <c r="A47" s="13"/>
      <c r="B47" s="13"/>
      <c r="C47" s="13" t="s">
        <v>41</v>
      </c>
      <c r="D47" s="13" t="s">
        <v>157</v>
      </c>
      <c r="E47" s="13"/>
      <c r="F47" s="13"/>
      <c r="G47" s="13"/>
      <c r="H47" s="13">
        <f>SUM(H44:H46)</f>
        <v>0</v>
      </c>
      <c r="L47">
        <f>SUM(L44:L46)</f>
        <v>0</v>
      </c>
    </row>
    <row r="49" spans="1:8" ht="12.75" customHeight="1">
      <c r="A49" s="7"/>
      <c r="B49" s="7"/>
      <c r="C49" s="7" t="s">
        <v>175</v>
      </c>
      <c r="D49" s="7" t="s">
        <v>174</v>
      </c>
      <c r="E49" s="7"/>
      <c r="F49" s="9"/>
      <c r="G49" s="7"/>
      <c r="H49" s="9"/>
    </row>
    <row r="50" spans="1:12" ht="12.75">
      <c r="A50" s="6">
        <v>14</v>
      </c>
      <c r="B50" s="6" t="s">
        <v>290</v>
      </c>
      <c r="C50" s="6" t="s">
        <v>44</v>
      </c>
      <c r="D50" s="6" t="s">
        <v>489</v>
      </c>
      <c r="E50" s="6" t="s">
        <v>67</v>
      </c>
      <c r="F50" s="8">
        <v>12</v>
      </c>
      <c r="G50" s="11"/>
      <c r="H50" s="10">
        <f>ROUND((G50*F50),2)</f>
        <v>0</v>
      </c>
      <c r="K50">
        <f>rekapitulace!H8</f>
        <v>21</v>
      </c>
      <c r="L50">
        <f>ROUND(K50/100*H50,2)</f>
        <v>0</v>
      </c>
    </row>
    <row r="51" ht="12.75">
      <c r="D51" s="12" t="s">
        <v>787</v>
      </c>
    </row>
    <row r="52" spans="1:12" ht="38.25">
      <c r="A52" s="6">
        <v>15</v>
      </c>
      <c r="B52" s="6" t="s">
        <v>292</v>
      </c>
      <c r="C52" s="6" t="s">
        <v>44</v>
      </c>
      <c r="D52" s="6" t="s">
        <v>293</v>
      </c>
      <c r="E52" s="6" t="s">
        <v>162</v>
      </c>
      <c r="F52" s="8">
        <v>1</v>
      </c>
      <c r="G52" s="11"/>
      <c r="H52" s="10">
        <f>ROUND((G52*F52),2)</f>
        <v>0</v>
      </c>
      <c r="K52">
        <f>rekapitulace!H8</f>
        <v>21</v>
      </c>
      <c r="L52">
        <f>ROUND(K52/100*H52,2)</f>
        <v>0</v>
      </c>
    </row>
    <row r="53" spans="1:12" ht="38.25">
      <c r="A53" s="6">
        <v>16</v>
      </c>
      <c r="B53" s="6" t="s">
        <v>788</v>
      </c>
      <c r="C53" s="6" t="s">
        <v>44</v>
      </c>
      <c r="D53" s="6" t="s">
        <v>789</v>
      </c>
      <c r="E53" s="6" t="s">
        <v>162</v>
      </c>
      <c r="F53" s="8">
        <v>1</v>
      </c>
      <c r="G53" s="11"/>
      <c r="H53" s="10">
        <f>ROUND((G53*F53),2)</f>
        <v>0</v>
      </c>
      <c r="K53">
        <f>rekapitulace!H8</f>
        <v>21</v>
      </c>
      <c r="L53">
        <f>ROUND(K53/100*H53,2)</f>
        <v>0</v>
      </c>
    </row>
    <row r="54" spans="1:12" ht="12.75">
      <c r="A54" s="6">
        <v>17</v>
      </c>
      <c r="B54" s="6" t="s">
        <v>294</v>
      </c>
      <c r="C54" s="6" t="s">
        <v>44</v>
      </c>
      <c r="D54" s="6" t="s">
        <v>295</v>
      </c>
      <c r="E54" s="6" t="s">
        <v>67</v>
      </c>
      <c r="F54" s="8">
        <v>10.5</v>
      </c>
      <c r="G54" s="11"/>
      <c r="H54" s="10">
        <f>ROUND((G54*F54),2)</f>
        <v>0</v>
      </c>
      <c r="K54">
        <f>rekapitulace!H8</f>
        <v>21</v>
      </c>
      <c r="L54">
        <f>ROUND(K54/100*H54,2)</f>
        <v>0</v>
      </c>
    </row>
    <row r="55" spans="1:12" ht="38.25">
      <c r="A55" s="6">
        <v>18</v>
      </c>
      <c r="B55" s="6" t="s">
        <v>296</v>
      </c>
      <c r="C55" s="6" t="s">
        <v>44</v>
      </c>
      <c r="D55" s="6" t="s">
        <v>297</v>
      </c>
      <c r="E55" s="6" t="s">
        <v>67</v>
      </c>
      <c r="F55" s="8">
        <v>11</v>
      </c>
      <c r="G55" s="11"/>
      <c r="H55" s="10">
        <f>ROUND((G55*F55),2)</f>
        <v>0</v>
      </c>
      <c r="K55">
        <f>rekapitulace!H8</f>
        <v>21</v>
      </c>
      <c r="L55">
        <f>ROUND(K55/100*H55,2)</f>
        <v>0</v>
      </c>
    </row>
    <row r="56" ht="12.75">
      <c r="D56" s="12" t="s">
        <v>790</v>
      </c>
    </row>
    <row r="57" spans="1:12" ht="38.25">
      <c r="A57" s="6">
        <v>19</v>
      </c>
      <c r="B57" s="6" t="s">
        <v>312</v>
      </c>
      <c r="C57" s="6" t="s">
        <v>44</v>
      </c>
      <c r="D57" s="6" t="s">
        <v>313</v>
      </c>
      <c r="E57" s="6" t="s">
        <v>162</v>
      </c>
      <c r="F57" s="8">
        <v>1</v>
      </c>
      <c r="G57" s="11"/>
      <c r="H57" s="10">
        <f>ROUND((G57*F57),2)</f>
        <v>0</v>
      </c>
      <c r="K57">
        <f>rekapitulace!H8</f>
        <v>21</v>
      </c>
      <c r="L57">
        <f>ROUND(K57/100*H57,2)</f>
        <v>0</v>
      </c>
    </row>
    <row r="58" spans="1:12" ht="12.75" customHeight="1">
      <c r="A58" s="13"/>
      <c r="B58" s="13"/>
      <c r="C58" s="13" t="s">
        <v>175</v>
      </c>
      <c r="D58" s="13" t="s">
        <v>174</v>
      </c>
      <c r="E58" s="13"/>
      <c r="F58" s="13"/>
      <c r="G58" s="13"/>
      <c r="H58" s="13">
        <f>SUM(H50:H57)</f>
        <v>0</v>
      </c>
      <c r="L58">
        <f>SUM(L50:L57)</f>
        <v>0</v>
      </c>
    </row>
    <row r="60" spans="1:12" ht="12.75" customHeight="1">
      <c r="A60" s="13"/>
      <c r="B60" s="13"/>
      <c r="C60" s="13"/>
      <c r="D60" s="13" t="s">
        <v>53</v>
      </c>
      <c r="E60" s="13"/>
      <c r="F60" s="13"/>
      <c r="G60" s="13"/>
      <c r="H60" s="13">
        <f>+H20+H29+H36+H41+H47+H58</f>
        <v>0</v>
      </c>
      <c r="L60">
        <f>+L20+L29+L36+L41+L47+L58</f>
        <v>0</v>
      </c>
    </row>
    <row r="62" spans="1:8" ht="12.75" customHeight="1">
      <c r="A62" s="7" t="s">
        <v>54</v>
      </c>
      <c r="B62" s="7"/>
      <c r="C62" s="7"/>
      <c r="D62" s="7"/>
      <c r="E62" s="7"/>
      <c r="F62" s="7"/>
      <c r="G62" s="7"/>
      <c r="H62" s="7"/>
    </row>
    <row r="63" spans="1:8" ht="12.75" customHeight="1">
      <c r="A63" s="7"/>
      <c r="B63" s="7"/>
      <c r="C63" s="7"/>
      <c r="D63" s="7" t="s">
        <v>55</v>
      </c>
      <c r="E63" s="7"/>
      <c r="F63" s="7"/>
      <c r="G63" s="7"/>
      <c r="H63" s="7"/>
    </row>
    <row r="64" spans="1:12" ht="12.75" customHeight="1">
      <c r="A64" s="13"/>
      <c r="B64" s="13"/>
      <c r="C64" s="13"/>
      <c r="D64" s="13" t="s">
        <v>56</v>
      </c>
      <c r="E64" s="13"/>
      <c r="F64" s="13"/>
      <c r="G64" s="13"/>
      <c r="H64" s="13">
        <v>0</v>
      </c>
      <c r="L64">
        <v>0</v>
      </c>
    </row>
    <row r="65" spans="1:8" ht="12.75" customHeight="1">
      <c r="A65" s="7"/>
      <c r="B65" s="7"/>
      <c r="C65" s="7"/>
      <c r="D65" s="7" t="s">
        <v>57</v>
      </c>
      <c r="E65" s="7"/>
      <c r="F65" s="7"/>
      <c r="G65" s="7"/>
      <c r="H65" s="7"/>
    </row>
    <row r="66" spans="1:12" ht="12.75" customHeight="1">
      <c r="A66" s="13"/>
      <c r="B66" s="13"/>
      <c r="C66" s="13"/>
      <c r="D66" s="13" t="s">
        <v>58</v>
      </c>
      <c r="E66" s="13"/>
      <c r="F66" s="13"/>
      <c r="G66" s="13"/>
      <c r="H66" s="13">
        <v>0</v>
      </c>
      <c r="L66">
        <v>0</v>
      </c>
    </row>
    <row r="67" spans="1:12" ht="12.75" customHeight="1">
      <c r="A67" s="13"/>
      <c r="B67" s="13"/>
      <c r="C67" s="13"/>
      <c r="D67" s="13" t="s">
        <v>59</v>
      </c>
      <c r="E67" s="13"/>
      <c r="F67" s="13"/>
      <c r="G67" s="13"/>
      <c r="H67" s="13">
        <f>H64+H66</f>
        <v>0</v>
      </c>
      <c r="L67">
        <f>L64+L66</f>
        <v>0</v>
      </c>
    </row>
    <row r="69" spans="1:12" ht="12.75" customHeight="1">
      <c r="A69" s="13"/>
      <c r="B69" s="13"/>
      <c r="C69" s="13"/>
      <c r="D69" s="13" t="s">
        <v>59</v>
      </c>
      <c r="E69" s="13"/>
      <c r="F69" s="13"/>
      <c r="G69" s="13"/>
      <c r="H69" s="13">
        <f>H60+H67</f>
        <v>0</v>
      </c>
      <c r="L69">
        <f>L60+L67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36</v>
      </c>
      <c r="D5" s="5" t="s">
        <v>716</v>
      </c>
      <c r="E5" s="5"/>
    </row>
    <row r="6" spans="1:5" ht="12.75" customHeight="1">
      <c r="A6" t="s">
        <v>18</v>
      </c>
      <c r="C6" s="5" t="s">
        <v>791</v>
      </c>
      <c r="D6" s="5" t="s">
        <v>792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15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72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793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72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793</v>
      </c>
    </row>
    <row r="18" spans="1:12" ht="25.5">
      <c r="A18" s="6">
        <v>5</v>
      </c>
      <c r="B18" s="6" t="s">
        <v>265</v>
      </c>
      <c r="C18" s="6" t="s">
        <v>44</v>
      </c>
      <c r="D18" s="6" t="s">
        <v>266</v>
      </c>
      <c r="E18" s="6" t="s">
        <v>51</v>
      </c>
      <c r="F18" s="8">
        <v>40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794</v>
      </c>
    </row>
    <row r="20" spans="1:12" ht="38.25">
      <c r="A20" s="6">
        <v>6</v>
      </c>
      <c r="B20" s="6" t="s">
        <v>795</v>
      </c>
      <c r="C20" s="6" t="s">
        <v>21</v>
      </c>
      <c r="D20" s="6" t="s">
        <v>796</v>
      </c>
      <c r="E20" s="6" t="s">
        <v>162</v>
      </c>
      <c r="F20" s="8">
        <v>25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ht="12.75">
      <c r="D21" s="12" t="s">
        <v>797</v>
      </c>
    </row>
    <row r="22" spans="1:12" ht="12.75" customHeight="1">
      <c r="A22" s="13"/>
      <c r="B22" s="13"/>
      <c r="C22" s="13" t="s">
        <v>21</v>
      </c>
      <c r="D22" s="13" t="s">
        <v>42</v>
      </c>
      <c r="E22" s="13"/>
      <c r="F22" s="13"/>
      <c r="G22" s="13"/>
      <c r="H22" s="13">
        <f>SUM(H12:H21)</f>
        <v>0</v>
      </c>
      <c r="L22">
        <f>SUM(L12:L21)</f>
        <v>0</v>
      </c>
    </row>
    <row r="24" spans="1:8" ht="12.75" customHeight="1">
      <c r="A24" s="7"/>
      <c r="B24" s="7"/>
      <c r="C24" s="7" t="s">
        <v>36</v>
      </c>
      <c r="D24" s="7" t="s">
        <v>267</v>
      </c>
      <c r="E24" s="7"/>
      <c r="F24" s="9"/>
      <c r="G24" s="7"/>
      <c r="H24" s="9"/>
    </row>
    <row r="25" spans="1:12" ht="12.75">
      <c r="A25" s="6">
        <v>7</v>
      </c>
      <c r="B25" s="6" t="s">
        <v>268</v>
      </c>
      <c r="C25" s="6" t="s">
        <v>44</v>
      </c>
      <c r="D25" s="6" t="s">
        <v>269</v>
      </c>
      <c r="E25" s="6" t="s">
        <v>46</v>
      </c>
      <c r="F25" s="8">
        <v>0.6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780</v>
      </c>
    </row>
    <row r="27" spans="1:12" ht="25.5">
      <c r="A27" s="6">
        <v>8</v>
      </c>
      <c r="B27" s="6" t="s">
        <v>270</v>
      </c>
      <c r="C27" s="6" t="s">
        <v>44</v>
      </c>
      <c r="D27" s="6" t="s">
        <v>483</v>
      </c>
      <c r="E27" s="6" t="s">
        <v>272</v>
      </c>
      <c r="F27" s="8">
        <v>0.25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2" t="s">
        <v>781</v>
      </c>
    </row>
    <row r="29" spans="1:12" ht="12.75">
      <c r="A29" s="6">
        <v>9</v>
      </c>
      <c r="B29" s="6" t="s">
        <v>273</v>
      </c>
      <c r="C29" s="6" t="s">
        <v>44</v>
      </c>
      <c r="D29" s="6" t="s">
        <v>484</v>
      </c>
      <c r="E29" s="6" t="s">
        <v>272</v>
      </c>
      <c r="F29" s="8">
        <v>1.824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25.5">
      <c r="D30" s="12" t="s">
        <v>798</v>
      </c>
    </row>
    <row r="31" spans="1:12" ht="12.75" customHeight="1">
      <c r="A31" s="13"/>
      <c r="B31" s="13"/>
      <c r="C31" s="13" t="s">
        <v>36</v>
      </c>
      <c r="D31" s="13" t="s">
        <v>267</v>
      </c>
      <c r="E31" s="13"/>
      <c r="F31" s="13"/>
      <c r="G31" s="13"/>
      <c r="H31" s="13">
        <f>SUM(H25:H30)</f>
        <v>0</v>
      </c>
      <c r="L31">
        <f>SUM(L25:L30)</f>
        <v>0</v>
      </c>
    </row>
    <row r="33" spans="1:8" ht="12.75" customHeight="1">
      <c r="A33" s="7"/>
      <c r="B33" s="7"/>
      <c r="C33" s="7" t="s">
        <v>37</v>
      </c>
      <c r="D33" s="7" t="s">
        <v>276</v>
      </c>
      <c r="E33" s="7"/>
      <c r="F33" s="9"/>
      <c r="G33" s="7"/>
      <c r="H33" s="9"/>
    </row>
    <row r="34" spans="1:12" ht="12.75">
      <c r="A34" s="6">
        <v>10</v>
      </c>
      <c r="B34" s="6" t="s">
        <v>277</v>
      </c>
      <c r="C34" s="6" t="s">
        <v>44</v>
      </c>
      <c r="D34" s="6" t="s">
        <v>278</v>
      </c>
      <c r="E34" s="6" t="s">
        <v>46</v>
      </c>
      <c r="F34" s="8">
        <v>7.18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38.25">
      <c r="D35" s="12" t="s">
        <v>799</v>
      </c>
    </row>
    <row r="36" spans="1:12" ht="12.75">
      <c r="A36" s="6">
        <v>11</v>
      </c>
      <c r="B36" s="6" t="s">
        <v>280</v>
      </c>
      <c r="C36" s="6" t="s">
        <v>44</v>
      </c>
      <c r="D36" s="6" t="s">
        <v>281</v>
      </c>
      <c r="E36" s="6" t="s">
        <v>46</v>
      </c>
      <c r="F36" s="8">
        <v>3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ht="12.75">
      <c r="D37" s="12" t="s">
        <v>784</v>
      </c>
    </row>
    <row r="38" spans="1:12" ht="12.75" customHeight="1">
      <c r="A38" s="13"/>
      <c r="B38" s="13"/>
      <c r="C38" s="13" t="s">
        <v>37</v>
      </c>
      <c r="D38" s="13" t="s">
        <v>276</v>
      </c>
      <c r="E38" s="13"/>
      <c r="F38" s="13"/>
      <c r="G38" s="13"/>
      <c r="H38" s="13">
        <f>SUM(H34:H37)</f>
        <v>0</v>
      </c>
      <c r="L38">
        <f>SUM(L34:L37)</f>
        <v>0</v>
      </c>
    </row>
    <row r="40" spans="1:8" ht="12.75" customHeight="1">
      <c r="A40" s="7"/>
      <c r="B40" s="7"/>
      <c r="C40" s="7" t="s">
        <v>38</v>
      </c>
      <c r="D40" s="7" t="s">
        <v>48</v>
      </c>
      <c r="E40" s="7"/>
      <c r="F40" s="9"/>
      <c r="G40" s="7"/>
      <c r="H40" s="9"/>
    </row>
    <row r="41" spans="1:12" ht="12.75">
      <c r="A41" s="6">
        <v>12</v>
      </c>
      <c r="B41" s="6" t="s">
        <v>232</v>
      </c>
      <c r="C41" s="6" t="s">
        <v>44</v>
      </c>
      <c r="D41" s="6" t="s">
        <v>283</v>
      </c>
      <c r="E41" s="6" t="s">
        <v>51</v>
      </c>
      <c r="F41" s="8">
        <v>40</v>
      </c>
      <c r="G41" s="11"/>
      <c r="H41" s="10">
        <f>ROUND((G41*F41),2)</f>
        <v>0</v>
      </c>
      <c r="K41">
        <f>rekapitulace!H8</f>
        <v>21</v>
      </c>
      <c r="L41">
        <f>ROUND(K41/100*H41,2)</f>
        <v>0</v>
      </c>
    </row>
    <row r="42" ht="12.75">
      <c r="D42" s="12" t="s">
        <v>785</v>
      </c>
    </row>
    <row r="43" spans="1:12" ht="12.75" customHeight="1">
      <c r="A43" s="13"/>
      <c r="B43" s="13"/>
      <c r="C43" s="13" t="s">
        <v>38</v>
      </c>
      <c r="D43" s="13" t="s">
        <v>48</v>
      </c>
      <c r="E43" s="13"/>
      <c r="F43" s="13"/>
      <c r="G43" s="13"/>
      <c r="H43" s="13">
        <f>SUM(H41:H42)</f>
        <v>0</v>
      </c>
      <c r="L43">
        <f>SUM(L41:L42)</f>
        <v>0</v>
      </c>
    </row>
    <row r="45" spans="1:8" ht="12.75" customHeight="1">
      <c r="A45" s="7"/>
      <c r="B45" s="7"/>
      <c r="C45" s="7" t="s">
        <v>41</v>
      </c>
      <c r="D45" s="7" t="s">
        <v>157</v>
      </c>
      <c r="E45" s="7"/>
      <c r="F45" s="9"/>
      <c r="G45" s="7"/>
      <c r="H45" s="9"/>
    </row>
    <row r="46" spans="1:12" ht="25.5">
      <c r="A46" s="6">
        <v>13</v>
      </c>
      <c r="B46" s="6" t="s">
        <v>308</v>
      </c>
      <c r="C46" s="6" t="s">
        <v>44</v>
      </c>
      <c r="D46" s="6" t="s">
        <v>309</v>
      </c>
      <c r="E46" s="6" t="s">
        <v>162</v>
      </c>
      <c r="F46" s="8">
        <v>0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spans="1:12" ht="12.75">
      <c r="A47" s="6">
        <v>14</v>
      </c>
      <c r="B47" s="6" t="s">
        <v>287</v>
      </c>
      <c r="C47" s="6" t="s">
        <v>44</v>
      </c>
      <c r="D47" s="6" t="s">
        <v>288</v>
      </c>
      <c r="E47" s="6" t="s">
        <v>46</v>
      </c>
      <c r="F47" s="8">
        <v>5.28</v>
      </c>
      <c r="G47" s="11"/>
      <c r="H47" s="10">
        <f>ROUND((G47*F47),2)</f>
        <v>0</v>
      </c>
      <c r="K47">
        <f>rekapitulace!H8</f>
        <v>21</v>
      </c>
      <c r="L47">
        <f>ROUND(K47/100*H47,2)</f>
        <v>0</v>
      </c>
    </row>
    <row r="48" ht="12.75">
      <c r="D48" s="12" t="s">
        <v>800</v>
      </c>
    </row>
    <row r="49" spans="1:12" ht="12.75" customHeight="1">
      <c r="A49" s="13"/>
      <c r="B49" s="13"/>
      <c r="C49" s="13" t="s">
        <v>41</v>
      </c>
      <c r="D49" s="13" t="s">
        <v>157</v>
      </c>
      <c r="E49" s="13"/>
      <c r="F49" s="13"/>
      <c r="G49" s="13"/>
      <c r="H49" s="13">
        <f>SUM(H46:H48)</f>
        <v>0</v>
      </c>
      <c r="L49">
        <f>SUM(L46:L48)</f>
        <v>0</v>
      </c>
    </row>
    <row r="51" spans="1:8" ht="12.75" customHeight="1">
      <c r="A51" s="7"/>
      <c r="B51" s="7"/>
      <c r="C51" s="7" t="s">
        <v>175</v>
      </c>
      <c r="D51" s="7" t="s">
        <v>174</v>
      </c>
      <c r="E51" s="7"/>
      <c r="F51" s="9"/>
      <c r="G51" s="7"/>
      <c r="H51" s="9"/>
    </row>
    <row r="52" spans="1:12" ht="12.75">
      <c r="A52" s="6">
        <v>15</v>
      </c>
      <c r="B52" s="6" t="s">
        <v>290</v>
      </c>
      <c r="C52" s="6" t="s">
        <v>44</v>
      </c>
      <c r="D52" s="6" t="s">
        <v>489</v>
      </c>
      <c r="E52" s="6" t="s">
        <v>67</v>
      </c>
      <c r="F52" s="8">
        <v>4</v>
      </c>
      <c r="G52" s="11"/>
      <c r="H52" s="10">
        <f>ROUND((G52*F52),2)</f>
        <v>0</v>
      </c>
      <c r="K52">
        <f>rekapitulace!H8</f>
        <v>21</v>
      </c>
      <c r="L52">
        <f>ROUND(K52/100*H52,2)</f>
        <v>0</v>
      </c>
    </row>
    <row r="53" ht="12.75">
      <c r="D53" s="12" t="s">
        <v>801</v>
      </c>
    </row>
    <row r="54" spans="1:12" ht="38.25">
      <c r="A54" s="6">
        <v>16</v>
      </c>
      <c r="B54" s="6" t="s">
        <v>292</v>
      </c>
      <c r="C54" s="6" t="s">
        <v>44</v>
      </c>
      <c r="D54" s="6" t="s">
        <v>293</v>
      </c>
      <c r="E54" s="6" t="s">
        <v>162</v>
      </c>
      <c r="F54" s="8">
        <v>1</v>
      </c>
      <c r="G54" s="11"/>
      <c r="H54" s="10">
        <f>ROUND((G54*F54),2)</f>
        <v>0</v>
      </c>
      <c r="K54">
        <f>rekapitulace!H8</f>
        <v>21</v>
      </c>
      <c r="L54">
        <f>ROUND(K54/100*H54,2)</f>
        <v>0</v>
      </c>
    </row>
    <row r="55" spans="1:12" ht="12.75">
      <c r="A55" s="6">
        <v>17</v>
      </c>
      <c r="B55" s="6" t="s">
        <v>294</v>
      </c>
      <c r="C55" s="6" t="s">
        <v>44</v>
      </c>
      <c r="D55" s="6" t="s">
        <v>295</v>
      </c>
      <c r="E55" s="6" t="s">
        <v>67</v>
      </c>
      <c r="F55" s="8">
        <v>11</v>
      </c>
      <c r="G55" s="11"/>
      <c r="H55" s="10">
        <f>ROUND((G55*F55),2)</f>
        <v>0</v>
      </c>
      <c r="K55">
        <f>rekapitulace!H8</f>
        <v>21</v>
      </c>
      <c r="L55">
        <f>ROUND(K55/100*H55,2)</f>
        <v>0</v>
      </c>
    </row>
    <row r="56" spans="1:12" ht="38.25">
      <c r="A56" s="6">
        <v>18</v>
      </c>
      <c r="B56" s="6" t="s">
        <v>296</v>
      </c>
      <c r="C56" s="6" t="s">
        <v>44</v>
      </c>
      <c r="D56" s="6" t="s">
        <v>297</v>
      </c>
      <c r="E56" s="6" t="s">
        <v>67</v>
      </c>
      <c r="F56" s="8">
        <v>11.5</v>
      </c>
      <c r="G56" s="11"/>
      <c r="H56" s="10">
        <f>ROUND((G56*F56),2)</f>
        <v>0</v>
      </c>
      <c r="K56">
        <f>rekapitulace!H8</f>
        <v>21</v>
      </c>
      <c r="L56">
        <f>ROUND(K56/100*H56,2)</f>
        <v>0</v>
      </c>
    </row>
    <row r="57" ht="12.75">
      <c r="D57" s="12" t="s">
        <v>802</v>
      </c>
    </row>
    <row r="58" spans="1:12" ht="38.25">
      <c r="A58" s="6">
        <v>19</v>
      </c>
      <c r="B58" s="6" t="s">
        <v>299</v>
      </c>
      <c r="C58" s="6" t="s">
        <v>44</v>
      </c>
      <c r="D58" s="6" t="s">
        <v>300</v>
      </c>
      <c r="E58" s="6" t="s">
        <v>67</v>
      </c>
      <c r="F58" s="8">
        <v>2.5</v>
      </c>
      <c r="G58" s="11"/>
      <c r="H58" s="10">
        <f>ROUND((G58*F58),2)</f>
        <v>0</v>
      </c>
      <c r="K58">
        <f>rekapitulace!H8</f>
        <v>21</v>
      </c>
      <c r="L58">
        <f>ROUND(K58/100*H58,2)</f>
        <v>0</v>
      </c>
    </row>
    <row r="59" spans="1:12" ht="38.25">
      <c r="A59" s="6">
        <v>20</v>
      </c>
      <c r="B59" s="6" t="s">
        <v>312</v>
      </c>
      <c r="C59" s="6" t="s">
        <v>44</v>
      </c>
      <c r="D59" s="6" t="s">
        <v>313</v>
      </c>
      <c r="E59" s="6" t="s">
        <v>162</v>
      </c>
      <c r="F59" s="8">
        <v>1</v>
      </c>
      <c r="G59" s="11"/>
      <c r="H59" s="10">
        <f>ROUND((G59*F59),2)</f>
        <v>0</v>
      </c>
      <c r="K59">
        <f>rekapitulace!H8</f>
        <v>21</v>
      </c>
      <c r="L59">
        <f>ROUND(K59/100*H59,2)</f>
        <v>0</v>
      </c>
    </row>
    <row r="60" spans="1:12" ht="12.75" customHeight="1">
      <c r="A60" s="13"/>
      <c r="B60" s="13"/>
      <c r="C60" s="13" t="s">
        <v>175</v>
      </c>
      <c r="D60" s="13" t="s">
        <v>174</v>
      </c>
      <c r="E60" s="13"/>
      <c r="F60" s="13"/>
      <c r="G60" s="13"/>
      <c r="H60" s="13">
        <f>SUM(H52:H59)</f>
        <v>0</v>
      </c>
      <c r="L60">
        <f>SUM(L52:L59)</f>
        <v>0</v>
      </c>
    </row>
    <row r="62" spans="1:12" ht="12.75" customHeight="1">
      <c r="A62" s="13"/>
      <c r="B62" s="13"/>
      <c r="C62" s="13"/>
      <c r="D62" s="13" t="s">
        <v>53</v>
      </c>
      <c r="E62" s="13"/>
      <c r="F62" s="13"/>
      <c r="G62" s="13"/>
      <c r="H62" s="13">
        <f>+H22+H31+H38+H43+H49+H60</f>
        <v>0</v>
      </c>
      <c r="L62">
        <f>+L22+L31+L38+L43+L49+L60</f>
        <v>0</v>
      </c>
    </row>
    <row r="64" spans="1:8" ht="12.75" customHeight="1">
      <c r="A64" s="7" t="s">
        <v>54</v>
      </c>
      <c r="B64" s="7"/>
      <c r="C64" s="7"/>
      <c r="D64" s="7"/>
      <c r="E64" s="7"/>
      <c r="F64" s="7"/>
      <c r="G64" s="7"/>
      <c r="H64" s="7"/>
    </row>
    <row r="65" spans="1:8" ht="12.75" customHeight="1">
      <c r="A65" s="7"/>
      <c r="B65" s="7"/>
      <c r="C65" s="7"/>
      <c r="D65" s="7" t="s">
        <v>55</v>
      </c>
      <c r="E65" s="7"/>
      <c r="F65" s="7"/>
      <c r="G65" s="7"/>
      <c r="H65" s="7"/>
    </row>
    <row r="66" spans="1:12" ht="12.75" customHeight="1">
      <c r="A66" s="13"/>
      <c r="B66" s="13"/>
      <c r="C66" s="13"/>
      <c r="D66" s="13" t="s">
        <v>56</v>
      </c>
      <c r="E66" s="13"/>
      <c r="F66" s="13"/>
      <c r="G66" s="13"/>
      <c r="H66" s="13">
        <v>0</v>
      </c>
      <c r="L66">
        <v>0</v>
      </c>
    </row>
    <row r="67" spans="1:8" ht="12.75" customHeight="1">
      <c r="A67" s="7"/>
      <c r="B67" s="7"/>
      <c r="C67" s="7"/>
      <c r="D67" s="7" t="s">
        <v>57</v>
      </c>
      <c r="E67" s="7"/>
      <c r="F67" s="7"/>
      <c r="G67" s="7"/>
      <c r="H67" s="7"/>
    </row>
    <row r="68" spans="1:12" ht="12.75" customHeight="1">
      <c r="A68" s="13"/>
      <c r="B68" s="13"/>
      <c r="C68" s="13"/>
      <c r="D68" s="13" t="s">
        <v>58</v>
      </c>
      <c r="E68" s="13"/>
      <c r="F68" s="13"/>
      <c r="G68" s="13"/>
      <c r="H68" s="13">
        <v>0</v>
      </c>
      <c r="L68">
        <v>0</v>
      </c>
    </row>
    <row r="69" spans="1:12" ht="12.75" customHeight="1">
      <c r="A69" s="13"/>
      <c r="B69" s="13"/>
      <c r="C69" s="13"/>
      <c r="D69" s="13" t="s">
        <v>59</v>
      </c>
      <c r="E69" s="13"/>
      <c r="F69" s="13"/>
      <c r="G69" s="13"/>
      <c r="H69" s="13">
        <f>H66+H68</f>
        <v>0</v>
      </c>
      <c r="L69">
        <f>L66+L68</f>
        <v>0</v>
      </c>
    </row>
    <row r="71" spans="1:12" ht="12.75" customHeight="1">
      <c r="A71" s="13"/>
      <c r="B71" s="13"/>
      <c r="C71" s="13"/>
      <c r="D71" s="13" t="s">
        <v>59</v>
      </c>
      <c r="E71" s="13"/>
      <c r="F71" s="13"/>
      <c r="G71" s="13"/>
      <c r="H71" s="13">
        <f>H62+H69</f>
        <v>0</v>
      </c>
      <c r="L71">
        <f>L62+L69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36</v>
      </c>
      <c r="D5" s="5" t="s">
        <v>716</v>
      </c>
      <c r="E5" s="5"/>
    </row>
    <row r="6" spans="1:5" ht="12.75" customHeight="1">
      <c r="A6" t="s">
        <v>18</v>
      </c>
      <c r="C6" s="5" t="s">
        <v>803</v>
      </c>
      <c r="D6" s="5" t="s">
        <v>804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15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150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805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150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805</v>
      </c>
    </row>
    <row r="18" spans="1:12" ht="25.5">
      <c r="A18" s="6">
        <v>5</v>
      </c>
      <c r="B18" s="6" t="s">
        <v>265</v>
      </c>
      <c r="C18" s="6" t="s">
        <v>44</v>
      </c>
      <c r="D18" s="6" t="s">
        <v>266</v>
      </c>
      <c r="E18" s="6" t="s">
        <v>51</v>
      </c>
      <c r="F18" s="8">
        <v>50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779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8" ht="12.75" customHeight="1">
      <c r="A22" s="7"/>
      <c r="B22" s="7"/>
      <c r="C22" s="7" t="s">
        <v>36</v>
      </c>
      <c r="D22" s="7" t="s">
        <v>267</v>
      </c>
      <c r="E22" s="7"/>
      <c r="F22" s="9"/>
      <c r="G22" s="7"/>
      <c r="H22" s="9"/>
    </row>
    <row r="23" spans="1:12" ht="12.75">
      <c r="A23" s="6">
        <v>6</v>
      </c>
      <c r="B23" s="6" t="s">
        <v>268</v>
      </c>
      <c r="C23" s="6" t="s">
        <v>44</v>
      </c>
      <c r="D23" s="6" t="s">
        <v>269</v>
      </c>
      <c r="E23" s="6" t="s">
        <v>46</v>
      </c>
      <c r="F23" s="8">
        <v>0.6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780</v>
      </c>
    </row>
    <row r="25" spans="1:12" ht="25.5">
      <c r="A25" s="6">
        <v>7</v>
      </c>
      <c r="B25" s="6" t="s">
        <v>270</v>
      </c>
      <c r="C25" s="6" t="s">
        <v>44</v>
      </c>
      <c r="D25" s="6" t="s">
        <v>483</v>
      </c>
      <c r="E25" s="6" t="s">
        <v>272</v>
      </c>
      <c r="F25" s="8">
        <v>0.25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781</v>
      </c>
    </row>
    <row r="27" spans="1:12" ht="12.75">
      <c r="A27" s="6">
        <v>8</v>
      </c>
      <c r="B27" s="6" t="s">
        <v>273</v>
      </c>
      <c r="C27" s="6" t="s">
        <v>44</v>
      </c>
      <c r="D27" s="6" t="s">
        <v>484</v>
      </c>
      <c r="E27" s="6" t="s">
        <v>272</v>
      </c>
      <c r="F27" s="8">
        <v>3.168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25.5">
      <c r="D28" s="12" t="s">
        <v>806</v>
      </c>
    </row>
    <row r="29" spans="1:12" ht="12.75" customHeight="1">
      <c r="A29" s="13"/>
      <c r="B29" s="13"/>
      <c r="C29" s="13" t="s">
        <v>36</v>
      </c>
      <c r="D29" s="13" t="s">
        <v>267</v>
      </c>
      <c r="E29" s="13"/>
      <c r="F29" s="13"/>
      <c r="G29" s="13"/>
      <c r="H29" s="13">
        <f>SUM(H23:H28)</f>
        <v>0</v>
      </c>
      <c r="L29">
        <f>SUM(L23:L28)</f>
        <v>0</v>
      </c>
    </row>
    <row r="31" spans="1:8" ht="12.75" customHeight="1">
      <c r="A31" s="7"/>
      <c r="B31" s="7"/>
      <c r="C31" s="7" t="s">
        <v>37</v>
      </c>
      <c r="D31" s="7" t="s">
        <v>276</v>
      </c>
      <c r="E31" s="7"/>
      <c r="F31" s="9"/>
      <c r="G31" s="7"/>
      <c r="H31" s="9"/>
    </row>
    <row r="32" spans="1:12" ht="12.75">
      <c r="A32" s="6">
        <v>9</v>
      </c>
      <c r="B32" s="6" t="s">
        <v>277</v>
      </c>
      <c r="C32" s="6" t="s">
        <v>44</v>
      </c>
      <c r="D32" s="6" t="s">
        <v>278</v>
      </c>
      <c r="E32" s="6" t="s">
        <v>46</v>
      </c>
      <c r="F32" s="8">
        <v>8.34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51">
      <c r="D33" s="12" t="s">
        <v>807</v>
      </c>
    </row>
    <row r="34" spans="1:12" ht="12.75">
      <c r="A34" s="6">
        <v>10</v>
      </c>
      <c r="B34" s="6" t="s">
        <v>280</v>
      </c>
      <c r="C34" s="6" t="s">
        <v>44</v>
      </c>
      <c r="D34" s="6" t="s">
        <v>281</v>
      </c>
      <c r="E34" s="6" t="s">
        <v>46</v>
      </c>
      <c r="F34" s="8">
        <v>3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784</v>
      </c>
    </row>
    <row r="36" spans="1:12" ht="12.75" customHeight="1">
      <c r="A36" s="13"/>
      <c r="B36" s="13"/>
      <c r="C36" s="13" t="s">
        <v>37</v>
      </c>
      <c r="D36" s="13" t="s">
        <v>276</v>
      </c>
      <c r="E36" s="13"/>
      <c r="F36" s="13"/>
      <c r="G36" s="13"/>
      <c r="H36" s="13">
        <f>SUM(H32:H35)</f>
        <v>0</v>
      </c>
      <c r="L36">
        <f>SUM(L32:L35)</f>
        <v>0</v>
      </c>
    </row>
    <row r="38" spans="1:8" ht="12.75" customHeight="1">
      <c r="A38" s="7"/>
      <c r="B38" s="7"/>
      <c r="C38" s="7" t="s">
        <v>38</v>
      </c>
      <c r="D38" s="7" t="s">
        <v>48</v>
      </c>
      <c r="E38" s="7"/>
      <c r="F38" s="9"/>
      <c r="G38" s="7"/>
      <c r="H38" s="9"/>
    </row>
    <row r="39" spans="1:12" ht="12.75">
      <c r="A39" s="6">
        <v>11</v>
      </c>
      <c r="B39" s="6" t="s">
        <v>232</v>
      </c>
      <c r="C39" s="6" t="s">
        <v>44</v>
      </c>
      <c r="D39" s="6" t="s">
        <v>283</v>
      </c>
      <c r="E39" s="6" t="s">
        <v>51</v>
      </c>
      <c r="F39" s="8">
        <v>40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spans="1:12" ht="12.75" customHeight="1">
      <c r="A40" s="13"/>
      <c r="B40" s="13"/>
      <c r="C40" s="13" t="s">
        <v>38</v>
      </c>
      <c r="D40" s="13" t="s">
        <v>48</v>
      </c>
      <c r="E40" s="13"/>
      <c r="F40" s="13"/>
      <c r="G40" s="13"/>
      <c r="H40" s="13">
        <f>SUM(H39:H39)</f>
        <v>0</v>
      </c>
      <c r="L40">
        <f>SUM(L39:L39)</f>
        <v>0</v>
      </c>
    </row>
    <row r="42" spans="1:8" ht="12.75" customHeight="1">
      <c r="A42" s="7"/>
      <c r="B42" s="7"/>
      <c r="C42" s="7" t="s">
        <v>41</v>
      </c>
      <c r="D42" s="7" t="s">
        <v>157</v>
      </c>
      <c r="E42" s="7"/>
      <c r="F42" s="9"/>
      <c r="G42" s="7"/>
      <c r="H42" s="9"/>
    </row>
    <row r="43" spans="1:12" ht="25.5">
      <c r="A43" s="6">
        <v>12</v>
      </c>
      <c r="B43" s="6" t="s">
        <v>308</v>
      </c>
      <c r="C43" s="6" t="s">
        <v>44</v>
      </c>
      <c r="D43" s="6" t="s">
        <v>309</v>
      </c>
      <c r="E43" s="6" t="s">
        <v>162</v>
      </c>
      <c r="F43" s="8">
        <v>1</v>
      </c>
      <c r="G43" s="11"/>
      <c r="H43" s="10">
        <f>ROUND((G43*F43),2)</f>
        <v>0</v>
      </c>
      <c r="K43">
        <f>rekapitulace!H8</f>
        <v>21</v>
      </c>
      <c r="L43">
        <f>ROUND(K43/100*H43,2)</f>
        <v>0</v>
      </c>
    </row>
    <row r="44" spans="1:12" ht="12.75">
      <c r="A44" s="6">
        <v>13</v>
      </c>
      <c r="B44" s="6" t="s">
        <v>287</v>
      </c>
      <c r="C44" s="6" t="s">
        <v>44</v>
      </c>
      <c r="D44" s="6" t="s">
        <v>288</v>
      </c>
      <c r="E44" s="6" t="s">
        <v>46</v>
      </c>
      <c r="F44" s="8">
        <v>5.76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808</v>
      </c>
    </row>
    <row r="46" spans="1:12" ht="12.75" customHeight="1">
      <c r="A46" s="13"/>
      <c r="B46" s="13"/>
      <c r="C46" s="13" t="s">
        <v>41</v>
      </c>
      <c r="D46" s="13" t="s">
        <v>157</v>
      </c>
      <c r="E46" s="13"/>
      <c r="F46" s="13"/>
      <c r="G46" s="13"/>
      <c r="H46" s="13">
        <f>SUM(H43:H45)</f>
        <v>0</v>
      </c>
      <c r="L46">
        <f>SUM(L43:L45)</f>
        <v>0</v>
      </c>
    </row>
    <row r="48" spans="1:8" ht="12.75" customHeight="1">
      <c r="A48" s="7"/>
      <c r="B48" s="7"/>
      <c r="C48" s="7" t="s">
        <v>175</v>
      </c>
      <c r="D48" s="7" t="s">
        <v>174</v>
      </c>
      <c r="E48" s="7"/>
      <c r="F48" s="9"/>
      <c r="G48" s="7"/>
      <c r="H48" s="9"/>
    </row>
    <row r="49" spans="1:12" ht="12.75">
      <c r="A49" s="6">
        <v>14</v>
      </c>
      <c r="B49" s="6" t="s">
        <v>290</v>
      </c>
      <c r="C49" s="6" t="s">
        <v>44</v>
      </c>
      <c r="D49" s="6" t="s">
        <v>489</v>
      </c>
      <c r="E49" s="6" t="s">
        <v>67</v>
      </c>
      <c r="F49" s="8">
        <v>12</v>
      </c>
      <c r="G49" s="11"/>
      <c r="H49" s="10">
        <f>ROUND((G49*F49),2)</f>
        <v>0</v>
      </c>
      <c r="K49">
        <f>rekapitulace!H8</f>
        <v>21</v>
      </c>
      <c r="L49">
        <f>ROUND(K49/100*H49,2)</f>
        <v>0</v>
      </c>
    </row>
    <row r="50" ht="12.75">
      <c r="D50" s="12" t="s">
        <v>809</v>
      </c>
    </row>
    <row r="51" spans="1:12" ht="38.25">
      <c r="A51" s="6">
        <v>15</v>
      </c>
      <c r="B51" s="6" t="s">
        <v>292</v>
      </c>
      <c r="C51" s="6" t="s">
        <v>44</v>
      </c>
      <c r="D51" s="6" t="s">
        <v>293</v>
      </c>
      <c r="E51" s="6" t="s">
        <v>162</v>
      </c>
      <c r="F51" s="8">
        <v>1</v>
      </c>
      <c r="G51" s="11"/>
      <c r="H51" s="10">
        <f>ROUND((G51*F51),2)</f>
        <v>0</v>
      </c>
      <c r="K51">
        <f>rekapitulace!H8</f>
        <v>21</v>
      </c>
      <c r="L51">
        <f>ROUND(K51/100*H51,2)</f>
        <v>0</v>
      </c>
    </row>
    <row r="52" spans="1:12" ht="38.25">
      <c r="A52" s="6">
        <v>16</v>
      </c>
      <c r="B52" s="6" t="s">
        <v>788</v>
      </c>
      <c r="C52" s="6" t="s">
        <v>44</v>
      </c>
      <c r="D52" s="6" t="s">
        <v>789</v>
      </c>
      <c r="E52" s="6" t="s">
        <v>162</v>
      </c>
      <c r="F52" s="8">
        <v>1</v>
      </c>
      <c r="G52" s="11"/>
      <c r="H52" s="10">
        <f>ROUND((G52*F52),2)</f>
        <v>0</v>
      </c>
      <c r="K52">
        <f>rekapitulace!H8</f>
        <v>21</v>
      </c>
      <c r="L52">
        <f>ROUND(K52/100*H52,2)</f>
        <v>0</v>
      </c>
    </row>
    <row r="53" spans="1:12" ht="12.75">
      <c r="A53" s="6">
        <v>17</v>
      </c>
      <c r="B53" s="6" t="s">
        <v>294</v>
      </c>
      <c r="C53" s="6" t="s">
        <v>44</v>
      </c>
      <c r="D53" s="6" t="s">
        <v>295</v>
      </c>
      <c r="E53" s="6" t="s">
        <v>67</v>
      </c>
      <c r="F53" s="8">
        <v>12</v>
      </c>
      <c r="G53" s="11"/>
      <c r="H53" s="10">
        <f>ROUND((G53*F53),2)</f>
        <v>0</v>
      </c>
      <c r="K53">
        <f>rekapitulace!H8</f>
        <v>21</v>
      </c>
      <c r="L53">
        <f>ROUND(K53/100*H53,2)</f>
        <v>0</v>
      </c>
    </row>
    <row r="54" spans="1:12" ht="38.25">
      <c r="A54" s="6">
        <v>18</v>
      </c>
      <c r="B54" s="6" t="s">
        <v>296</v>
      </c>
      <c r="C54" s="6" t="s">
        <v>44</v>
      </c>
      <c r="D54" s="6" t="s">
        <v>297</v>
      </c>
      <c r="E54" s="6" t="s">
        <v>67</v>
      </c>
      <c r="F54" s="8">
        <v>10.5</v>
      </c>
      <c r="G54" s="11"/>
      <c r="H54" s="10">
        <f>ROUND((G54*F54),2)</f>
        <v>0</v>
      </c>
      <c r="K54">
        <f>rekapitulace!H8</f>
        <v>21</v>
      </c>
      <c r="L54">
        <f>ROUND(K54/100*H54,2)</f>
        <v>0</v>
      </c>
    </row>
    <row r="55" ht="12.75">
      <c r="D55" s="12" t="s">
        <v>810</v>
      </c>
    </row>
    <row r="56" spans="1:12" ht="38.25">
      <c r="A56" s="6">
        <v>19</v>
      </c>
      <c r="B56" s="6" t="s">
        <v>299</v>
      </c>
      <c r="C56" s="6" t="s">
        <v>44</v>
      </c>
      <c r="D56" s="6" t="s">
        <v>300</v>
      </c>
      <c r="E56" s="6" t="s">
        <v>67</v>
      </c>
      <c r="F56" s="8">
        <v>2</v>
      </c>
      <c r="G56" s="11"/>
      <c r="H56" s="10">
        <f>ROUND((G56*F56),2)</f>
        <v>0</v>
      </c>
      <c r="K56">
        <f>rekapitulace!H8</f>
        <v>21</v>
      </c>
      <c r="L56">
        <f>ROUND(K56/100*H56,2)</f>
        <v>0</v>
      </c>
    </row>
    <row r="57" spans="1:12" ht="38.25">
      <c r="A57" s="6">
        <v>20</v>
      </c>
      <c r="B57" s="6" t="s">
        <v>312</v>
      </c>
      <c r="C57" s="6" t="s">
        <v>44</v>
      </c>
      <c r="D57" s="6" t="s">
        <v>313</v>
      </c>
      <c r="E57" s="6" t="s">
        <v>162</v>
      </c>
      <c r="F57" s="8">
        <v>1</v>
      </c>
      <c r="G57" s="11"/>
      <c r="H57" s="10">
        <f>ROUND((G57*F57),2)</f>
        <v>0</v>
      </c>
      <c r="K57">
        <f>rekapitulace!H8</f>
        <v>21</v>
      </c>
      <c r="L57">
        <f>ROUND(K57/100*H57,2)</f>
        <v>0</v>
      </c>
    </row>
    <row r="58" spans="1:12" ht="12.75" customHeight="1">
      <c r="A58" s="13"/>
      <c r="B58" s="13"/>
      <c r="C58" s="13" t="s">
        <v>175</v>
      </c>
      <c r="D58" s="13" t="s">
        <v>174</v>
      </c>
      <c r="E58" s="13"/>
      <c r="F58" s="13"/>
      <c r="G58" s="13"/>
      <c r="H58" s="13">
        <f>SUM(H49:H57)</f>
        <v>0</v>
      </c>
      <c r="L58">
        <f>SUM(L49:L57)</f>
        <v>0</v>
      </c>
    </row>
    <row r="60" spans="1:12" ht="12.75" customHeight="1">
      <c r="A60" s="13"/>
      <c r="B60" s="13"/>
      <c r="C60" s="13"/>
      <c r="D60" s="13" t="s">
        <v>53</v>
      </c>
      <c r="E60" s="13"/>
      <c r="F60" s="13"/>
      <c r="G60" s="13"/>
      <c r="H60" s="13">
        <f>+H20+H29+H36+H40+H46+H58</f>
        <v>0</v>
      </c>
      <c r="L60">
        <f>+L20+L29+L36+L40+L46+L58</f>
        <v>0</v>
      </c>
    </row>
    <row r="62" spans="1:8" ht="12.75" customHeight="1">
      <c r="A62" s="7" t="s">
        <v>54</v>
      </c>
      <c r="B62" s="7"/>
      <c r="C62" s="7"/>
      <c r="D62" s="7"/>
      <c r="E62" s="7"/>
      <c r="F62" s="7"/>
      <c r="G62" s="7"/>
      <c r="H62" s="7"/>
    </row>
    <row r="63" spans="1:8" ht="12.75" customHeight="1">
      <c r="A63" s="7"/>
      <c r="B63" s="7"/>
      <c r="C63" s="7"/>
      <c r="D63" s="7" t="s">
        <v>55</v>
      </c>
      <c r="E63" s="7"/>
      <c r="F63" s="7"/>
      <c r="G63" s="7"/>
      <c r="H63" s="7"/>
    </row>
    <row r="64" spans="1:12" ht="12.75" customHeight="1">
      <c r="A64" s="13"/>
      <c r="B64" s="13"/>
      <c r="C64" s="13"/>
      <c r="D64" s="13" t="s">
        <v>56</v>
      </c>
      <c r="E64" s="13"/>
      <c r="F64" s="13"/>
      <c r="G64" s="13"/>
      <c r="H64" s="13">
        <v>0</v>
      </c>
      <c r="L64">
        <v>0</v>
      </c>
    </row>
    <row r="65" spans="1:8" ht="12.75" customHeight="1">
      <c r="A65" s="7"/>
      <c r="B65" s="7"/>
      <c r="C65" s="7"/>
      <c r="D65" s="7" t="s">
        <v>57</v>
      </c>
      <c r="E65" s="7"/>
      <c r="F65" s="7"/>
      <c r="G65" s="7"/>
      <c r="H65" s="7"/>
    </row>
    <row r="66" spans="1:12" ht="12.75" customHeight="1">
      <c r="A66" s="13"/>
      <c r="B66" s="13"/>
      <c r="C66" s="13"/>
      <c r="D66" s="13" t="s">
        <v>58</v>
      </c>
      <c r="E66" s="13"/>
      <c r="F66" s="13"/>
      <c r="G66" s="13"/>
      <c r="H66" s="13">
        <v>0</v>
      </c>
      <c r="L66">
        <v>0</v>
      </c>
    </row>
    <row r="67" spans="1:12" ht="12.75" customHeight="1">
      <c r="A67" s="13"/>
      <c r="B67" s="13"/>
      <c r="C67" s="13"/>
      <c r="D67" s="13" t="s">
        <v>59</v>
      </c>
      <c r="E67" s="13"/>
      <c r="F67" s="13"/>
      <c r="G67" s="13"/>
      <c r="H67" s="13">
        <f>H64+H66</f>
        <v>0</v>
      </c>
      <c r="L67">
        <f>L64+L66</f>
        <v>0</v>
      </c>
    </row>
    <row r="69" spans="1:12" ht="12.75" customHeight="1">
      <c r="A69" s="13"/>
      <c r="B69" s="13"/>
      <c r="C69" s="13"/>
      <c r="D69" s="13" t="s">
        <v>59</v>
      </c>
      <c r="E69" s="13"/>
      <c r="F69" s="13"/>
      <c r="G69" s="13"/>
      <c r="H69" s="13">
        <f>H60+H67</f>
        <v>0</v>
      </c>
      <c r="L69">
        <f>L60+L67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36</v>
      </c>
      <c r="D5" s="5" t="s">
        <v>716</v>
      </c>
      <c r="E5" s="5"/>
    </row>
    <row r="6" spans="1:5" ht="12.75" customHeight="1">
      <c r="A6" t="s">
        <v>18</v>
      </c>
      <c r="C6" s="5" t="s">
        <v>811</v>
      </c>
      <c r="D6" s="5" t="s">
        <v>812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35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280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813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280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813</v>
      </c>
    </row>
    <row r="18" spans="1:12" ht="25.5">
      <c r="A18" s="6">
        <v>5</v>
      </c>
      <c r="B18" s="6" t="s">
        <v>265</v>
      </c>
      <c r="C18" s="6" t="s">
        <v>44</v>
      </c>
      <c r="D18" s="6" t="s">
        <v>266</v>
      </c>
      <c r="E18" s="6" t="s">
        <v>51</v>
      </c>
      <c r="F18" s="8">
        <v>50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spans="1:12" ht="12.75" customHeight="1">
      <c r="A19" s="13"/>
      <c r="B19" s="13"/>
      <c r="C19" s="13" t="s">
        <v>21</v>
      </c>
      <c r="D19" s="13" t="s">
        <v>42</v>
      </c>
      <c r="E19" s="13"/>
      <c r="F19" s="13"/>
      <c r="G19" s="13"/>
      <c r="H19" s="13">
        <f>SUM(H12:H18)</f>
        <v>0</v>
      </c>
      <c r="L19">
        <f>SUM(L12:L18)</f>
        <v>0</v>
      </c>
    </row>
    <row r="21" spans="1:8" ht="12.75" customHeight="1">
      <c r="A21" s="7"/>
      <c r="B21" s="7"/>
      <c r="C21" s="7" t="s">
        <v>36</v>
      </c>
      <c r="D21" s="7" t="s">
        <v>267</v>
      </c>
      <c r="E21" s="7"/>
      <c r="F21" s="9"/>
      <c r="G21" s="7"/>
      <c r="H21" s="9"/>
    </row>
    <row r="22" spans="1:12" ht="12.75">
      <c r="A22" s="6">
        <v>6</v>
      </c>
      <c r="B22" s="6" t="s">
        <v>268</v>
      </c>
      <c r="C22" s="6" t="s">
        <v>44</v>
      </c>
      <c r="D22" s="6" t="s">
        <v>269</v>
      </c>
      <c r="E22" s="6" t="s">
        <v>46</v>
      </c>
      <c r="F22" s="8">
        <v>0.6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ht="12.75">
      <c r="D23" s="12" t="s">
        <v>780</v>
      </c>
    </row>
    <row r="24" spans="1:12" ht="25.5">
      <c r="A24" s="6">
        <v>7</v>
      </c>
      <c r="B24" s="6" t="s">
        <v>270</v>
      </c>
      <c r="C24" s="6" t="s">
        <v>44</v>
      </c>
      <c r="D24" s="6" t="s">
        <v>483</v>
      </c>
      <c r="E24" s="6" t="s">
        <v>272</v>
      </c>
      <c r="F24" s="8">
        <v>0.25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ht="12.75">
      <c r="D25" s="12" t="s">
        <v>781</v>
      </c>
    </row>
    <row r="26" spans="1:12" ht="12.75">
      <c r="A26" s="6">
        <v>8</v>
      </c>
      <c r="B26" s="6" t="s">
        <v>273</v>
      </c>
      <c r="C26" s="6" t="s">
        <v>44</v>
      </c>
      <c r="D26" s="6" t="s">
        <v>484</v>
      </c>
      <c r="E26" s="6" t="s">
        <v>272</v>
      </c>
      <c r="F26" s="8">
        <v>2.64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ht="25.5">
      <c r="D27" s="12" t="s">
        <v>814</v>
      </c>
    </row>
    <row r="28" spans="1:12" ht="12.75" customHeight="1">
      <c r="A28" s="13"/>
      <c r="B28" s="13"/>
      <c r="C28" s="13" t="s">
        <v>36</v>
      </c>
      <c r="D28" s="13" t="s">
        <v>267</v>
      </c>
      <c r="E28" s="13"/>
      <c r="F28" s="13"/>
      <c r="G28" s="13"/>
      <c r="H28" s="13">
        <f>SUM(H22:H27)</f>
        <v>0</v>
      </c>
      <c r="L28">
        <f>SUM(L22:L27)</f>
        <v>0</v>
      </c>
    </row>
    <row r="30" spans="1:8" ht="12.75" customHeight="1">
      <c r="A30" s="7"/>
      <c r="B30" s="7"/>
      <c r="C30" s="7" t="s">
        <v>37</v>
      </c>
      <c r="D30" s="7" t="s">
        <v>276</v>
      </c>
      <c r="E30" s="7"/>
      <c r="F30" s="9"/>
      <c r="G30" s="7"/>
      <c r="H30" s="9"/>
    </row>
    <row r="31" spans="1:12" ht="12.75">
      <c r="A31" s="6">
        <v>9</v>
      </c>
      <c r="B31" s="6" t="s">
        <v>277</v>
      </c>
      <c r="C31" s="6" t="s">
        <v>44</v>
      </c>
      <c r="D31" s="6" t="s">
        <v>278</v>
      </c>
      <c r="E31" s="6" t="s">
        <v>46</v>
      </c>
      <c r="F31" s="8">
        <v>24.12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ht="38.25">
      <c r="D32" s="12" t="s">
        <v>815</v>
      </c>
    </row>
    <row r="33" spans="1:12" ht="12.75">
      <c r="A33" s="6">
        <v>10</v>
      </c>
      <c r="B33" s="6" t="s">
        <v>280</v>
      </c>
      <c r="C33" s="6" t="s">
        <v>44</v>
      </c>
      <c r="D33" s="6" t="s">
        <v>281</v>
      </c>
      <c r="E33" s="6" t="s">
        <v>46</v>
      </c>
      <c r="F33" s="8">
        <v>4.5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ht="12.75">
      <c r="D34" s="12" t="s">
        <v>816</v>
      </c>
    </row>
    <row r="35" spans="1:12" ht="12.75" customHeight="1">
      <c r="A35" s="13"/>
      <c r="B35" s="13"/>
      <c r="C35" s="13" t="s">
        <v>37</v>
      </c>
      <c r="D35" s="13" t="s">
        <v>276</v>
      </c>
      <c r="E35" s="13"/>
      <c r="F35" s="13"/>
      <c r="G35" s="13"/>
      <c r="H35" s="13">
        <f>SUM(H31:H34)</f>
        <v>0</v>
      </c>
      <c r="L35">
        <f>SUM(L31:L34)</f>
        <v>0</v>
      </c>
    </row>
    <row r="37" spans="1:8" ht="12.75" customHeight="1">
      <c r="A37" s="7"/>
      <c r="B37" s="7"/>
      <c r="C37" s="7" t="s">
        <v>38</v>
      </c>
      <c r="D37" s="7" t="s">
        <v>48</v>
      </c>
      <c r="E37" s="7"/>
      <c r="F37" s="9"/>
      <c r="G37" s="7"/>
      <c r="H37" s="9"/>
    </row>
    <row r="38" spans="1:12" ht="12.75">
      <c r="A38" s="6">
        <v>11</v>
      </c>
      <c r="B38" s="6" t="s">
        <v>232</v>
      </c>
      <c r="C38" s="6" t="s">
        <v>44</v>
      </c>
      <c r="D38" s="6" t="s">
        <v>283</v>
      </c>
      <c r="E38" s="6" t="s">
        <v>51</v>
      </c>
      <c r="F38" s="8">
        <v>40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2" t="s">
        <v>323</v>
      </c>
    </row>
    <row r="40" spans="1:12" ht="12.75" customHeight="1">
      <c r="A40" s="13"/>
      <c r="B40" s="13"/>
      <c r="C40" s="13" t="s">
        <v>38</v>
      </c>
      <c r="D40" s="13" t="s">
        <v>48</v>
      </c>
      <c r="E40" s="13"/>
      <c r="F40" s="13"/>
      <c r="G40" s="13"/>
      <c r="H40" s="13">
        <f>SUM(H38:H39)</f>
        <v>0</v>
      </c>
      <c r="L40">
        <f>SUM(L38:L39)</f>
        <v>0</v>
      </c>
    </row>
    <row r="42" spans="1:8" ht="12.75" customHeight="1">
      <c r="A42" s="7"/>
      <c r="B42" s="7"/>
      <c r="C42" s="7" t="s">
        <v>39</v>
      </c>
      <c r="D42" s="7" t="s">
        <v>817</v>
      </c>
      <c r="E42" s="7"/>
      <c r="F42" s="9"/>
      <c r="G42" s="7"/>
      <c r="H42" s="9"/>
    </row>
    <row r="43" spans="1:12" ht="25.5">
      <c r="A43" s="6">
        <v>12</v>
      </c>
      <c r="B43" s="6" t="s">
        <v>818</v>
      </c>
      <c r="C43" s="6" t="s">
        <v>44</v>
      </c>
      <c r="D43" s="6" t="s">
        <v>819</v>
      </c>
      <c r="E43" s="6" t="s">
        <v>51</v>
      </c>
      <c r="F43" s="8">
        <v>36</v>
      </c>
      <c r="G43" s="11"/>
      <c r="H43" s="10">
        <f>ROUND((G43*F43),2)</f>
        <v>0</v>
      </c>
      <c r="K43">
        <f>rekapitulace!H8</f>
        <v>21</v>
      </c>
      <c r="L43">
        <f>ROUND(K43/100*H43,2)</f>
        <v>0</v>
      </c>
    </row>
    <row r="44" ht="12.75">
      <c r="D44" s="12" t="s">
        <v>820</v>
      </c>
    </row>
    <row r="45" spans="1:12" ht="25.5">
      <c r="A45" s="14">
        <v>13</v>
      </c>
      <c r="B45" s="14" t="s">
        <v>592</v>
      </c>
      <c r="C45" s="14" t="s">
        <v>44</v>
      </c>
      <c r="D45" s="14" t="s">
        <v>821</v>
      </c>
      <c r="E45" s="14" t="s">
        <v>51</v>
      </c>
      <c r="F45" s="8">
        <v>36</v>
      </c>
      <c r="G45" s="11"/>
      <c r="H45" s="10">
        <f>ROUND(G45*F45,2)</f>
        <v>0</v>
      </c>
      <c r="K45">
        <f>rekapitulace!H8</f>
        <v>21</v>
      </c>
      <c r="L45">
        <f>ROUND(K45/100*H45,2)</f>
        <v>0</v>
      </c>
    </row>
    <row r="46" spans="1:12" ht="25.5">
      <c r="A46" s="14">
        <v>14</v>
      </c>
      <c r="B46" s="14" t="s">
        <v>595</v>
      </c>
      <c r="C46" s="14" t="s">
        <v>44</v>
      </c>
      <c r="D46" s="14" t="s">
        <v>822</v>
      </c>
      <c r="E46" s="14" t="s">
        <v>51</v>
      </c>
      <c r="F46" s="8">
        <v>36</v>
      </c>
      <c r="G46" s="11"/>
      <c r="H46" s="10">
        <f>ROUND(G46*F46,2)</f>
        <v>0</v>
      </c>
      <c r="K46">
        <f>rekapitulace!H8</f>
        <v>21</v>
      </c>
      <c r="L46">
        <f>ROUND(K46/100*H46,2)</f>
        <v>0</v>
      </c>
    </row>
    <row r="47" spans="1:12" ht="25.5">
      <c r="A47" s="14">
        <v>15</v>
      </c>
      <c r="B47" s="14" t="s">
        <v>823</v>
      </c>
      <c r="C47" s="14" t="s">
        <v>44</v>
      </c>
      <c r="D47" s="14" t="s">
        <v>824</v>
      </c>
      <c r="E47" s="14" t="s">
        <v>51</v>
      </c>
      <c r="F47" s="8">
        <v>36</v>
      </c>
      <c r="G47" s="11"/>
      <c r="H47" s="10">
        <f>ROUND(G47*F47,2)</f>
        <v>0</v>
      </c>
      <c r="K47">
        <f>rekapitulace!H8</f>
        <v>21</v>
      </c>
      <c r="L47">
        <f>ROUND(K47/100*H47,2)</f>
        <v>0</v>
      </c>
    </row>
    <row r="48" spans="1:12" ht="12.75" customHeight="1">
      <c r="A48" s="13"/>
      <c r="B48" s="13"/>
      <c r="C48" s="13" t="s">
        <v>39</v>
      </c>
      <c r="D48" s="13" t="s">
        <v>817</v>
      </c>
      <c r="E48" s="13"/>
      <c r="F48" s="13"/>
      <c r="G48" s="13"/>
      <c r="H48" s="13">
        <f>SUM(H43:H47)</f>
        <v>0</v>
      </c>
      <c r="L48">
        <f>SUM(L43:L47)</f>
        <v>0</v>
      </c>
    </row>
    <row r="50" spans="1:8" ht="12.75" customHeight="1">
      <c r="A50" s="7"/>
      <c r="B50" s="7"/>
      <c r="C50" s="7" t="s">
        <v>41</v>
      </c>
      <c r="D50" s="7" t="s">
        <v>157</v>
      </c>
      <c r="E50" s="7"/>
      <c r="F50" s="9"/>
      <c r="G50" s="7"/>
      <c r="H50" s="9"/>
    </row>
    <row r="51" spans="1:12" ht="25.5">
      <c r="A51" s="6">
        <v>16</v>
      </c>
      <c r="B51" s="6" t="s">
        <v>825</v>
      </c>
      <c r="C51" s="6" t="s">
        <v>44</v>
      </c>
      <c r="D51" s="6" t="s">
        <v>826</v>
      </c>
      <c r="E51" s="6" t="s">
        <v>162</v>
      </c>
      <c r="F51" s="8">
        <v>1</v>
      </c>
      <c r="G51" s="11"/>
      <c r="H51" s="10">
        <f>ROUND((G51*F51),2)</f>
        <v>0</v>
      </c>
      <c r="K51">
        <f>rekapitulace!H8</f>
        <v>21</v>
      </c>
      <c r="L51">
        <f>ROUND(K51/100*H51,2)</f>
        <v>0</v>
      </c>
    </row>
    <row r="52" spans="1:12" ht="12.75">
      <c r="A52" s="6">
        <v>17</v>
      </c>
      <c r="B52" s="6" t="s">
        <v>287</v>
      </c>
      <c r="C52" s="6" t="s">
        <v>44</v>
      </c>
      <c r="D52" s="6" t="s">
        <v>288</v>
      </c>
      <c r="E52" s="6" t="s">
        <v>46</v>
      </c>
      <c r="F52" s="8">
        <v>22.4</v>
      </c>
      <c r="G52" s="11"/>
      <c r="H52" s="10">
        <f>ROUND((G52*F52),2)</f>
        <v>0</v>
      </c>
      <c r="K52">
        <f>rekapitulace!H8</f>
        <v>21</v>
      </c>
      <c r="L52">
        <f>ROUND(K52/100*H52,2)</f>
        <v>0</v>
      </c>
    </row>
    <row r="53" ht="12.75">
      <c r="D53" s="12" t="s">
        <v>827</v>
      </c>
    </row>
    <row r="54" spans="1:12" ht="12.75" customHeight="1">
      <c r="A54" s="13"/>
      <c r="B54" s="13"/>
      <c r="C54" s="13" t="s">
        <v>41</v>
      </c>
      <c r="D54" s="13" t="s">
        <v>157</v>
      </c>
      <c r="E54" s="13"/>
      <c r="F54" s="13"/>
      <c r="G54" s="13"/>
      <c r="H54" s="13">
        <f>SUM(H51:H53)</f>
        <v>0</v>
      </c>
      <c r="L54">
        <f>SUM(L51:L53)</f>
        <v>0</v>
      </c>
    </row>
    <row r="56" spans="1:8" ht="12.75" customHeight="1">
      <c r="A56" s="7"/>
      <c r="B56" s="7"/>
      <c r="C56" s="7" t="s">
        <v>175</v>
      </c>
      <c r="D56" s="7" t="s">
        <v>174</v>
      </c>
      <c r="E56" s="7"/>
      <c r="F56" s="9"/>
      <c r="G56" s="7"/>
      <c r="H56" s="9"/>
    </row>
    <row r="57" spans="1:12" ht="12.75">
      <c r="A57" s="6">
        <v>18</v>
      </c>
      <c r="B57" s="6" t="s">
        <v>290</v>
      </c>
      <c r="C57" s="6" t="s">
        <v>44</v>
      </c>
      <c r="D57" s="6" t="s">
        <v>489</v>
      </c>
      <c r="E57" s="6" t="s">
        <v>67</v>
      </c>
      <c r="F57" s="8">
        <v>4</v>
      </c>
      <c r="G57" s="11"/>
      <c r="H57" s="10">
        <f>ROUND((G57*F57),2)</f>
        <v>0</v>
      </c>
      <c r="K57">
        <f>rekapitulace!H8</f>
        <v>21</v>
      </c>
      <c r="L57">
        <f>ROUND(K57/100*H57,2)</f>
        <v>0</v>
      </c>
    </row>
    <row r="58" spans="1:12" ht="38.25">
      <c r="A58" s="6">
        <v>19</v>
      </c>
      <c r="B58" s="6" t="s">
        <v>327</v>
      </c>
      <c r="C58" s="6" t="s">
        <v>44</v>
      </c>
      <c r="D58" s="6" t="s">
        <v>328</v>
      </c>
      <c r="E58" s="6" t="s">
        <v>162</v>
      </c>
      <c r="F58" s="8">
        <v>1</v>
      </c>
      <c r="G58" s="11"/>
      <c r="H58" s="10">
        <f>ROUND((G58*F58),2)</f>
        <v>0</v>
      </c>
      <c r="K58">
        <f>rekapitulace!H8</f>
        <v>21</v>
      </c>
      <c r="L58">
        <f>ROUND(K58/100*H58,2)</f>
        <v>0</v>
      </c>
    </row>
    <row r="59" spans="1:12" ht="12.75">
      <c r="A59" s="6">
        <v>20</v>
      </c>
      <c r="B59" s="6" t="s">
        <v>329</v>
      </c>
      <c r="C59" s="6" t="s">
        <v>44</v>
      </c>
      <c r="D59" s="6" t="s">
        <v>330</v>
      </c>
      <c r="E59" s="6" t="s">
        <v>67</v>
      </c>
      <c r="F59" s="8">
        <v>28</v>
      </c>
      <c r="G59" s="11"/>
      <c r="H59" s="10">
        <f>ROUND((G59*F59),2)</f>
        <v>0</v>
      </c>
      <c r="K59">
        <f>rekapitulace!H8</f>
        <v>21</v>
      </c>
      <c r="L59">
        <f>ROUND(K59/100*H59,2)</f>
        <v>0</v>
      </c>
    </row>
    <row r="60" spans="1:12" ht="25.5">
      <c r="A60" s="6">
        <v>21</v>
      </c>
      <c r="B60" s="6" t="s">
        <v>828</v>
      </c>
      <c r="C60" s="6" t="s">
        <v>44</v>
      </c>
      <c r="D60" s="6" t="s">
        <v>829</v>
      </c>
      <c r="E60" s="6" t="s">
        <v>46</v>
      </c>
      <c r="F60" s="8">
        <v>5</v>
      </c>
      <c r="G60" s="11"/>
      <c r="H60" s="10">
        <f>ROUND((G60*F60),2)</f>
        <v>0</v>
      </c>
      <c r="K60">
        <f>rekapitulace!H8</f>
        <v>21</v>
      </c>
      <c r="L60">
        <f>ROUND(K60/100*H60,2)</f>
        <v>0</v>
      </c>
    </row>
    <row r="61" spans="1:12" ht="12.75">
      <c r="A61" s="6">
        <v>22</v>
      </c>
      <c r="B61" s="6" t="s">
        <v>640</v>
      </c>
      <c r="C61" s="6" t="s">
        <v>44</v>
      </c>
      <c r="D61" s="6" t="s">
        <v>830</v>
      </c>
      <c r="E61" s="6" t="s">
        <v>51</v>
      </c>
      <c r="F61" s="8">
        <v>36</v>
      </c>
      <c r="G61" s="11"/>
      <c r="H61" s="10">
        <f>ROUND((G61*F61),2)</f>
        <v>0</v>
      </c>
      <c r="K61">
        <f>rekapitulace!H8</f>
        <v>21</v>
      </c>
      <c r="L61">
        <f>ROUND(K61/100*H61,2)</f>
        <v>0</v>
      </c>
    </row>
    <row r="62" ht="12.75">
      <c r="D62" s="12" t="s">
        <v>820</v>
      </c>
    </row>
    <row r="63" spans="1:12" ht="38.25">
      <c r="A63" s="6">
        <v>23</v>
      </c>
      <c r="B63" s="6" t="s">
        <v>296</v>
      </c>
      <c r="C63" s="6" t="s">
        <v>44</v>
      </c>
      <c r="D63" s="6" t="s">
        <v>297</v>
      </c>
      <c r="E63" s="6" t="s">
        <v>67</v>
      </c>
      <c r="F63" s="8">
        <v>28</v>
      </c>
      <c r="G63" s="11"/>
      <c r="H63" s="10">
        <f>ROUND((G63*F63),2)</f>
        <v>0</v>
      </c>
      <c r="K63">
        <f>rekapitulace!H8</f>
        <v>21</v>
      </c>
      <c r="L63">
        <f>ROUND(K63/100*H63,2)</f>
        <v>0</v>
      </c>
    </row>
    <row r="64" ht="12.75">
      <c r="D64" s="12" t="s">
        <v>831</v>
      </c>
    </row>
    <row r="65" spans="1:12" ht="38.25">
      <c r="A65" s="6">
        <v>24</v>
      </c>
      <c r="B65" s="6" t="s">
        <v>299</v>
      </c>
      <c r="C65" s="6" t="s">
        <v>44</v>
      </c>
      <c r="D65" s="6" t="s">
        <v>300</v>
      </c>
      <c r="E65" s="6" t="s">
        <v>67</v>
      </c>
      <c r="F65" s="8">
        <v>4</v>
      </c>
      <c r="G65" s="11"/>
      <c r="H65" s="10">
        <f>ROUND((G65*F65),2)</f>
        <v>0</v>
      </c>
      <c r="K65">
        <f>rekapitulace!H8</f>
        <v>21</v>
      </c>
      <c r="L65">
        <f>ROUND(K65/100*H65,2)</f>
        <v>0</v>
      </c>
    </row>
    <row r="66" spans="1:12" ht="12.75" customHeight="1">
      <c r="A66" s="13"/>
      <c r="B66" s="13"/>
      <c r="C66" s="13" t="s">
        <v>175</v>
      </c>
      <c r="D66" s="13" t="s">
        <v>174</v>
      </c>
      <c r="E66" s="13"/>
      <c r="F66" s="13"/>
      <c r="G66" s="13"/>
      <c r="H66" s="13">
        <f>SUM(H57:H65)</f>
        <v>0</v>
      </c>
      <c r="L66">
        <f>SUM(L57:L65)</f>
        <v>0</v>
      </c>
    </row>
    <row r="68" spans="1:12" ht="12.75" customHeight="1">
      <c r="A68" s="13"/>
      <c r="B68" s="13"/>
      <c r="C68" s="13"/>
      <c r="D68" s="13" t="s">
        <v>53</v>
      </c>
      <c r="E68" s="13"/>
      <c r="F68" s="13"/>
      <c r="G68" s="13"/>
      <c r="H68" s="13">
        <f>+H19+H28+H35+H40+H48+H54+H66</f>
        <v>0</v>
      </c>
      <c r="L68">
        <f>+L19+L28+L35+L40+L48+L54+L66</f>
        <v>0</v>
      </c>
    </row>
    <row r="70" spans="1:8" ht="12.75" customHeight="1">
      <c r="A70" s="7" t="s">
        <v>54</v>
      </c>
      <c r="B70" s="7"/>
      <c r="C70" s="7"/>
      <c r="D70" s="7"/>
      <c r="E70" s="7"/>
      <c r="F70" s="7"/>
      <c r="G70" s="7"/>
      <c r="H70" s="7"/>
    </row>
    <row r="71" spans="1:8" ht="12.75" customHeight="1">
      <c r="A71" s="7"/>
      <c r="B71" s="7"/>
      <c r="C71" s="7"/>
      <c r="D71" s="7" t="s">
        <v>55</v>
      </c>
      <c r="E71" s="7"/>
      <c r="F71" s="7"/>
      <c r="G71" s="7"/>
      <c r="H71" s="7"/>
    </row>
    <row r="72" spans="1:12" ht="12.75" customHeight="1">
      <c r="A72" s="13"/>
      <c r="B72" s="13"/>
      <c r="C72" s="13"/>
      <c r="D72" s="13" t="s">
        <v>56</v>
      </c>
      <c r="E72" s="13"/>
      <c r="F72" s="13"/>
      <c r="G72" s="13"/>
      <c r="H72" s="13">
        <v>0</v>
      </c>
      <c r="L72">
        <v>0</v>
      </c>
    </row>
    <row r="73" spans="1:8" ht="12.75" customHeight="1">
      <c r="A73" s="7"/>
      <c r="B73" s="7"/>
      <c r="C73" s="7"/>
      <c r="D73" s="7" t="s">
        <v>57</v>
      </c>
      <c r="E73" s="7"/>
      <c r="F73" s="7"/>
      <c r="G73" s="7"/>
      <c r="H73" s="7"/>
    </row>
    <row r="74" spans="1:12" ht="12.75" customHeight="1">
      <c r="A74" s="13"/>
      <c r="B74" s="13"/>
      <c r="C74" s="13"/>
      <c r="D74" s="13" t="s">
        <v>58</v>
      </c>
      <c r="E74" s="13"/>
      <c r="F74" s="13"/>
      <c r="G74" s="13"/>
      <c r="H74" s="13">
        <v>0</v>
      </c>
      <c r="L74">
        <v>0</v>
      </c>
    </row>
    <row r="75" spans="1:12" ht="12.75" customHeight="1">
      <c r="A75" s="13"/>
      <c r="B75" s="13"/>
      <c r="C75" s="13"/>
      <c r="D75" s="13" t="s">
        <v>59</v>
      </c>
      <c r="E75" s="13"/>
      <c r="F75" s="13"/>
      <c r="G75" s="13"/>
      <c r="H75" s="13">
        <f>H72+H74</f>
        <v>0</v>
      </c>
      <c r="L75">
        <f>L72+L74</f>
        <v>0</v>
      </c>
    </row>
    <row r="77" spans="1:12" ht="12.75" customHeight="1">
      <c r="A77" s="13"/>
      <c r="B77" s="13"/>
      <c r="C77" s="13"/>
      <c r="D77" s="13" t="s">
        <v>59</v>
      </c>
      <c r="E77" s="13"/>
      <c r="F77" s="13"/>
      <c r="G77" s="13"/>
      <c r="H77" s="13">
        <f>H68+H75</f>
        <v>0</v>
      </c>
      <c r="L77">
        <f>L68+L75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36</v>
      </c>
      <c r="D5" s="5" t="s">
        <v>716</v>
      </c>
      <c r="E5" s="5"/>
    </row>
    <row r="6" spans="1:5" ht="12.75" customHeight="1">
      <c r="A6" t="s">
        <v>18</v>
      </c>
      <c r="C6" s="5" t="s">
        <v>832</v>
      </c>
      <c r="D6" s="5" t="s">
        <v>336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175</v>
      </c>
      <c r="D11" s="7" t="s">
        <v>174</v>
      </c>
      <c r="E11" s="7"/>
      <c r="F11" s="9"/>
      <c r="G11" s="7"/>
      <c r="H11" s="9"/>
    </row>
    <row r="12" spans="1:12" ht="12.75">
      <c r="A12" s="6">
        <v>1</v>
      </c>
      <c r="B12" s="6" t="s">
        <v>337</v>
      </c>
      <c r="C12" s="6" t="s">
        <v>44</v>
      </c>
      <c r="D12" s="6" t="s">
        <v>338</v>
      </c>
      <c r="E12" s="6" t="s">
        <v>162</v>
      </c>
      <c r="F12" s="8">
        <v>20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339</v>
      </c>
      <c r="C13" s="6" t="s">
        <v>44</v>
      </c>
      <c r="D13" s="6" t="s">
        <v>340</v>
      </c>
      <c r="E13" s="6" t="s">
        <v>162</v>
      </c>
      <c r="F13" s="8">
        <v>12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341</v>
      </c>
      <c r="C14" s="6" t="s">
        <v>44</v>
      </c>
      <c r="D14" s="6" t="s">
        <v>518</v>
      </c>
      <c r="E14" s="6" t="s">
        <v>51</v>
      </c>
      <c r="F14" s="8">
        <v>275.675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63.75">
      <c r="D15" s="12" t="s">
        <v>833</v>
      </c>
    </row>
    <row r="16" spans="1:12" ht="25.5">
      <c r="A16" s="14">
        <v>4</v>
      </c>
      <c r="B16" s="14" t="s">
        <v>344</v>
      </c>
      <c r="C16" s="14" t="s">
        <v>44</v>
      </c>
      <c r="D16" s="14" t="s">
        <v>345</v>
      </c>
      <c r="E16" s="14" t="s">
        <v>51</v>
      </c>
      <c r="F16" s="8">
        <v>275.675</v>
      </c>
      <c r="G16" s="11"/>
      <c r="H16" s="10">
        <f>ROUND(G16*F16,2)</f>
        <v>0</v>
      </c>
      <c r="K16">
        <f>rekapitulace!H8</f>
        <v>21</v>
      </c>
      <c r="L16">
        <f>ROUND(K16/100*H16,2)</f>
        <v>0</v>
      </c>
    </row>
    <row r="17" spans="1:12" ht="25.5">
      <c r="A17" s="6">
        <v>5</v>
      </c>
      <c r="B17" s="6" t="s">
        <v>346</v>
      </c>
      <c r="C17" s="6" t="s">
        <v>44</v>
      </c>
      <c r="D17" s="6" t="s">
        <v>347</v>
      </c>
      <c r="E17" s="6" t="s">
        <v>162</v>
      </c>
      <c r="F17" s="8">
        <v>4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spans="1:12" ht="12.75">
      <c r="A18" s="6">
        <v>6</v>
      </c>
      <c r="B18" s="6" t="s">
        <v>348</v>
      </c>
      <c r="C18" s="6" t="s">
        <v>44</v>
      </c>
      <c r="D18" s="6" t="s">
        <v>349</v>
      </c>
      <c r="E18" s="6" t="s">
        <v>162</v>
      </c>
      <c r="F18" s="8">
        <v>60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520</v>
      </c>
    </row>
    <row r="20" spans="1:12" ht="12.75" customHeight="1">
      <c r="A20" s="13"/>
      <c r="B20" s="13"/>
      <c r="C20" s="13" t="s">
        <v>175</v>
      </c>
      <c r="D20" s="13" t="s">
        <v>174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12" ht="12.75" customHeight="1">
      <c r="A22" s="13"/>
      <c r="B22" s="13"/>
      <c r="C22" s="13"/>
      <c r="D22" s="13" t="s">
        <v>53</v>
      </c>
      <c r="E22" s="13"/>
      <c r="F22" s="13"/>
      <c r="G22" s="13"/>
      <c r="H22" s="13">
        <f>+H20</f>
        <v>0</v>
      </c>
      <c r="L22">
        <f>+L20</f>
        <v>0</v>
      </c>
    </row>
    <row r="24" spans="1:8" ht="12.75" customHeight="1">
      <c r="A24" s="7" t="s">
        <v>54</v>
      </c>
      <c r="B24" s="7"/>
      <c r="C24" s="7"/>
      <c r="D24" s="7"/>
      <c r="E24" s="7"/>
      <c r="F24" s="7"/>
      <c r="G24" s="7"/>
      <c r="H24" s="7"/>
    </row>
    <row r="25" spans="1:8" ht="12.75" customHeight="1">
      <c r="A25" s="7"/>
      <c r="B25" s="7"/>
      <c r="C25" s="7"/>
      <c r="D25" s="7" t="s">
        <v>55</v>
      </c>
      <c r="E25" s="7"/>
      <c r="F25" s="7"/>
      <c r="G25" s="7"/>
      <c r="H25" s="7"/>
    </row>
    <row r="26" spans="1:12" ht="12.75" customHeight="1">
      <c r="A26" s="13"/>
      <c r="B26" s="13"/>
      <c r="C26" s="13"/>
      <c r="D26" s="13" t="s">
        <v>56</v>
      </c>
      <c r="E26" s="13"/>
      <c r="F26" s="13"/>
      <c r="G26" s="13"/>
      <c r="H26" s="13">
        <v>0</v>
      </c>
      <c r="L26">
        <v>0</v>
      </c>
    </row>
    <row r="27" spans="1:8" ht="12.75" customHeight="1">
      <c r="A27" s="7"/>
      <c r="B27" s="7"/>
      <c r="C27" s="7"/>
      <c r="D27" s="7" t="s">
        <v>57</v>
      </c>
      <c r="E27" s="7"/>
      <c r="F27" s="7"/>
      <c r="G27" s="7"/>
      <c r="H27" s="7"/>
    </row>
    <row r="28" spans="1:12" ht="12.75" customHeight="1">
      <c r="A28" s="13"/>
      <c r="B28" s="13"/>
      <c r="C28" s="13"/>
      <c r="D28" s="13" t="s">
        <v>58</v>
      </c>
      <c r="E28" s="13"/>
      <c r="F28" s="13"/>
      <c r="G28" s="13"/>
      <c r="H28" s="13">
        <v>0</v>
      </c>
      <c r="L28">
        <v>0</v>
      </c>
    </row>
    <row r="29" spans="1:12" ht="12.75" customHeight="1">
      <c r="A29" s="13"/>
      <c r="B29" s="13"/>
      <c r="C29" s="13"/>
      <c r="D29" s="13" t="s">
        <v>59</v>
      </c>
      <c r="E29" s="13"/>
      <c r="F29" s="13"/>
      <c r="G29" s="13"/>
      <c r="H29" s="13">
        <f>H26+H28</f>
        <v>0</v>
      </c>
      <c r="L29">
        <f>L26+L28</f>
        <v>0</v>
      </c>
    </row>
    <row r="31" spans="1:12" ht="12.75" customHeight="1">
      <c r="A31" s="13"/>
      <c r="B31" s="13"/>
      <c r="C31" s="13"/>
      <c r="D31" s="13" t="s">
        <v>59</v>
      </c>
      <c r="E31" s="13"/>
      <c r="F31" s="13"/>
      <c r="G31" s="13"/>
      <c r="H31" s="13">
        <f>H22+H29</f>
        <v>0</v>
      </c>
      <c r="L31">
        <f>L22+L29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36</v>
      </c>
      <c r="D5" s="5" t="s">
        <v>716</v>
      </c>
      <c r="E5" s="5"/>
    </row>
    <row r="6" spans="1:5" ht="12.75" customHeight="1">
      <c r="A6" t="s">
        <v>18</v>
      </c>
      <c r="C6" s="5" t="s">
        <v>834</v>
      </c>
      <c r="D6" s="5" t="s">
        <v>352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354</v>
      </c>
      <c r="D11" s="7" t="s">
        <v>353</v>
      </c>
      <c r="E11" s="7"/>
      <c r="F11" s="9"/>
      <c r="G11" s="7"/>
      <c r="H11" s="9"/>
    </row>
    <row r="12" spans="1:12" ht="25.5">
      <c r="A12" s="6">
        <v>1</v>
      </c>
      <c r="B12" s="6" t="s">
        <v>355</v>
      </c>
      <c r="C12" s="6" t="s">
        <v>44</v>
      </c>
      <c r="D12" s="6" t="s">
        <v>356</v>
      </c>
      <c r="E12" s="6" t="s">
        <v>357</v>
      </c>
      <c r="F12" s="8">
        <v>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 customHeight="1">
      <c r="A13" s="13"/>
      <c r="B13" s="13"/>
      <c r="C13" s="13" t="s">
        <v>354</v>
      </c>
      <c r="D13" s="13" t="s">
        <v>353</v>
      </c>
      <c r="E13" s="13"/>
      <c r="F13" s="13"/>
      <c r="G13" s="13"/>
      <c r="H13" s="13">
        <f>SUM(H12:H12)</f>
        <v>0</v>
      </c>
      <c r="L13">
        <f>SUM(L12:L12)</f>
        <v>0</v>
      </c>
    </row>
    <row r="15" spans="1:8" ht="12.75" customHeight="1">
      <c r="A15" s="7"/>
      <c r="B15" s="7"/>
      <c r="C15" s="7" t="s">
        <v>21</v>
      </c>
      <c r="D15" s="7" t="s">
        <v>42</v>
      </c>
      <c r="E15" s="7"/>
      <c r="F15" s="9"/>
      <c r="G15" s="7"/>
      <c r="H15" s="9"/>
    </row>
    <row r="16" spans="1:12" ht="38.25">
      <c r="A16" s="6">
        <v>2</v>
      </c>
      <c r="B16" s="6" t="s">
        <v>358</v>
      </c>
      <c r="C16" s="6" t="s">
        <v>44</v>
      </c>
      <c r="D16" s="6" t="s">
        <v>359</v>
      </c>
      <c r="E16" s="6" t="s">
        <v>46</v>
      </c>
      <c r="F16" s="8">
        <v>7.595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2" t="s">
        <v>835</v>
      </c>
    </row>
    <row r="18" spans="1:12" ht="12.75">
      <c r="A18" s="6">
        <v>3</v>
      </c>
      <c r="B18" s="6" t="s">
        <v>361</v>
      </c>
      <c r="C18" s="6" t="s">
        <v>44</v>
      </c>
      <c r="D18" s="6" t="s">
        <v>362</v>
      </c>
      <c r="E18" s="6" t="s">
        <v>46</v>
      </c>
      <c r="F18" s="8">
        <v>7.595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835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SUM(H16:H19)</f>
        <v>0</v>
      </c>
      <c r="L20">
        <f>SUM(L16:L19)</f>
        <v>0</v>
      </c>
    </row>
    <row r="22" spans="1:8" ht="12.75" customHeight="1">
      <c r="A22" s="7"/>
      <c r="B22" s="7"/>
      <c r="C22" s="7" t="s">
        <v>40</v>
      </c>
      <c r="D22" s="7" t="s">
        <v>363</v>
      </c>
      <c r="E22" s="7"/>
      <c r="F22" s="9"/>
      <c r="G22" s="7"/>
      <c r="H22" s="9"/>
    </row>
    <row r="23" spans="1:12" ht="38.25">
      <c r="A23" s="6">
        <v>4</v>
      </c>
      <c r="B23" s="6" t="s">
        <v>364</v>
      </c>
      <c r="C23" s="6" t="s">
        <v>44</v>
      </c>
      <c r="D23" s="6" t="s">
        <v>365</v>
      </c>
      <c r="E23" s="6" t="s">
        <v>162</v>
      </c>
      <c r="F23" s="8">
        <v>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spans="1:12" ht="25.5">
      <c r="A24" s="6">
        <v>5</v>
      </c>
      <c r="B24" s="6" t="s">
        <v>366</v>
      </c>
      <c r="C24" s="6" t="s">
        <v>44</v>
      </c>
      <c r="D24" s="6" t="s">
        <v>367</v>
      </c>
      <c r="E24" s="6" t="s">
        <v>67</v>
      </c>
      <c r="F24" s="8">
        <v>70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ht="12.75">
      <c r="D25" s="12" t="s">
        <v>836</v>
      </c>
    </row>
    <row r="26" spans="1:12" ht="12.75">
      <c r="A26" s="6">
        <v>6</v>
      </c>
      <c r="B26" s="6" t="s">
        <v>369</v>
      </c>
      <c r="C26" s="6" t="s">
        <v>44</v>
      </c>
      <c r="D26" s="6" t="s">
        <v>370</v>
      </c>
      <c r="E26" s="6" t="s">
        <v>162</v>
      </c>
      <c r="F26" s="8">
        <v>3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spans="1:12" ht="12.75">
      <c r="A27" s="6">
        <v>7</v>
      </c>
      <c r="B27" s="6" t="s">
        <v>371</v>
      </c>
      <c r="C27" s="6" t="s">
        <v>44</v>
      </c>
      <c r="D27" s="6" t="s">
        <v>372</v>
      </c>
      <c r="E27" s="6" t="s">
        <v>67</v>
      </c>
      <c r="F27" s="8">
        <v>42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2" t="s">
        <v>837</v>
      </c>
    </row>
    <row r="29" spans="1:12" ht="12.75">
      <c r="A29" s="6">
        <v>8</v>
      </c>
      <c r="B29" s="6" t="s">
        <v>374</v>
      </c>
      <c r="C29" s="6" t="s">
        <v>44</v>
      </c>
      <c r="D29" s="6" t="s">
        <v>375</v>
      </c>
      <c r="E29" s="6" t="s">
        <v>67</v>
      </c>
      <c r="F29" s="8">
        <v>42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12.75">
      <c r="D30" s="12" t="s">
        <v>837</v>
      </c>
    </row>
    <row r="31" spans="1:12" ht="12.75">
      <c r="A31" s="6">
        <v>9</v>
      </c>
      <c r="B31" s="6" t="s">
        <v>376</v>
      </c>
      <c r="C31" s="6" t="s">
        <v>44</v>
      </c>
      <c r="D31" s="6" t="s">
        <v>377</v>
      </c>
      <c r="E31" s="6" t="s">
        <v>162</v>
      </c>
      <c r="F31" s="8">
        <v>2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ht="12.75">
      <c r="D32" s="12" t="s">
        <v>378</v>
      </c>
    </row>
    <row r="33" spans="1:12" ht="25.5">
      <c r="A33" s="6">
        <v>10</v>
      </c>
      <c r="B33" s="6" t="s">
        <v>379</v>
      </c>
      <c r="C33" s="6" t="s">
        <v>44</v>
      </c>
      <c r="D33" s="6" t="s">
        <v>380</v>
      </c>
      <c r="E33" s="6" t="s">
        <v>67</v>
      </c>
      <c r="F33" s="8">
        <v>5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ht="12.75">
      <c r="D34" s="12" t="s">
        <v>381</v>
      </c>
    </row>
    <row r="35" spans="1:12" ht="12.75" customHeight="1">
      <c r="A35" s="13"/>
      <c r="B35" s="13"/>
      <c r="C35" s="13" t="s">
        <v>40</v>
      </c>
      <c r="D35" s="13" t="s">
        <v>363</v>
      </c>
      <c r="E35" s="13"/>
      <c r="F35" s="13"/>
      <c r="G35" s="13"/>
      <c r="H35" s="13">
        <f>SUM(H23:H34)</f>
        <v>0</v>
      </c>
      <c r="L35">
        <f>SUM(L23:L34)</f>
        <v>0</v>
      </c>
    </row>
    <row r="37" spans="1:8" ht="12.75" customHeight="1">
      <c r="A37" s="7"/>
      <c r="B37" s="7"/>
      <c r="C37" s="7" t="s">
        <v>41</v>
      </c>
      <c r="D37" s="7" t="s">
        <v>157</v>
      </c>
      <c r="E37" s="7"/>
      <c r="F37" s="9"/>
      <c r="G37" s="7"/>
      <c r="H37" s="9"/>
    </row>
    <row r="38" spans="1:12" ht="12.75">
      <c r="A38" s="6">
        <v>11</v>
      </c>
      <c r="B38" s="6" t="s">
        <v>382</v>
      </c>
      <c r="C38" s="6" t="s">
        <v>44</v>
      </c>
      <c r="D38" s="6" t="s">
        <v>383</v>
      </c>
      <c r="E38" s="6" t="s">
        <v>67</v>
      </c>
      <c r="F38" s="8">
        <v>31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2" t="s">
        <v>838</v>
      </c>
    </row>
    <row r="40" spans="1:12" ht="25.5">
      <c r="A40" s="6">
        <v>12</v>
      </c>
      <c r="B40" s="6" t="s">
        <v>384</v>
      </c>
      <c r="C40" s="6" t="s">
        <v>44</v>
      </c>
      <c r="D40" s="6" t="s">
        <v>385</v>
      </c>
      <c r="E40" s="6" t="s">
        <v>67</v>
      </c>
      <c r="F40" s="8">
        <v>20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12.75">
      <c r="D41" s="12" t="s">
        <v>386</v>
      </c>
    </row>
    <row r="42" spans="1:12" ht="12.75" customHeight="1">
      <c r="A42" s="13"/>
      <c r="B42" s="13"/>
      <c r="C42" s="13" t="s">
        <v>41</v>
      </c>
      <c r="D42" s="13" t="s">
        <v>157</v>
      </c>
      <c r="E42" s="13"/>
      <c r="F42" s="13"/>
      <c r="G42" s="13"/>
      <c r="H42" s="13">
        <f>SUM(H38:H41)</f>
        <v>0</v>
      </c>
      <c r="L42">
        <f>SUM(L38:L41)</f>
        <v>0</v>
      </c>
    </row>
    <row r="44" spans="1:12" ht="12.75" customHeight="1">
      <c r="A44" s="13"/>
      <c r="B44" s="13"/>
      <c r="C44" s="13"/>
      <c r="D44" s="13" t="s">
        <v>53</v>
      </c>
      <c r="E44" s="13"/>
      <c r="F44" s="13"/>
      <c r="G44" s="13"/>
      <c r="H44" s="13">
        <f>+H13+H20+H35+H42</f>
        <v>0</v>
      </c>
      <c r="L44">
        <f>+L13+L20+L35+L42</f>
        <v>0</v>
      </c>
    </row>
    <row r="46" spans="1:8" ht="12.75" customHeight="1">
      <c r="A46" s="7" t="s">
        <v>54</v>
      </c>
      <c r="B46" s="7"/>
      <c r="C46" s="7"/>
      <c r="D46" s="7"/>
      <c r="E46" s="7"/>
      <c r="F46" s="7"/>
      <c r="G46" s="7"/>
      <c r="H46" s="7"/>
    </row>
    <row r="47" spans="1:8" ht="12.75" customHeight="1">
      <c r="A47" s="7"/>
      <c r="B47" s="7"/>
      <c r="C47" s="7"/>
      <c r="D47" s="7" t="s">
        <v>55</v>
      </c>
      <c r="E47" s="7"/>
      <c r="F47" s="7"/>
      <c r="G47" s="7"/>
      <c r="H47" s="7"/>
    </row>
    <row r="48" spans="1:12" ht="12.75" customHeight="1">
      <c r="A48" s="13"/>
      <c r="B48" s="13"/>
      <c r="C48" s="13"/>
      <c r="D48" s="13" t="s">
        <v>56</v>
      </c>
      <c r="E48" s="13"/>
      <c r="F48" s="13"/>
      <c r="G48" s="13"/>
      <c r="H48" s="13">
        <v>0</v>
      </c>
      <c r="L48">
        <v>0</v>
      </c>
    </row>
    <row r="49" spans="1:8" ht="12.75" customHeight="1">
      <c r="A49" s="7"/>
      <c r="B49" s="7"/>
      <c r="C49" s="7"/>
      <c r="D49" s="7" t="s">
        <v>57</v>
      </c>
      <c r="E49" s="7"/>
      <c r="F49" s="7"/>
      <c r="G49" s="7"/>
      <c r="H49" s="7"/>
    </row>
    <row r="50" spans="1:12" ht="12.75" customHeight="1">
      <c r="A50" s="13"/>
      <c r="B50" s="13"/>
      <c r="C50" s="13"/>
      <c r="D50" s="13" t="s">
        <v>58</v>
      </c>
      <c r="E50" s="13"/>
      <c r="F50" s="13"/>
      <c r="G50" s="13"/>
      <c r="H50" s="13">
        <v>0</v>
      </c>
      <c r="L50">
        <v>0</v>
      </c>
    </row>
    <row r="51" spans="1:12" ht="12.75" customHeight="1">
      <c r="A51" s="13"/>
      <c r="B51" s="13"/>
      <c r="C51" s="13"/>
      <c r="D51" s="13" t="s">
        <v>59</v>
      </c>
      <c r="E51" s="13"/>
      <c r="F51" s="13"/>
      <c r="G51" s="13"/>
      <c r="H51" s="13">
        <f>H48+H50</f>
        <v>0</v>
      </c>
      <c r="L51">
        <f>L48+L50</f>
        <v>0</v>
      </c>
    </row>
    <row r="53" spans="1:12" ht="12.75" customHeight="1">
      <c r="A53" s="13"/>
      <c r="B53" s="13"/>
      <c r="C53" s="13"/>
      <c r="D53" s="13" t="s">
        <v>59</v>
      </c>
      <c r="E53" s="13"/>
      <c r="F53" s="13"/>
      <c r="G53" s="13"/>
      <c r="H53" s="13">
        <f>H44+H51</f>
        <v>0</v>
      </c>
      <c r="L53">
        <f>L44+L51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36</v>
      </c>
      <c r="D5" s="5" t="s">
        <v>716</v>
      </c>
      <c r="E5" s="5"/>
    </row>
    <row r="6" spans="1:5" ht="12.75" customHeight="1">
      <c r="A6" t="s">
        <v>18</v>
      </c>
      <c r="C6" s="5" t="s">
        <v>839</v>
      </c>
      <c r="D6" s="5" t="s">
        <v>388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358</v>
      </c>
      <c r="C12" s="6" t="s">
        <v>44</v>
      </c>
      <c r="D12" s="6" t="s">
        <v>359</v>
      </c>
      <c r="E12" s="6" t="s">
        <v>46</v>
      </c>
      <c r="F12" s="8">
        <v>15.2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840</v>
      </c>
    </row>
    <row r="14" spans="1:12" ht="12.75">
      <c r="A14" s="6">
        <v>2</v>
      </c>
      <c r="B14" s="6" t="s">
        <v>361</v>
      </c>
      <c r="C14" s="6" t="s">
        <v>44</v>
      </c>
      <c r="D14" s="6" t="s">
        <v>362</v>
      </c>
      <c r="E14" s="6" t="s">
        <v>46</v>
      </c>
      <c r="F14" s="8">
        <v>15.2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2" t="s">
        <v>840</v>
      </c>
    </row>
    <row r="16" spans="1:12" ht="12.75" customHeight="1">
      <c r="A16" s="13"/>
      <c r="B16" s="13"/>
      <c r="C16" s="13" t="s">
        <v>21</v>
      </c>
      <c r="D16" s="13" t="s">
        <v>42</v>
      </c>
      <c r="E16" s="13"/>
      <c r="F16" s="13"/>
      <c r="G16" s="13"/>
      <c r="H16" s="13">
        <f>SUM(H12:H15)</f>
        <v>0</v>
      </c>
      <c r="L16">
        <f>SUM(L12:L15)</f>
        <v>0</v>
      </c>
    </row>
    <row r="18" spans="1:8" ht="12.75" customHeight="1">
      <c r="A18" s="7"/>
      <c r="B18" s="7"/>
      <c r="C18" s="7" t="s">
        <v>40</v>
      </c>
      <c r="D18" s="7" t="s">
        <v>363</v>
      </c>
      <c r="E18" s="7"/>
      <c r="F18" s="9"/>
      <c r="G18" s="7"/>
      <c r="H18" s="9"/>
    </row>
    <row r="19" spans="1:12" ht="25.5">
      <c r="A19" s="6">
        <v>3</v>
      </c>
      <c r="B19" s="6" t="s">
        <v>390</v>
      </c>
      <c r="C19" s="6" t="s">
        <v>44</v>
      </c>
      <c r="D19" s="6" t="s">
        <v>391</v>
      </c>
      <c r="E19" s="6" t="s">
        <v>67</v>
      </c>
      <c r="F19" s="8">
        <v>38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2" t="s">
        <v>841</v>
      </c>
    </row>
    <row r="21" spans="1:12" ht="12.75">
      <c r="A21" s="6">
        <v>4</v>
      </c>
      <c r="B21" s="6" t="s">
        <v>393</v>
      </c>
      <c r="C21" s="6" t="s">
        <v>44</v>
      </c>
      <c r="D21" s="6" t="s">
        <v>394</v>
      </c>
      <c r="E21" s="6" t="s">
        <v>67</v>
      </c>
      <c r="F21" s="8">
        <v>38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841</v>
      </c>
    </row>
    <row r="23" spans="1:12" ht="12.75">
      <c r="A23" s="6">
        <v>5</v>
      </c>
      <c r="B23" s="6" t="s">
        <v>395</v>
      </c>
      <c r="C23" s="6" t="s">
        <v>44</v>
      </c>
      <c r="D23" s="6" t="s">
        <v>396</v>
      </c>
      <c r="E23" s="6" t="s">
        <v>67</v>
      </c>
      <c r="F23" s="8">
        <v>38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841</v>
      </c>
    </row>
    <row r="25" spans="1:12" ht="12.75" customHeight="1">
      <c r="A25" s="13"/>
      <c r="B25" s="13"/>
      <c r="C25" s="13" t="s">
        <v>40</v>
      </c>
      <c r="D25" s="13" t="s">
        <v>363</v>
      </c>
      <c r="E25" s="13"/>
      <c r="F25" s="13"/>
      <c r="G25" s="13"/>
      <c r="H25" s="13">
        <f>SUM(H19:H24)</f>
        <v>0</v>
      </c>
      <c r="L25">
        <f>SUM(L19:L24)</f>
        <v>0</v>
      </c>
    </row>
    <row r="27" spans="1:8" ht="12.75" customHeight="1">
      <c r="A27" s="7"/>
      <c r="B27" s="7"/>
      <c r="C27" s="7" t="s">
        <v>41</v>
      </c>
      <c r="D27" s="7" t="s">
        <v>157</v>
      </c>
      <c r="E27" s="7"/>
      <c r="F27" s="9"/>
      <c r="G27" s="7"/>
      <c r="H27" s="9"/>
    </row>
    <row r="28" spans="1:12" ht="12.75">
      <c r="A28" s="6">
        <v>6</v>
      </c>
      <c r="B28" s="6" t="s">
        <v>397</v>
      </c>
      <c r="C28" s="6" t="s">
        <v>44</v>
      </c>
      <c r="D28" s="6" t="s">
        <v>398</v>
      </c>
      <c r="E28" s="6" t="s">
        <v>67</v>
      </c>
      <c r="F28" s="8">
        <v>33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12.75">
      <c r="D29" s="12" t="s">
        <v>842</v>
      </c>
    </row>
    <row r="30" spans="1:12" ht="12.75" customHeight="1">
      <c r="A30" s="13"/>
      <c r="B30" s="13"/>
      <c r="C30" s="13" t="s">
        <v>41</v>
      </c>
      <c r="D30" s="13" t="s">
        <v>157</v>
      </c>
      <c r="E30" s="13"/>
      <c r="F30" s="13"/>
      <c r="G30" s="13"/>
      <c r="H30" s="13">
        <f>SUM(H28:H29)</f>
        <v>0</v>
      </c>
      <c r="L30">
        <f>SUM(L28:L29)</f>
        <v>0</v>
      </c>
    </row>
    <row r="32" spans="1:12" ht="12.75" customHeight="1">
      <c r="A32" s="13"/>
      <c r="B32" s="13"/>
      <c r="C32" s="13"/>
      <c r="D32" s="13" t="s">
        <v>53</v>
      </c>
      <c r="E32" s="13"/>
      <c r="F32" s="13"/>
      <c r="G32" s="13"/>
      <c r="H32" s="13">
        <f>+H16+H25+H30</f>
        <v>0</v>
      </c>
      <c r="L32">
        <f>+L16+L25+L30</f>
        <v>0</v>
      </c>
    </row>
    <row r="34" spans="1:8" ht="12.75" customHeight="1">
      <c r="A34" s="7" t="s">
        <v>54</v>
      </c>
      <c r="B34" s="7"/>
      <c r="C34" s="7"/>
      <c r="D34" s="7"/>
      <c r="E34" s="7"/>
      <c r="F34" s="7"/>
      <c r="G34" s="7"/>
      <c r="H34" s="7"/>
    </row>
    <row r="35" spans="1:8" ht="12.75" customHeight="1">
      <c r="A35" s="7"/>
      <c r="B35" s="7"/>
      <c r="C35" s="7"/>
      <c r="D35" s="7" t="s">
        <v>55</v>
      </c>
      <c r="E35" s="7"/>
      <c r="F35" s="7"/>
      <c r="G35" s="7"/>
      <c r="H35" s="7"/>
    </row>
    <row r="36" spans="1:12" ht="12.75" customHeight="1">
      <c r="A36" s="13"/>
      <c r="B36" s="13"/>
      <c r="C36" s="13"/>
      <c r="D36" s="13" t="s">
        <v>56</v>
      </c>
      <c r="E36" s="13"/>
      <c r="F36" s="13"/>
      <c r="G36" s="13"/>
      <c r="H36" s="13">
        <v>0</v>
      </c>
      <c r="L36">
        <v>0</v>
      </c>
    </row>
    <row r="37" spans="1:8" ht="12.75" customHeight="1">
      <c r="A37" s="7"/>
      <c r="B37" s="7"/>
      <c r="C37" s="7"/>
      <c r="D37" s="7" t="s">
        <v>57</v>
      </c>
      <c r="E37" s="7"/>
      <c r="F37" s="7"/>
      <c r="G37" s="7"/>
      <c r="H37" s="7"/>
    </row>
    <row r="38" spans="1:12" ht="12.75" customHeight="1">
      <c r="A38" s="13"/>
      <c r="B38" s="13"/>
      <c r="C38" s="13"/>
      <c r="D38" s="13" t="s">
        <v>58</v>
      </c>
      <c r="E38" s="13"/>
      <c r="F38" s="13"/>
      <c r="G38" s="13"/>
      <c r="H38" s="13">
        <v>0</v>
      </c>
      <c r="L38">
        <v>0</v>
      </c>
    </row>
    <row r="39" spans="1:12" ht="12.75" customHeight="1">
      <c r="A39" s="13"/>
      <c r="B39" s="13"/>
      <c r="C39" s="13"/>
      <c r="D39" s="13" t="s">
        <v>59</v>
      </c>
      <c r="E39" s="13"/>
      <c r="F39" s="13"/>
      <c r="G39" s="13"/>
      <c r="H39" s="13">
        <f>H36+H38</f>
        <v>0</v>
      </c>
      <c r="L39">
        <f>L36+L38</f>
        <v>0</v>
      </c>
    </row>
    <row r="41" spans="1:12" ht="12.75" customHeight="1">
      <c r="A41" s="13"/>
      <c r="B41" s="13"/>
      <c r="C41" s="13"/>
      <c r="D41" s="13" t="s">
        <v>59</v>
      </c>
      <c r="E41" s="13"/>
      <c r="F41" s="13"/>
      <c r="G41" s="13"/>
      <c r="H41" s="13">
        <f>H32+H39</f>
        <v>0</v>
      </c>
      <c r="L41">
        <f>L32+L39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36</v>
      </c>
      <c r="D5" s="5" t="s">
        <v>716</v>
      </c>
      <c r="E5" s="5"/>
    </row>
    <row r="6" spans="1:5" ht="12.75" customHeight="1">
      <c r="A6" t="s">
        <v>18</v>
      </c>
      <c r="C6" s="5" t="s">
        <v>843</v>
      </c>
      <c r="D6" s="5" t="s">
        <v>400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354</v>
      </c>
      <c r="D11" s="7" t="s">
        <v>353</v>
      </c>
      <c r="E11" s="7"/>
      <c r="F11" s="9"/>
      <c r="G11" s="7"/>
      <c r="H11" s="9"/>
    </row>
    <row r="12" spans="1:12" ht="25.5">
      <c r="A12" s="6">
        <v>1</v>
      </c>
      <c r="B12" s="6" t="s">
        <v>401</v>
      </c>
      <c r="C12" s="6" t="s">
        <v>44</v>
      </c>
      <c r="D12" s="6" t="s">
        <v>402</v>
      </c>
      <c r="E12" s="6" t="s">
        <v>357</v>
      </c>
      <c r="F12" s="8">
        <v>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 customHeight="1">
      <c r="A13" s="13"/>
      <c r="B13" s="13"/>
      <c r="C13" s="13" t="s">
        <v>354</v>
      </c>
      <c r="D13" s="13" t="s">
        <v>353</v>
      </c>
      <c r="E13" s="13"/>
      <c r="F13" s="13"/>
      <c r="G13" s="13"/>
      <c r="H13" s="13">
        <f>SUM(H12:H12)</f>
        <v>0</v>
      </c>
      <c r="L13">
        <f>SUM(L12:L12)</f>
        <v>0</v>
      </c>
    </row>
    <row r="15" spans="1:8" ht="12.75" customHeight="1">
      <c r="A15" s="7"/>
      <c r="B15" s="7"/>
      <c r="C15" s="7" t="s">
        <v>21</v>
      </c>
      <c r="D15" s="7" t="s">
        <v>42</v>
      </c>
      <c r="E15" s="7"/>
      <c r="F15" s="9"/>
      <c r="G15" s="7"/>
      <c r="H15" s="9"/>
    </row>
    <row r="16" spans="1:12" ht="25.5">
      <c r="A16" s="6">
        <v>2</v>
      </c>
      <c r="B16" s="6" t="s">
        <v>403</v>
      </c>
      <c r="C16" s="6" t="s">
        <v>44</v>
      </c>
      <c r="D16" s="6" t="s">
        <v>404</v>
      </c>
      <c r="E16" s="6" t="s">
        <v>51</v>
      </c>
      <c r="F16" s="8">
        <v>130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spans="1:12" ht="25.5">
      <c r="A17" s="14">
        <v>3</v>
      </c>
      <c r="B17" s="14" t="s">
        <v>405</v>
      </c>
      <c r="C17" s="14" t="s">
        <v>44</v>
      </c>
      <c r="D17" s="14" t="s">
        <v>406</v>
      </c>
      <c r="E17" s="14" t="s">
        <v>51</v>
      </c>
      <c r="F17" s="8">
        <v>130</v>
      </c>
      <c r="G17" s="11"/>
      <c r="H17" s="10">
        <f>ROUND(G17*F17,2)</f>
        <v>0</v>
      </c>
      <c r="K17">
        <f>rekapitulace!H8</f>
        <v>21</v>
      </c>
      <c r="L17">
        <f>ROUND(K17/100*H17,2)</f>
        <v>0</v>
      </c>
    </row>
    <row r="18" spans="1:12" ht="25.5">
      <c r="A18" s="14">
        <v>4</v>
      </c>
      <c r="B18" s="14" t="s">
        <v>407</v>
      </c>
      <c r="C18" s="14" t="s">
        <v>44</v>
      </c>
      <c r="D18" s="14" t="s">
        <v>844</v>
      </c>
      <c r="E18" s="14" t="s">
        <v>51</v>
      </c>
      <c r="F18" s="8">
        <v>130</v>
      </c>
      <c r="G18" s="11"/>
      <c r="H18" s="10">
        <f>ROUND(G18*F18,2)</f>
        <v>0</v>
      </c>
      <c r="K18">
        <f>rekapitulace!H8</f>
        <v>21</v>
      </c>
      <c r="L18">
        <f>ROUND(K18/100*H18,2)</f>
        <v>0</v>
      </c>
    </row>
    <row r="19" spans="1:12" ht="25.5">
      <c r="A19" s="6">
        <v>5</v>
      </c>
      <c r="B19" s="6" t="s">
        <v>409</v>
      </c>
      <c r="C19" s="6" t="s">
        <v>44</v>
      </c>
      <c r="D19" s="6" t="s">
        <v>410</v>
      </c>
      <c r="E19" s="6" t="s">
        <v>46</v>
      </c>
      <c r="F19" s="8">
        <v>1.95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2" t="s">
        <v>845</v>
      </c>
    </row>
    <row r="21" spans="1:12" ht="12.75" customHeight="1">
      <c r="A21" s="13"/>
      <c r="B21" s="13"/>
      <c r="C21" s="13" t="s">
        <v>21</v>
      </c>
      <c r="D21" s="13" t="s">
        <v>42</v>
      </c>
      <c r="E21" s="13"/>
      <c r="F21" s="13"/>
      <c r="G21" s="13"/>
      <c r="H21" s="13">
        <f>SUM(H16:H20)</f>
        <v>0</v>
      </c>
      <c r="L21">
        <f>SUM(L16:L20)</f>
        <v>0</v>
      </c>
    </row>
    <row r="23" spans="1:12" ht="12.75" customHeight="1">
      <c r="A23" s="13"/>
      <c r="B23" s="13"/>
      <c r="C23" s="13"/>
      <c r="D23" s="13" t="s">
        <v>53</v>
      </c>
      <c r="E23" s="13"/>
      <c r="F23" s="13"/>
      <c r="G23" s="13"/>
      <c r="H23" s="13">
        <f>+H13+H21</f>
        <v>0</v>
      </c>
      <c r="L23">
        <f>+L13+L21</f>
        <v>0</v>
      </c>
    </row>
    <row r="25" spans="1:8" ht="12.75" customHeight="1">
      <c r="A25" s="7" t="s">
        <v>54</v>
      </c>
      <c r="B25" s="7"/>
      <c r="C25" s="7"/>
      <c r="D25" s="7"/>
      <c r="E25" s="7"/>
      <c r="F25" s="7"/>
      <c r="G25" s="7"/>
      <c r="H25" s="7"/>
    </row>
    <row r="26" spans="1:8" ht="12.75" customHeight="1">
      <c r="A26" s="7"/>
      <c r="B26" s="7"/>
      <c r="C26" s="7"/>
      <c r="D26" s="7" t="s">
        <v>55</v>
      </c>
      <c r="E26" s="7"/>
      <c r="F26" s="7"/>
      <c r="G26" s="7"/>
      <c r="H26" s="7"/>
    </row>
    <row r="27" spans="1:12" ht="12.75" customHeight="1">
      <c r="A27" s="13"/>
      <c r="B27" s="13"/>
      <c r="C27" s="13"/>
      <c r="D27" s="13" t="s">
        <v>56</v>
      </c>
      <c r="E27" s="13"/>
      <c r="F27" s="13"/>
      <c r="G27" s="13"/>
      <c r="H27" s="13">
        <v>0</v>
      </c>
      <c r="L27">
        <v>0</v>
      </c>
    </row>
    <row r="28" spans="1:8" ht="12.75" customHeight="1">
      <c r="A28" s="7"/>
      <c r="B28" s="7"/>
      <c r="C28" s="7"/>
      <c r="D28" s="7" t="s">
        <v>57</v>
      </c>
      <c r="E28" s="7"/>
      <c r="F28" s="7"/>
      <c r="G28" s="7"/>
      <c r="H28" s="7"/>
    </row>
    <row r="29" spans="1:12" ht="12.75" customHeight="1">
      <c r="A29" s="13"/>
      <c r="B29" s="13"/>
      <c r="C29" s="13"/>
      <c r="D29" s="13" t="s">
        <v>58</v>
      </c>
      <c r="E29" s="13"/>
      <c r="F29" s="13"/>
      <c r="G29" s="13"/>
      <c r="H29" s="13">
        <v>0</v>
      </c>
      <c r="L29">
        <v>0</v>
      </c>
    </row>
    <row r="30" spans="1:12" ht="12.75" customHeight="1">
      <c r="A30" s="13"/>
      <c r="B30" s="13"/>
      <c r="C30" s="13"/>
      <c r="D30" s="13" t="s">
        <v>59</v>
      </c>
      <c r="E30" s="13"/>
      <c r="F30" s="13"/>
      <c r="G30" s="13"/>
      <c r="H30" s="13">
        <f>H27+H29</f>
        <v>0</v>
      </c>
      <c r="L30">
        <f>L27+L29</f>
        <v>0</v>
      </c>
    </row>
    <row r="32" spans="1:12" ht="12.75" customHeight="1">
      <c r="A32" s="13"/>
      <c r="B32" s="13"/>
      <c r="C32" s="13"/>
      <c r="D32" s="13" t="s">
        <v>59</v>
      </c>
      <c r="E32" s="13"/>
      <c r="F32" s="13"/>
      <c r="G32" s="13"/>
      <c r="H32" s="13">
        <f>H23+H30</f>
        <v>0</v>
      </c>
      <c r="L32">
        <f>L23+L30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26" sqref="D26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213</v>
      </c>
      <c r="D6" s="5" t="s">
        <v>214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215</v>
      </c>
      <c r="C12" s="6" t="s">
        <v>44</v>
      </c>
      <c r="D12" s="6" t="s">
        <v>216</v>
      </c>
      <c r="E12" s="6" t="s">
        <v>46</v>
      </c>
      <c r="F12" s="8">
        <v>19.314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25.5">
      <c r="D13" s="12" t="s">
        <v>217</v>
      </c>
    </row>
    <row r="14" spans="1:12" ht="12.75" customHeight="1">
      <c r="A14" s="13"/>
      <c r="B14" s="13"/>
      <c r="C14" s="13" t="s">
        <v>21</v>
      </c>
      <c r="D14" s="13" t="s">
        <v>42</v>
      </c>
      <c r="E14" s="13"/>
      <c r="F14" s="13"/>
      <c r="G14" s="13"/>
      <c r="H14" s="13">
        <f>SUM(H12:H13)</f>
        <v>0</v>
      </c>
      <c r="L14">
        <f>SUM(L12:L13)</f>
        <v>0</v>
      </c>
    </row>
    <row r="16" spans="1:8" ht="12.75" customHeight="1">
      <c r="A16" s="7"/>
      <c r="B16" s="7"/>
      <c r="C16" s="7" t="s">
        <v>38</v>
      </c>
      <c r="D16" s="7" t="s">
        <v>48</v>
      </c>
      <c r="E16" s="7"/>
      <c r="F16" s="9"/>
      <c r="G16" s="7"/>
      <c r="H16" s="9"/>
    </row>
    <row r="17" spans="1:12" ht="51">
      <c r="A17" s="6">
        <v>2</v>
      </c>
      <c r="B17" s="6" t="s">
        <v>146</v>
      </c>
      <c r="C17" s="6" t="s">
        <v>44</v>
      </c>
      <c r="D17" s="6" t="s">
        <v>218</v>
      </c>
      <c r="E17" s="6" t="s">
        <v>51</v>
      </c>
      <c r="F17" s="8">
        <v>321.9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ht="12.75">
      <c r="D18" s="12" t="s">
        <v>219</v>
      </c>
    </row>
    <row r="19" spans="1:12" ht="12.75">
      <c r="A19" s="6">
        <v>3</v>
      </c>
      <c r="B19" s="6" t="s">
        <v>152</v>
      </c>
      <c r="C19" s="6" t="s">
        <v>44</v>
      </c>
      <c r="D19" s="6" t="s">
        <v>220</v>
      </c>
      <c r="E19" s="6" t="s">
        <v>51</v>
      </c>
      <c r="F19" s="8">
        <v>2146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25.5">
      <c r="D20" s="12" t="s">
        <v>221</v>
      </c>
    </row>
    <row r="21" spans="1:12" ht="12.75" customHeight="1">
      <c r="A21" s="13"/>
      <c r="B21" s="13"/>
      <c r="C21" s="13" t="s">
        <v>38</v>
      </c>
      <c r="D21" s="13" t="s">
        <v>48</v>
      </c>
      <c r="E21" s="13"/>
      <c r="F21" s="13"/>
      <c r="G21" s="13"/>
      <c r="H21" s="13">
        <f>SUM(H17:H20)</f>
        <v>0</v>
      </c>
      <c r="L21">
        <f>SUM(L17:L20)</f>
        <v>0</v>
      </c>
    </row>
    <row r="23" spans="1:8" ht="12.75" customHeight="1">
      <c r="A23" s="7"/>
      <c r="B23" s="7"/>
      <c r="C23" s="7" t="s">
        <v>41</v>
      </c>
      <c r="D23" s="7" t="s">
        <v>157</v>
      </c>
      <c r="E23" s="7"/>
      <c r="F23" s="9"/>
      <c r="G23" s="7"/>
      <c r="H23" s="9"/>
    </row>
    <row r="24" spans="1:12" ht="12.75">
      <c r="A24" s="6">
        <v>4</v>
      </c>
      <c r="B24" s="6" t="s">
        <v>169</v>
      </c>
      <c r="C24" s="6" t="s">
        <v>44</v>
      </c>
      <c r="D24" s="6" t="s">
        <v>170</v>
      </c>
      <c r="E24" s="6" t="s">
        <v>162</v>
      </c>
      <c r="F24" s="8">
        <v>17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spans="1:12" ht="12.75" customHeight="1">
      <c r="A25" s="13"/>
      <c r="B25" s="13"/>
      <c r="C25" s="13" t="s">
        <v>41</v>
      </c>
      <c r="D25" s="13" t="s">
        <v>157</v>
      </c>
      <c r="E25" s="13"/>
      <c r="F25" s="13"/>
      <c r="G25" s="13"/>
      <c r="H25" s="13">
        <f>SUM(H24:H24)</f>
        <v>0</v>
      </c>
      <c r="L25">
        <f>SUM(L24:L24)</f>
        <v>0</v>
      </c>
    </row>
    <row r="27" spans="1:8" ht="12.75" customHeight="1">
      <c r="A27" s="7"/>
      <c r="B27" s="7"/>
      <c r="C27" s="7" t="s">
        <v>175</v>
      </c>
      <c r="D27" s="7" t="s">
        <v>174</v>
      </c>
      <c r="E27" s="7"/>
      <c r="F27" s="9"/>
      <c r="G27" s="7"/>
      <c r="H27" s="9"/>
    </row>
    <row r="28" spans="1:12" ht="25.5">
      <c r="A28" s="6">
        <v>5</v>
      </c>
      <c r="B28" s="6" t="s">
        <v>222</v>
      </c>
      <c r="C28" s="6" t="s">
        <v>44</v>
      </c>
      <c r="D28" s="6" t="s">
        <v>223</v>
      </c>
      <c r="E28" s="6" t="s">
        <v>67</v>
      </c>
      <c r="F28" s="8">
        <v>75.9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12.75">
      <c r="D29" s="12" t="s">
        <v>224</v>
      </c>
    </row>
    <row r="30" spans="1:12" ht="12.75">
      <c r="A30" s="6">
        <v>6</v>
      </c>
      <c r="B30" s="6" t="s">
        <v>225</v>
      </c>
      <c r="C30" s="6" t="s">
        <v>44</v>
      </c>
      <c r="D30" s="6" t="s">
        <v>226</v>
      </c>
      <c r="E30" s="6" t="s">
        <v>67</v>
      </c>
      <c r="F30" s="8">
        <v>506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spans="1:12" ht="12.75" customHeight="1">
      <c r="A31" s="13"/>
      <c r="B31" s="13"/>
      <c r="C31" s="13" t="s">
        <v>175</v>
      </c>
      <c r="D31" s="13" t="s">
        <v>174</v>
      </c>
      <c r="E31" s="13"/>
      <c r="F31" s="13"/>
      <c r="G31" s="13"/>
      <c r="H31" s="13">
        <f>SUM(H28:H30)</f>
        <v>0</v>
      </c>
      <c r="L31">
        <f>SUM(L28:L30)</f>
        <v>0</v>
      </c>
    </row>
    <row r="33" spans="1:12" ht="12.75" customHeight="1">
      <c r="A33" s="13"/>
      <c r="B33" s="13"/>
      <c r="C33" s="13"/>
      <c r="D33" s="13" t="s">
        <v>53</v>
      </c>
      <c r="E33" s="13"/>
      <c r="F33" s="13"/>
      <c r="G33" s="13"/>
      <c r="H33" s="13">
        <f>+H14+H21+H25+H31</f>
        <v>0</v>
      </c>
      <c r="L33">
        <f>+L14+L21+L25+L31</f>
        <v>0</v>
      </c>
    </row>
    <row r="35" spans="1:8" ht="12.75" customHeight="1">
      <c r="A35" s="7" t="s">
        <v>54</v>
      </c>
      <c r="B35" s="7"/>
      <c r="C35" s="7"/>
      <c r="D35" s="7"/>
      <c r="E35" s="7"/>
      <c r="F35" s="7"/>
      <c r="G35" s="7"/>
      <c r="H35" s="7"/>
    </row>
    <row r="36" spans="1:8" ht="12.75" customHeight="1">
      <c r="A36" s="7"/>
      <c r="B36" s="7"/>
      <c r="C36" s="7"/>
      <c r="D36" s="7" t="s">
        <v>55</v>
      </c>
      <c r="E36" s="7"/>
      <c r="F36" s="7"/>
      <c r="G36" s="7"/>
      <c r="H36" s="7"/>
    </row>
    <row r="37" spans="1:12" ht="12.75" customHeight="1">
      <c r="A37" s="13"/>
      <c r="B37" s="13"/>
      <c r="C37" s="13"/>
      <c r="D37" s="13" t="s">
        <v>56</v>
      </c>
      <c r="E37" s="13"/>
      <c r="F37" s="13"/>
      <c r="G37" s="13"/>
      <c r="H37" s="13">
        <v>0</v>
      </c>
      <c r="L37">
        <v>0</v>
      </c>
    </row>
    <row r="38" spans="1:8" ht="12.75" customHeight="1">
      <c r="A38" s="7"/>
      <c r="B38" s="7"/>
      <c r="C38" s="7"/>
      <c r="D38" s="7" t="s">
        <v>57</v>
      </c>
      <c r="E38" s="7"/>
      <c r="F38" s="7"/>
      <c r="G38" s="7"/>
      <c r="H38" s="7"/>
    </row>
    <row r="39" spans="1:12" ht="12.75" customHeight="1">
      <c r="A39" s="13"/>
      <c r="B39" s="13"/>
      <c r="C39" s="13"/>
      <c r="D39" s="13" t="s">
        <v>58</v>
      </c>
      <c r="E39" s="13"/>
      <c r="F39" s="13"/>
      <c r="G39" s="13"/>
      <c r="H39" s="13">
        <v>0</v>
      </c>
      <c r="L39">
        <v>0</v>
      </c>
    </row>
    <row r="40" spans="1:12" ht="12.75" customHeight="1">
      <c r="A40" s="13"/>
      <c r="B40" s="13"/>
      <c r="C40" s="13"/>
      <c r="D40" s="13" t="s">
        <v>59</v>
      </c>
      <c r="E40" s="13"/>
      <c r="F40" s="13"/>
      <c r="G40" s="13"/>
      <c r="H40" s="13">
        <f>H37+H39</f>
        <v>0</v>
      </c>
      <c r="L40">
        <f>L37+L39</f>
        <v>0</v>
      </c>
    </row>
    <row r="42" spans="1:12" ht="12.75" customHeight="1">
      <c r="A42" s="13"/>
      <c r="B42" s="13"/>
      <c r="C42" s="13"/>
      <c r="D42" s="13" t="s">
        <v>59</v>
      </c>
      <c r="E42" s="13"/>
      <c r="F42" s="13"/>
      <c r="G42" s="13"/>
      <c r="H42" s="13">
        <f>H33+H40</f>
        <v>0</v>
      </c>
      <c r="L42">
        <f>L33+L40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37</v>
      </c>
      <c r="D5" s="5" t="s">
        <v>846</v>
      </c>
      <c r="E5" s="5"/>
    </row>
    <row r="6" spans="1:5" ht="12.75" customHeight="1">
      <c r="A6" t="s">
        <v>18</v>
      </c>
      <c r="C6" s="5" t="s">
        <v>847</v>
      </c>
      <c r="D6" s="5" t="s">
        <v>24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417</v>
      </c>
      <c r="C12" s="6" t="s">
        <v>44</v>
      </c>
      <c r="D12" s="6" t="s">
        <v>418</v>
      </c>
      <c r="E12" s="6" t="s">
        <v>162</v>
      </c>
      <c r="F12" s="8">
        <v>3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718</v>
      </c>
    </row>
    <row r="14" spans="1:12" ht="38.25">
      <c r="A14" s="6">
        <v>2</v>
      </c>
      <c r="B14" s="6" t="s">
        <v>43</v>
      </c>
      <c r="C14" s="6" t="s">
        <v>44</v>
      </c>
      <c r="D14" s="6" t="s">
        <v>45</v>
      </c>
      <c r="E14" s="6" t="s">
        <v>46</v>
      </c>
      <c r="F14" s="8">
        <v>71.2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2" t="s">
        <v>848</v>
      </c>
    </row>
    <row r="16" spans="1:12" ht="12.75" customHeight="1">
      <c r="A16" s="13"/>
      <c r="B16" s="13"/>
      <c r="C16" s="13" t="s">
        <v>21</v>
      </c>
      <c r="D16" s="13" t="s">
        <v>42</v>
      </c>
      <c r="E16" s="13"/>
      <c r="F16" s="13"/>
      <c r="G16" s="13"/>
      <c r="H16" s="13">
        <f>SUM(H12:H15)</f>
        <v>0</v>
      </c>
      <c r="L16">
        <f>SUM(L12:L15)</f>
        <v>0</v>
      </c>
    </row>
    <row r="18" spans="1:12" ht="12.75" customHeight="1">
      <c r="A18" s="13"/>
      <c r="B18" s="13"/>
      <c r="C18" s="13"/>
      <c r="D18" s="13" t="s">
        <v>53</v>
      </c>
      <c r="E18" s="13"/>
      <c r="F18" s="13"/>
      <c r="G18" s="13"/>
      <c r="H18" s="13">
        <f>+H16</f>
        <v>0</v>
      </c>
      <c r="L18">
        <f>+L16</f>
        <v>0</v>
      </c>
    </row>
    <row r="20" spans="1:8" ht="12.75" customHeight="1">
      <c r="A20" s="7" t="s">
        <v>54</v>
      </c>
      <c r="B20" s="7"/>
      <c r="C20" s="7"/>
      <c r="D20" s="7"/>
      <c r="E20" s="7"/>
      <c r="F20" s="7"/>
      <c r="G20" s="7"/>
      <c r="H20" s="7"/>
    </row>
    <row r="21" spans="1:8" ht="12.75" customHeight="1">
      <c r="A21" s="7"/>
      <c r="B21" s="7"/>
      <c r="C21" s="7"/>
      <c r="D21" s="7" t="s">
        <v>55</v>
      </c>
      <c r="E21" s="7"/>
      <c r="F21" s="7"/>
      <c r="G21" s="7"/>
      <c r="H21" s="7"/>
    </row>
    <row r="22" spans="1:12" ht="12.75" customHeight="1">
      <c r="A22" s="13"/>
      <c r="B22" s="13"/>
      <c r="C22" s="13"/>
      <c r="D22" s="13" t="s">
        <v>56</v>
      </c>
      <c r="E22" s="13"/>
      <c r="F22" s="13"/>
      <c r="G22" s="13"/>
      <c r="H22" s="13">
        <v>0</v>
      </c>
      <c r="L22">
        <v>0</v>
      </c>
    </row>
    <row r="23" spans="1:8" ht="12.75" customHeight="1">
      <c r="A23" s="7"/>
      <c r="B23" s="7"/>
      <c r="C23" s="7"/>
      <c r="D23" s="7" t="s">
        <v>57</v>
      </c>
      <c r="E23" s="7"/>
      <c r="F23" s="7"/>
      <c r="G23" s="7"/>
      <c r="H23" s="7"/>
    </row>
    <row r="24" spans="1:12" ht="12.75" customHeight="1">
      <c r="A24" s="13"/>
      <c r="B24" s="13"/>
      <c r="C24" s="13"/>
      <c r="D24" s="13" t="s">
        <v>58</v>
      </c>
      <c r="E24" s="13"/>
      <c r="F24" s="13"/>
      <c r="G24" s="13"/>
      <c r="H24" s="13">
        <v>0</v>
      </c>
      <c r="L24">
        <v>0</v>
      </c>
    </row>
    <row r="25" spans="1:12" ht="12.75" customHeight="1">
      <c r="A25" s="13"/>
      <c r="B25" s="13"/>
      <c r="C25" s="13"/>
      <c r="D25" s="13" t="s">
        <v>59</v>
      </c>
      <c r="E25" s="13"/>
      <c r="F25" s="13"/>
      <c r="G25" s="13"/>
      <c r="H25" s="13">
        <f>H22+H24</f>
        <v>0</v>
      </c>
      <c r="L25">
        <f>L22+L24</f>
        <v>0</v>
      </c>
    </row>
    <row r="27" spans="1:12" ht="12.75" customHeight="1">
      <c r="A27" s="13"/>
      <c r="B27" s="13"/>
      <c r="C27" s="13"/>
      <c r="D27" s="13" t="s">
        <v>59</v>
      </c>
      <c r="E27" s="13"/>
      <c r="F27" s="13"/>
      <c r="G27" s="13"/>
      <c r="H27" s="13">
        <f>H18+H25</f>
        <v>0</v>
      </c>
      <c r="L27">
        <f>L18+L25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37</v>
      </c>
      <c r="D5" s="5" t="s">
        <v>846</v>
      </c>
      <c r="E5" s="5"/>
    </row>
    <row r="6" spans="1:5" ht="12.75" customHeight="1">
      <c r="A6" t="s">
        <v>18</v>
      </c>
      <c r="C6" s="5" t="s">
        <v>849</v>
      </c>
      <c r="D6" s="5" t="s">
        <v>850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76.5">
      <c r="A12" s="6">
        <v>1</v>
      </c>
      <c r="B12" s="6" t="s">
        <v>62</v>
      </c>
      <c r="C12" s="6" t="s">
        <v>44</v>
      </c>
      <c r="D12" s="6" t="s">
        <v>63</v>
      </c>
      <c r="E12" s="6" t="s">
        <v>46</v>
      </c>
      <c r="F12" s="8">
        <v>673.4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25.5">
      <c r="D13" s="12" t="s">
        <v>851</v>
      </c>
    </row>
    <row r="14" spans="1:12" ht="51">
      <c r="A14" s="6">
        <v>2</v>
      </c>
      <c r="B14" s="6" t="s">
        <v>65</v>
      </c>
      <c r="C14" s="6" t="s">
        <v>44</v>
      </c>
      <c r="D14" s="6" t="s">
        <v>66</v>
      </c>
      <c r="E14" s="6" t="s">
        <v>67</v>
      </c>
      <c r="F14" s="8">
        <v>397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spans="1:12" ht="51">
      <c r="A15" s="6">
        <v>3</v>
      </c>
      <c r="B15" s="6" t="s">
        <v>68</v>
      </c>
      <c r="C15" s="6" t="s">
        <v>44</v>
      </c>
      <c r="D15" s="6" t="s">
        <v>69</v>
      </c>
      <c r="E15" s="6" t="s">
        <v>46</v>
      </c>
      <c r="F15" s="8">
        <v>765.45</v>
      </c>
      <c r="G15" s="11"/>
      <c r="H15" s="10">
        <f>ROUND((G15*F15),2)</f>
        <v>0</v>
      </c>
      <c r="K15">
        <f>rekapitulace!H8</f>
        <v>21</v>
      </c>
      <c r="L15">
        <f>ROUND(K15/100*H15,2)</f>
        <v>0</v>
      </c>
    </row>
    <row r="16" ht="38.25">
      <c r="D16" s="12" t="s">
        <v>852</v>
      </c>
    </row>
    <row r="17" spans="1:12" ht="12.75">
      <c r="A17" s="6">
        <v>4</v>
      </c>
      <c r="B17" s="6" t="s">
        <v>74</v>
      </c>
      <c r="C17" s="6" t="s">
        <v>44</v>
      </c>
      <c r="D17" s="6" t="s">
        <v>853</v>
      </c>
      <c r="E17" s="6" t="s">
        <v>51</v>
      </c>
      <c r="F17" s="8">
        <v>426.75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ht="12.75">
      <c r="D18" s="12" t="s">
        <v>854</v>
      </c>
    </row>
    <row r="19" spans="1:12" ht="51">
      <c r="A19" s="6">
        <v>5</v>
      </c>
      <c r="B19" s="6" t="s">
        <v>77</v>
      </c>
      <c r="C19" s="6" t="s">
        <v>44</v>
      </c>
      <c r="D19" s="6" t="s">
        <v>78</v>
      </c>
      <c r="E19" s="6" t="s">
        <v>67</v>
      </c>
      <c r="F19" s="8">
        <v>75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2" t="s">
        <v>855</v>
      </c>
    </row>
    <row r="21" spans="1:12" ht="25.5">
      <c r="A21" s="6">
        <v>6</v>
      </c>
      <c r="B21" s="6" t="s">
        <v>80</v>
      </c>
      <c r="C21" s="6" t="s">
        <v>44</v>
      </c>
      <c r="D21" s="6" t="s">
        <v>81</v>
      </c>
      <c r="E21" s="6" t="s">
        <v>67</v>
      </c>
      <c r="F21" s="8">
        <v>18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856</v>
      </c>
    </row>
    <row r="23" spans="1:12" ht="25.5">
      <c r="A23" s="6">
        <v>7</v>
      </c>
      <c r="B23" s="6" t="s">
        <v>83</v>
      </c>
      <c r="C23" s="6" t="s">
        <v>44</v>
      </c>
      <c r="D23" s="6" t="s">
        <v>84</v>
      </c>
      <c r="E23" s="6" t="s">
        <v>46</v>
      </c>
      <c r="F23" s="8">
        <v>32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857</v>
      </c>
    </row>
    <row r="25" spans="1:12" ht="12.75">
      <c r="A25" s="6">
        <v>8</v>
      </c>
      <c r="B25" s="6" t="s">
        <v>86</v>
      </c>
      <c r="C25" s="6" t="s">
        <v>44</v>
      </c>
      <c r="D25" s="6" t="s">
        <v>87</v>
      </c>
      <c r="E25" s="6" t="s">
        <v>51</v>
      </c>
      <c r="F25" s="8">
        <v>1554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858</v>
      </c>
    </row>
    <row r="27" spans="1:12" ht="12.75" customHeight="1">
      <c r="A27" s="13"/>
      <c r="B27" s="13"/>
      <c r="C27" s="13" t="s">
        <v>21</v>
      </c>
      <c r="D27" s="13" t="s">
        <v>42</v>
      </c>
      <c r="E27" s="13"/>
      <c r="F27" s="13"/>
      <c r="G27" s="13"/>
      <c r="H27" s="13">
        <f>SUM(H12:H26)</f>
        <v>0</v>
      </c>
      <c r="L27">
        <f>SUM(L12:L26)</f>
        <v>0</v>
      </c>
    </row>
    <row r="29" spans="1:8" ht="12.75" customHeight="1">
      <c r="A29" s="7"/>
      <c r="B29" s="7"/>
      <c r="C29" s="7" t="s">
        <v>35</v>
      </c>
      <c r="D29" s="7" t="s">
        <v>89</v>
      </c>
      <c r="E29" s="7"/>
      <c r="F29" s="9"/>
      <c r="G29" s="7"/>
      <c r="H29" s="9"/>
    </row>
    <row r="30" spans="1:12" ht="12.75">
      <c r="A30" s="6">
        <v>9</v>
      </c>
      <c r="B30" s="6" t="s">
        <v>90</v>
      </c>
      <c r="C30" s="6" t="s">
        <v>44</v>
      </c>
      <c r="D30" s="6" t="s">
        <v>91</v>
      </c>
      <c r="E30" s="6" t="s">
        <v>67</v>
      </c>
      <c r="F30" s="8">
        <v>128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ht="12.75">
      <c r="D31" s="12" t="s">
        <v>859</v>
      </c>
    </row>
    <row r="32" spans="1:12" ht="38.25">
      <c r="A32" s="6">
        <v>10</v>
      </c>
      <c r="B32" s="6" t="s">
        <v>93</v>
      </c>
      <c r="C32" s="6" t="s">
        <v>44</v>
      </c>
      <c r="D32" s="6" t="s">
        <v>94</v>
      </c>
      <c r="E32" s="6" t="s">
        <v>51</v>
      </c>
      <c r="F32" s="8">
        <v>1683.5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12.75">
      <c r="D33" s="12" t="s">
        <v>860</v>
      </c>
    </row>
    <row r="34" spans="1:12" ht="51">
      <c r="A34" s="14">
        <v>11</v>
      </c>
      <c r="B34" s="14" t="s">
        <v>96</v>
      </c>
      <c r="C34" s="14" t="s">
        <v>44</v>
      </c>
      <c r="D34" s="14" t="s">
        <v>97</v>
      </c>
      <c r="E34" s="14" t="s">
        <v>51</v>
      </c>
      <c r="F34" s="8">
        <v>1683.5</v>
      </c>
      <c r="G34" s="11"/>
      <c r="H34" s="10">
        <f>ROUND(G34*F34,2)</f>
        <v>0</v>
      </c>
      <c r="K34">
        <f>rekapitulace!H8</f>
        <v>21</v>
      </c>
      <c r="L34">
        <f>ROUND(K34/100*H34,2)</f>
        <v>0</v>
      </c>
    </row>
    <row r="35" spans="1:12" ht="12.75" customHeight="1">
      <c r="A35" s="13"/>
      <c r="B35" s="13"/>
      <c r="C35" s="13" t="s">
        <v>35</v>
      </c>
      <c r="D35" s="13" t="s">
        <v>89</v>
      </c>
      <c r="E35" s="13"/>
      <c r="F35" s="13"/>
      <c r="G35" s="13"/>
      <c r="H35" s="13">
        <f>SUM(H30:H34)</f>
        <v>0</v>
      </c>
      <c r="L35">
        <f>SUM(L30:L34)</f>
        <v>0</v>
      </c>
    </row>
    <row r="37" spans="1:8" ht="12.75" customHeight="1">
      <c r="A37" s="7"/>
      <c r="B37" s="7"/>
      <c r="C37" s="7" t="s">
        <v>38</v>
      </c>
      <c r="D37" s="7" t="s">
        <v>48</v>
      </c>
      <c r="E37" s="7"/>
      <c r="F37" s="9"/>
      <c r="G37" s="7"/>
      <c r="H37" s="9"/>
    </row>
    <row r="38" spans="1:12" ht="25.5">
      <c r="A38" s="6">
        <v>12</v>
      </c>
      <c r="B38" s="6" t="s">
        <v>98</v>
      </c>
      <c r="C38" s="6" t="s">
        <v>44</v>
      </c>
      <c r="D38" s="6" t="s">
        <v>99</v>
      </c>
      <c r="E38" s="6" t="s">
        <v>51</v>
      </c>
      <c r="F38" s="8">
        <v>1333.85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2" t="s">
        <v>861</v>
      </c>
    </row>
    <row r="40" spans="1:12" ht="25.5">
      <c r="A40" s="6">
        <v>13</v>
      </c>
      <c r="B40" s="6" t="s">
        <v>101</v>
      </c>
      <c r="C40" s="6" t="s">
        <v>44</v>
      </c>
      <c r="D40" s="6" t="s">
        <v>102</v>
      </c>
      <c r="E40" s="6" t="s">
        <v>46</v>
      </c>
      <c r="F40" s="8">
        <v>419.58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25.5">
      <c r="D41" s="12" t="s">
        <v>862</v>
      </c>
    </row>
    <row r="42" spans="1:12" ht="25.5">
      <c r="A42" s="6">
        <v>14</v>
      </c>
      <c r="B42" s="6" t="s">
        <v>735</v>
      </c>
      <c r="C42" s="6" t="s">
        <v>44</v>
      </c>
      <c r="D42" s="6" t="s">
        <v>736</v>
      </c>
      <c r="E42" s="6" t="s">
        <v>51</v>
      </c>
      <c r="F42" s="8">
        <v>3080</v>
      </c>
      <c r="G42" s="11"/>
      <c r="H42" s="10">
        <f>ROUND((G42*F42),2)</f>
        <v>0</v>
      </c>
      <c r="K42">
        <f>rekapitulace!H8</f>
        <v>21</v>
      </c>
      <c r="L42">
        <f>ROUND(K42/100*H42,2)</f>
        <v>0</v>
      </c>
    </row>
    <row r="43" ht="12.75">
      <c r="D43" s="12" t="s">
        <v>863</v>
      </c>
    </row>
    <row r="44" spans="1:12" ht="25.5">
      <c r="A44" s="6">
        <v>15</v>
      </c>
      <c r="B44" s="6" t="s">
        <v>104</v>
      </c>
      <c r="C44" s="6" t="s">
        <v>44</v>
      </c>
      <c r="D44" s="6" t="s">
        <v>105</v>
      </c>
      <c r="E44" s="6" t="s">
        <v>51</v>
      </c>
      <c r="F44" s="8">
        <v>426.75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854</v>
      </c>
    </row>
    <row r="46" spans="1:12" ht="12.75">
      <c r="A46" s="6">
        <v>16</v>
      </c>
      <c r="B46" s="6" t="s">
        <v>106</v>
      </c>
      <c r="C46" s="6" t="s">
        <v>44</v>
      </c>
      <c r="D46" s="6" t="s">
        <v>107</v>
      </c>
      <c r="E46" s="6" t="s">
        <v>51</v>
      </c>
      <c r="F46" s="8">
        <v>1333.85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ht="25.5">
      <c r="D47" s="12" t="s">
        <v>864</v>
      </c>
    </row>
    <row r="48" spans="1:12" ht="12.75">
      <c r="A48" s="6">
        <v>17</v>
      </c>
      <c r="B48" s="6" t="s">
        <v>109</v>
      </c>
      <c r="C48" s="6" t="s">
        <v>44</v>
      </c>
      <c r="D48" s="6" t="s">
        <v>110</v>
      </c>
      <c r="E48" s="6" t="s">
        <v>51</v>
      </c>
      <c r="F48" s="8">
        <v>8320.375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ht="114.75">
      <c r="D49" s="12" t="s">
        <v>865</v>
      </c>
    </row>
    <row r="50" spans="1:12" ht="38.25">
      <c r="A50" s="6">
        <v>18</v>
      </c>
      <c r="B50" s="6" t="s">
        <v>115</v>
      </c>
      <c r="C50" s="6" t="s">
        <v>44</v>
      </c>
      <c r="D50" s="6" t="s">
        <v>116</v>
      </c>
      <c r="E50" s="6" t="s">
        <v>46</v>
      </c>
      <c r="F50" s="8">
        <v>8.54</v>
      </c>
      <c r="G50" s="11"/>
      <c r="H50" s="10">
        <f>ROUND((G50*F50),2)</f>
        <v>0</v>
      </c>
      <c r="K50">
        <f>rekapitulace!H8</f>
        <v>21</v>
      </c>
      <c r="L50">
        <f>ROUND(K50/100*H50,2)</f>
        <v>0</v>
      </c>
    </row>
    <row r="51" ht="25.5">
      <c r="D51" s="12" t="s">
        <v>866</v>
      </c>
    </row>
    <row r="52" spans="1:12" ht="25.5">
      <c r="A52" s="6">
        <v>19</v>
      </c>
      <c r="B52" s="6" t="s">
        <v>118</v>
      </c>
      <c r="C52" s="6" t="s">
        <v>748</v>
      </c>
      <c r="D52" s="6" t="s">
        <v>119</v>
      </c>
      <c r="E52" s="6" t="s">
        <v>51</v>
      </c>
      <c r="F52" s="8">
        <v>2828</v>
      </c>
      <c r="G52" s="11"/>
      <c r="H52" s="10">
        <f>ROUND((G52*F52),2)</f>
        <v>0</v>
      </c>
      <c r="K52">
        <f>rekapitulace!H8</f>
        <v>21</v>
      </c>
      <c r="L52">
        <f>ROUND(K52/100*H52,2)</f>
        <v>0</v>
      </c>
    </row>
    <row r="53" ht="25.5">
      <c r="D53" s="12" t="s">
        <v>867</v>
      </c>
    </row>
    <row r="54" spans="1:12" ht="25.5">
      <c r="A54" s="6">
        <v>20</v>
      </c>
      <c r="B54" s="6" t="s">
        <v>118</v>
      </c>
      <c r="C54" s="6" t="s">
        <v>750</v>
      </c>
      <c r="D54" s="6" t="s">
        <v>868</v>
      </c>
      <c r="E54" s="6" t="s">
        <v>51</v>
      </c>
      <c r="F54" s="8">
        <v>2828</v>
      </c>
      <c r="G54" s="11"/>
      <c r="H54" s="10">
        <f>ROUND((G54*F54),2)</f>
        <v>0</v>
      </c>
      <c r="K54">
        <f>rekapitulace!H8</f>
        <v>21</v>
      </c>
      <c r="L54">
        <f>ROUND(K54/100*H54,2)</f>
        <v>0</v>
      </c>
    </row>
    <row r="55" ht="25.5">
      <c r="D55" s="12" t="s">
        <v>869</v>
      </c>
    </row>
    <row r="56" spans="1:12" ht="76.5">
      <c r="A56" s="6">
        <v>21</v>
      </c>
      <c r="B56" s="6" t="s">
        <v>118</v>
      </c>
      <c r="C56" s="6" t="s">
        <v>121</v>
      </c>
      <c r="D56" s="6" t="s">
        <v>122</v>
      </c>
      <c r="E56" s="6" t="s">
        <v>51</v>
      </c>
      <c r="F56" s="8">
        <v>840</v>
      </c>
      <c r="G56" s="11"/>
      <c r="H56" s="10">
        <f>ROUND((G56*F56),2)</f>
        <v>0</v>
      </c>
      <c r="K56">
        <f>rekapitulace!H8</f>
        <v>21</v>
      </c>
      <c r="L56">
        <f>ROUND(K56/100*H56,2)</f>
        <v>0</v>
      </c>
    </row>
    <row r="57" ht="12.75">
      <c r="D57" s="12" t="s">
        <v>870</v>
      </c>
    </row>
    <row r="58" spans="1:12" ht="25.5">
      <c r="A58" s="14">
        <v>22</v>
      </c>
      <c r="B58" s="14" t="s">
        <v>124</v>
      </c>
      <c r="C58" s="14" t="s">
        <v>121</v>
      </c>
      <c r="D58" s="14" t="s">
        <v>125</v>
      </c>
      <c r="E58" s="14" t="s">
        <v>51</v>
      </c>
      <c r="F58" s="8">
        <v>840</v>
      </c>
      <c r="G58" s="11"/>
      <c r="H58" s="10">
        <f>ROUND(G58*F58,2)</f>
        <v>0</v>
      </c>
      <c r="K58">
        <f>rekapitulace!H8</f>
        <v>21</v>
      </c>
      <c r="L58">
        <f>ROUND(K58/100*H58,2)</f>
        <v>0</v>
      </c>
    </row>
    <row r="59" ht="12.75">
      <c r="D59" s="12" t="s">
        <v>871</v>
      </c>
    </row>
    <row r="60" spans="1:12" ht="25.5">
      <c r="A60" s="14">
        <v>23</v>
      </c>
      <c r="B60" s="14" t="s">
        <v>127</v>
      </c>
      <c r="C60" s="14" t="s">
        <v>121</v>
      </c>
      <c r="D60" s="14" t="s">
        <v>128</v>
      </c>
      <c r="E60" s="14" t="s">
        <v>51</v>
      </c>
      <c r="F60" s="8">
        <v>840</v>
      </c>
      <c r="G60" s="11"/>
      <c r="H60" s="10">
        <f>ROUND(G60*F60,2)</f>
        <v>0</v>
      </c>
      <c r="K60">
        <f>rekapitulace!H8</f>
        <v>21</v>
      </c>
      <c r="L60">
        <f>ROUND(K60/100*H60,2)</f>
        <v>0</v>
      </c>
    </row>
    <row r="61" ht="12.75">
      <c r="D61" s="12" t="s">
        <v>871</v>
      </c>
    </row>
    <row r="62" spans="1:12" ht="25.5">
      <c r="A62" s="6">
        <v>24</v>
      </c>
      <c r="B62" s="6" t="s">
        <v>134</v>
      </c>
      <c r="C62" s="6" t="s">
        <v>44</v>
      </c>
      <c r="D62" s="6" t="s">
        <v>135</v>
      </c>
      <c r="E62" s="6" t="s">
        <v>51</v>
      </c>
      <c r="F62" s="8">
        <v>4095</v>
      </c>
      <c r="G62" s="11"/>
      <c r="H62" s="10">
        <f>ROUND((G62*F62),2)</f>
        <v>0</v>
      </c>
      <c r="K62">
        <f>rekapitulace!H8</f>
        <v>21</v>
      </c>
      <c r="L62">
        <f>ROUND(K62/100*H62,2)</f>
        <v>0</v>
      </c>
    </row>
    <row r="63" ht="114.75">
      <c r="D63" s="12" t="s">
        <v>872</v>
      </c>
    </row>
    <row r="64" spans="1:12" ht="25.5">
      <c r="A64" s="6">
        <v>25</v>
      </c>
      <c r="B64" s="6" t="s">
        <v>137</v>
      </c>
      <c r="C64" s="6" t="s">
        <v>44</v>
      </c>
      <c r="D64" s="6" t="s">
        <v>138</v>
      </c>
      <c r="E64" s="6" t="s">
        <v>51</v>
      </c>
      <c r="F64" s="8">
        <v>1314.425</v>
      </c>
      <c r="G64" s="11"/>
      <c r="H64" s="10">
        <f>ROUND((G64*F64),2)</f>
        <v>0</v>
      </c>
      <c r="K64">
        <f>rekapitulace!H8</f>
        <v>21</v>
      </c>
      <c r="L64">
        <f>ROUND(K64/100*H64,2)</f>
        <v>0</v>
      </c>
    </row>
    <row r="65" ht="25.5">
      <c r="D65" s="12" t="s">
        <v>873</v>
      </c>
    </row>
    <row r="66" spans="1:12" ht="25.5">
      <c r="A66" s="6">
        <v>26</v>
      </c>
      <c r="B66" s="6" t="s">
        <v>874</v>
      </c>
      <c r="C66" s="6" t="s">
        <v>44</v>
      </c>
      <c r="D66" s="6" t="s">
        <v>875</v>
      </c>
      <c r="E66" s="6" t="s">
        <v>51</v>
      </c>
      <c r="F66" s="8">
        <v>22</v>
      </c>
      <c r="G66" s="11"/>
      <c r="H66" s="10">
        <f>ROUND((G66*F66),2)</f>
        <v>0</v>
      </c>
      <c r="K66">
        <f>rekapitulace!H8</f>
        <v>21</v>
      </c>
      <c r="L66">
        <f>ROUND(K66/100*H66,2)</f>
        <v>0</v>
      </c>
    </row>
    <row r="67" ht="12.75">
      <c r="D67" s="12" t="s">
        <v>876</v>
      </c>
    </row>
    <row r="68" spans="1:12" ht="25.5">
      <c r="A68" s="14">
        <v>27</v>
      </c>
      <c r="B68" s="14" t="s">
        <v>143</v>
      </c>
      <c r="C68" s="14" t="s">
        <v>44</v>
      </c>
      <c r="D68" s="14" t="s">
        <v>144</v>
      </c>
      <c r="E68" s="14" t="s">
        <v>51</v>
      </c>
      <c r="F68" s="8">
        <v>21</v>
      </c>
      <c r="G68" s="11"/>
      <c r="H68" s="10">
        <f>ROUND(G68*F68,2)</f>
        <v>0</v>
      </c>
      <c r="K68">
        <f>rekapitulace!H8</f>
        <v>21</v>
      </c>
      <c r="L68">
        <f>ROUND(K68/100*H68,2)</f>
        <v>0</v>
      </c>
    </row>
    <row r="69" ht="12.75">
      <c r="D69" s="12" t="s">
        <v>145</v>
      </c>
    </row>
    <row r="70" spans="1:12" ht="25.5">
      <c r="A70" s="6">
        <v>28</v>
      </c>
      <c r="B70" s="6" t="s">
        <v>146</v>
      </c>
      <c r="C70" s="6" t="s">
        <v>44</v>
      </c>
      <c r="D70" s="6" t="s">
        <v>147</v>
      </c>
      <c r="E70" s="6" t="s">
        <v>51</v>
      </c>
      <c r="F70" s="8">
        <v>15.75</v>
      </c>
      <c r="G70" s="11"/>
      <c r="H70" s="10">
        <f>ROUND((G70*F70),2)</f>
        <v>0</v>
      </c>
      <c r="K70">
        <f>rekapitulace!H8</f>
        <v>21</v>
      </c>
      <c r="L70">
        <f>ROUND(K70/100*H70,2)</f>
        <v>0</v>
      </c>
    </row>
    <row r="71" ht="12.75">
      <c r="D71" s="12" t="s">
        <v>877</v>
      </c>
    </row>
    <row r="72" spans="1:12" ht="25.5">
      <c r="A72" s="6">
        <v>29</v>
      </c>
      <c r="B72" s="6" t="s">
        <v>149</v>
      </c>
      <c r="C72" s="6" t="s">
        <v>44</v>
      </c>
      <c r="D72" s="6" t="s">
        <v>150</v>
      </c>
      <c r="E72" s="6" t="s">
        <v>51</v>
      </c>
      <c r="F72" s="8">
        <v>5.25</v>
      </c>
      <c r="G72" s="11"/>
      <c r="H72" s="10">
        <f>ROUND((G72*F72),2)</f>
        <v>0</v>
      </c>
      <c r="K72">
        <f>rekapitulace!H8</f>
        <v>21</v>
      </c>
      <c r="L72">
        <f>ROUND(K72/100*H72,2)</f>
        <v>0</v>
      </c>
    </row>
    <row r="73" ht="12.75">
      <c r="D73" s="12" t="s">
        <v>878</v>
      </c>
    </row>
    <row r="74" spans="1:12" ht="25.5">
      <c r="A74" s="6">
        <v>30</v>
      </c>
      <c r="B74" s="6" t="s">
        <v>154</v>
      </c>
      <c r="C74" s="6" t="s">
        <v>44</v>
      </c>
      <c r="D74" s="6" t="s">
        <v>155</v>
      </c>
      <c r="E74" s="6" t="s">
        <v>67</v>
      </c>
      <c r="F74" s="8">
        <v>444.15</v>
      </c>
      <c r="G74" s="11"/>
      <c r="H74" s="10">
        <f>ROUND((G74*F74),2)</f>
        <v>0</v>
      </c>
      <c r="K74">
        <f>rekapitulace!H8</f>
        <v>21</v>
      </c>
      <c r="L74">
        <f>ROUND(K74/100*H74,2)</f>
        <v>0</v>
      </c>
    </row>
    <row r="75" ht="25.5">
      <c r="D75" s="12" t="s">
        <v>879</v>
      </c>
    </row>
    <row r="76" spans="1:12" ht="12.75" customHeight="1">
      <c r="A76" s="13"/>
      <c r="B76" s="13"/>
      <c r="C76" s="13" t="s">
        <v>38</v>
      </c>
      <c r="D76" s="13" t="s">
        <v>48</v>
      </c>
      <c r="E76" s="13"/>
      <c r="F76" s="13"/>
      <c r="G76" s="13"/>
      <c r="H76" s="13">
        <f>SUM(H38:H75)</f>
        <v>0</v>
      </c>
      <c r="L76">
        <f>SUM(L38:L75)</f>
        <v>0</v>
      </c>
    </row>
    <row r="78" spans="1:8" ht="12.75" customHeight="1">
      <c r="A78" s="7"/>
      <c r="B78" s="7"/>
      <c r="C78" s="7" t="s">
        <v>41</v>
      </c>
      <c r="D78" s="7" t="s">
        <v>157</v>
      </c>
      <c r="E78" s="7"/>
      <c r="F78" s="9"/>
      <c r="G78" s="7"/>
      <c r="H78" s="9"/>
    </row>
    <row r="79" spans="1:12" ht="12.75">
      <c r="A79" s="6">
        <v>31</v>
      </c>
      <c r="B79" s="6" t="s">
        <v>158</v>
      </c>
      <c r="C79" s="6" t="s">
        <v>44</v>
      </c>
      <c r="D79" s="6" t="s">
        <v>453</v>
      </c>
      <c r="E79" s="6" t="s">
        <v>67</v>
      </c>
      <c r="F79" s="8">
        <v>18</v>
      </c>
      <c r="G79" s="11"/>
      <c r="H79" s="10">
        <f>ROUND((G79*F79),2)</f>
        <v>0</v>
      </c>
      <c r="K79">
        <f>rekapitulace!H8</f>
        <v>21</v>
      </c>
      <c r="L79">
        <f>ROUND(K79/100*H79,2)</f>
        <v>0</v>
      </c>
    </row>
    <row r="80" ht="12.75">
      <c r="D80" s="12" t="s">
        <v>856</v>
      </c>
    </row>
    <row r="81" spans="1:12" ht="25.5">
      <c r="A81" s="6">
        <v>32</v>
      </c>
      <c r="B81" s="6" t="s">
        <v>163</v>
      </c>
      <c r="C81" s="6" t="s">
        <v>44</v>
      </c>
      <c r="D81" s="6" t="s">
        <v>164</v>
      </c>
      <c r="E81" s="6" t="s">
        <v>162</v>
      </c>
      <c r="F81" s="8">
        <v>9</v>
      </c>
      <c r="G81" s="11"/>
      <c r="H81" s="10">
        <f>ROUND((G81*F81),2)</f>
        <v>0</v>
      </c>
      <c r="K81">
        <f>rekapitulace!H8</f>
        <v>21</v>
      </c>
      <c r="L81">
        <f>ROUND(K81/100*H81,2)</f>
        <v>0</v>
      </c>
    </row>
    <row r="82" spans="1:12" ht="12.75">
      <c r="A82" s="6">
        <v>33</v>
      </c>
      <c r="B82" s="6" t="s">
        <v>169</v>
      </c>
      <c r="C82" s="6" t="s">
        <v>44</v>
      </c>
      <c r="D82" s="6" t="s">
        <v>170</v>
      </c>
      <c r="E82" s="6" t="s">
        <v>162</v>
      </c>
      <c r="F82" s="8">
        <v>2</v>
      </c>
      <c r="G82" s="11"/>
      <c r="H82" s="10">
        <f>ROUND((G82*F82),2)</f>
        <v>0</v>
      </c>
      <c r="K82">
        <f>rekapitulace!H8</f>
        <v>21</v>
      </c>
      <c r="L82">
        <f>ROUND(K82/100*H82,2)</f>
        <v>0</v>
      </c>
    </row>
    <row r="83" ht="12.75">
      <c r="D83" s="12" t="s">
        <v>454</v>
      </c>
    </row>
    <row r="84" spans="1:12" ht="25.5">
      <c r="A84" s="14">
        <v>34</v>
      </c>
      <c r="B84" s="14" t="s">
        <v>455</v>
      </c>
      <c r="C84" s="14" t="s">
        <v>44</v>
      </c>
      <c r="D84" s="14" t="s">
        <v>456</v>
      </c>
      <c r="E84" s="14" t="s">
        <v>162</v>
      </c>
      <c r="F84" s="8">
        <v>2</v>
      </c>
      <c r="G84" s="11"/>
      <c r="H84" s="10">
        <f>ROUND(G84*F84,2)</f>
        <v>0</v>
      </c>
      <c r="K84">
        <f>rekapitulace!H8</f>
        <v>21</v>
      </c>
      <c r="L84">
        <f>ROUND(K84/100*H84,2)</f>
        <v>0</v>
      </c>
    </row>
    <row r="85" spans="1:12" ht="25.5">
      <c r="A85" s="6">
        <v>35</v>
      </c>
      <c r="B85" s="6" t="s">
        <v>171</v>
      </c>
      <c r="C85" s="6" t="s">
        <v>44</v>
      </c>
      <c r="D85" s="6" t="s">
        <v>457</v>
      </c>
      <c r="E85" s="6" t="s">
        <v>46</v>
      </c>
      <c r="F85" s="8">
        <v>2.16</v>
      </c>
      <c r="G85" s="11"/>
      <c r="H85" s="10">
        <f>ROUND((G85*F85),2)</f>
        <v>0</v>
      </c>
      <c r="K85">
        <f>rekapitulace!H8</f>
        <v>21</v>
      </c>
      <c r="L85">
        <f>ROUND(K85/100*H85,2)</f>
        <v>0</v>
      </c>
    </row>
    <row r="86" ht="12.75">
      <c r="D86" s="12" t="s">
        <v>880</v>
      </c>
    </row>
    <row r="87" spans="1:12" ht="12.75" customHeight="1">
      <c r="A87" s="13"/>
      <c r="B87" s="13"/>
      <c r="C87" s="13" t="s">
        <v>41</v>
      </c>
      <c r="D87" s="13" t="s">
        <v>157</v>
      </c>
      <c r="E87" s="13"/>
      <c r="F87" s="13"/>
      <c r="G87" s="13"/>
      <c r="H87" s="13">
        <f>SUM(H79:H86)</f>
        <v>0</v>
      </c>
      <c r="L87">
        <f>SUM(L79:L86)</f>
        <v>0</v>
      </c>
    </row>
    <row r="89" spans="1:8" ht="12.75" customHeight="1">
      <c r="A89" s="7"/>
      <c r="B89" s="7"/>
      <c r="C89" s="7" t="s">
        <v>175</v>
      </c>
      <c r="D89" s="7" t="s">
        <v>174</v>
      </c>
      <c r="E89" s="7"/>
      <c r="F89" s="9"/>
      <c r="G89" s="7"/>
      <c r="H89" s="9"/>
    </row>
    <row r="90" spans="1:12" ht="12.75">
      <c r="A90" s="6">
        <v>36</v>
      </c>
      <c r="B90" s="6" t="s">
        <v>179</v>
      </c>
      <c r="C90" s="6" t="s">
        <v>44</v>
      </c>
      <c r="D90" s="6" t="s">
        <v>881</v>
      </c>
      <c r="E90" s="6" t="s">
        <v>162</v>
      </c>
      <c r="F90" s="8">
        <v>12</v>
      </c>
      <c r="G90" s="11"/>
      <c r="H90" s="10">
        <f>ROUND((G90*F90),2)</f>
        <v>0</v>
      </c>
      <c r="K90">
        <f>rekapitulace!H8</f>
        <v>21</v>
      </c>
      <c r="L90">
        <f>ROUND(K90/100*H90,2)</f>
        <v>0</v>
      </c>
    </row>
    <row r="91" spans="1:12" ht="38.25">
      <c r="A91" s="6">
        <v>37</v>
      </c>
      <c r="B91" s="6" t="s">
        <v>179</v>
      </c>
      <c r="C91" s="6" t="s">
        <v>181</v>
      </c>
      <c r="D91" s="6" t="s">
        <v>182</v>
      </c>
      <c r="E91" s="6" t="s">
        <v>162</v>
      </c>
      <c r="F91" s="8">
        <v>16</v>
      </c>
      <c r="G91" s="11"/>
      <c r="H91" s="10">
        <f>ROUND((G91*F91),2)</f>
        <v>0</v>
      </c>
      <c r="K91">
        <f>rekapitulace!H8</f>
        <v>21</v>
      </c>
      <c r="L91">
        <f>ROUND(K91/100*H91,2)</f>
        <v>0</v>
      </c>
    </row>
    <row r="92" spans="1:12" ht="38.25">
      <c r="A92" s="6">
        <v>38</v>
      </c>
      <c r="B92" s="6" t="s">
        <v>183</v>
      </c>
      <c r="C92" s="6" t="s">
        <v>44</v>
      </c>
      <c r="D92" s="6" t="s">
        <v>760</v>
      </c>
      <c r="E92" s="6" t="s">
        <v>67</v>
      </c>
      <c r="F92" s="8">
        <v>416.85</v>
      </c>
      <c r="G92" s="11"/>
      <c r="H92" s="10">
        <f>ROUND((G92*F92),2)</f>
        <v>0</v>
      </c>
      <c r="K92">
        <f>rekapitulace!H8</f>
        <v>21</v>
      </c>
      <c r="L92">
        <f>ROUND(K92/100*H92,2)</f>
        <v>0</v>
      </c>
    </row>
    <row r="93" ht="12.75">
      <c r="D93" s="12" t="s">
        <v>882</v>
      </c>
    </row>
    <row r="94" spans="1:12" ht="114.75">
      <c r="A94" s="6">
        <v>39</v>
      </c>
      <c r="B94" s="6" t="s">
        <v>186</v>
      </c>
      <c r="C94" s="6" t="s">
        <v>44</v>
      </c>
      <c r="D94" s="6" t="s">
        <v>883</v>
      </c>
      <c r="E94" s="6" t="s">
        <v>67</v>
      </c>
      <c r="F94" s="8">
        <v>27.3</v>
      </c>
      <c r="G94" s="11"/>
      <c r="H94" s="10">
        <f>ROUND((G94*F94),2)</f>
        <v>0</v>
      </c>
      <c r="K94">
        <f>rekapitulace!H8</f>
        <v>21</v>
      </c>
      <c r="L94">
        <f>ROUND(K94/100*H94,2)</f>
        <v>0</v>
      </c>
    </row>
    <row r="95" ht="12.75">
      <c r="D95" s="12" t="s">
        <v>884</v>
      </c>
    </row>
    <row r="96" spans="1:12" ht="25.5">
      <c r="A96" s="6">
        <v>40</v>
      </c>
      <c r="B96" s="6" t="s">
        <v>202</v>
      </c>
      <c r="C96" s="6" t="s">
        <v>44</v>
      </c>
      <c r="D96" s="6" t="s">
        <v>203</v>
      </c>
      <c r="E96" s="6" t="s">
        <v>51</v>
      </c>
      <c r="F96" s="8">
        <v>4000</v>
      </c>
      <c r="G96" s="11"/>
      <c r="H96" s="10">
        <f>ROUND((G96*F96),2)</f>
        <v>0</v>
      </c>
      <c r="K96">
        <f>rekapitulace!H8</f>
        <v>21</v>
      </c>
      <c r="L96">
        <f>ROUND(K96/100*H96,2)</f>
        <v>0</v>
      </c>
    </row>
    <row r="97" spans="1:12" ht="12.75">
      <c r="A97" s="6">
        <v>41</v>
      </c>
      <c r="B97" s="6" t="s">
        <v>209</v>
      </c>
      <c r="C97" s="6" t="s">
        <v>44</v>
      </c>
      <c r="D97" s="6" t="s">
        <v>210</v>
      </c>
      <c r="E97" s="6" t="s">
        <v>162</v>
      </c>
      <c r="F97" s="8">
        <v>12</v>
      </c>
      <c r="G97" s="11"/>
      <c r="H97" s="10">
        <f>ROUND((G97*F97),2)</f>
        <v>0</v>
      </c>
      <c r="K97">
        <f>rekapitulace!H8</f>
        <v>21</v>
      </c>
      <c r="L97">
        <f>ROUND(K97/100*H97,2)</f>
        <v>0</v>
      </c>
    </row>
    <row r="98" spans="1:12" ht="38.25">
      <c r="A98" s="6">
        <v>42</v>
      </c>
      <c r="B98" s="6" t="s">
        <v>211</v>
      </c>
      <c r="C98" s="6" t="s">
        <v>44</v>
      </c>
      <c r="D98" s="6" t="s">
        <v>212</v>
      </c>
      <c r="E98" s="6" t="s">
        <v>162</v>
      </c>
      <c r="F98" s="8">
        <v>9</v>
      </c>
      <c r="G98" s="11"/>
      <c r="H98" s="10">
        <f>ROUND((G98*F98),2)</f>
        <v>0</v>
      </c>
      <c r="K98">
        <f>rekapitulace!H8</f>
        <v>21</v>
      </c>
      <c r="L98">
        <f>ROUND(K98/100*H98,2)</f>
        <v>0</v>
      </c>
    </row>
    <row r="99" spans="1:12" ht="12.75" customHeight="1">
      <c r="A99" s="13"/>
      <c r="B99" s="13"/>
      <c r="C99" s="13" t="s">
        <v>175</v>
      </c>
      <c r="D99" s="13" t="s">
        <v>174</v>
      </c>
      <c r="E99" s="13"/>
      <c r="F99" s="13"/>
      <c r="G99" s="13"/>
      <c r="H99" s="13">
        <f>SUM(H90:H98)</f>
        <v>0</v>
      </c>
      <c r="L99">
        <f>SUM(L90:L98)</f>
        <v>0</v>
      </c>
    </row>
    <row r="101" spans="1:12" ht="12.75" customHeight="1">
      <c r="A101" s="13"/>
      <c r="B101" s="13"/>
      <c r="C101" s="13"/>
      <c r="D101" s="13" t="s">
        <v>53</v>
      </c>
      <c r="E101" s="13"/>
      <c r="F101" s="13"/>
      <c r="G101" s="13"/>
      <c r="H101" s="13">
        <f>+H27+H35+H76+H87+H99</f>
        <v>0</v>
      </c>
      <c r="L101">
        <f>+L27+L35+L76+L87+L99</f>
        <v>0</v>
      </c>
    </row>
    <row r="103" spans="1:8" ht="12.75" customHeight="1">
      <c r="A103" s="7" t="s">
        <v>54</v>
      </c>
      <c r="B103" s="7"/>
      <c r="C103" s="7"/>
      <c r="D103" s="7"/>
      <c r="E103" s="7"/>
      <c r="F103" s="7"/>
      <c r="G103" s="7"/>
      <c r="H103" s="7"/>
    </row>
    <row r="104" spans="1:8" ht="12.75" customHeight="1">
      <c r="A104" s="7"/>
      <c r="B104" s="7"/>
      <c r="C104" s="7"/>
      <c r="D104" s="7" t="s">
        <v>55</v>
      </c>
      <c r="E104" s="7"/>
      <c r="F104" s="7"/>
      <c r="G104" s="7"/>
      <c r="H104" s="7"/>
    </row>
    <row r="105" spans="1:12" ht="12.75" customHeight="1">
      <c r="A105" s="13"/>
      <c r="B105" s="13"/>
      <c r="C105" s="13"/>
      <c r="D105" s="13" t="s">
        <v>56</v>
      </c>
      <c r="E105" s="13"/>
      <c r="F105" s="13"/>
      <c r="G105" s="13"/>
      <c r="H105" s="13">
        <v>0</v>
      </c>
      <c r="L105">
        <v>0</v>
      </c>
    </row>
    <row r="106" spans="1:8" ht="12.75" customHeight="1">
      <c r="A106" s="7"/>
      <c r="B106" s="7"/>
      <c r="C106" s="7"/>
      <c r="D106" s="7" t="s">
        <v>57</v>
      </c>
      <c r="E106" s="7"/>
      <c r="F106" s="7"/>
      <c r="G106" s="7"/>
      <c r="H106" s="7"/>
    </row>
    <row r="107" spans="1:12" ht="12.75" customHeight="1">
      <c r="A107" s="13"/>
      <c r="B107" s="13"/>
      <c r="C107" s="13"/>
      <c r="D107" s="13" t="s">
        <v>58</v>
      </c>
      <c r="E107" s="13"/>
      <c r="F107" s="13"/>
      <c r="G107" s="13"/>
      <c r="H107" s="13">
        <v>0</v>
      </c>
      <c r="L107">
        <v>0</v>
      </c>
    </row>
    <row r="108" spans="1:12" ht="12.75" customHeight="1">
      <c r="A108" s="13"/>
      <c r="B108" s="13"/>
      <c r="C108" s="13"/>
      <c r="D108" s="13" t="s">
        <v>59</v>
      </c>
      <c r="E108" s="13"/>
      <c r="F108" s="13"/>
      <c r="G108" s="13"/>
      <c r="H108" s="13">
        <f>H105+H107</f>
        <v>0</v>
      </c>
      <c r="L108">
        <f>L105+L107</f>
        <v>0</v>
      </c>
    </row>
    <row r="110" spans="1:12" ht="12.75" customHeight="1">
      <c r="A110" s="13"/>
      <c r="B110" s="13"/>
      <c r="C110" s="13"/>
      <c r="D110" s="13" t="s">
        <v>59</v>
      </c>
      <c r="E110" s="13"/>
      <c r="F110" s="13"/>
      <c r="G110" s="13"/>
      <c r="H110" s="13">
        <f>H101+H108</f>
        <v>0</v>
      </c>
      <c r="L110">
        <f>L101+L108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37</v>
      </c>
      <c r="D5" s="5" t="s">
        <v>846</v>
      </c>
      <c r="E5" s="5"/>
    </row>
    <row r="6" spans="1:5" ht="12.75" customHeight="1">
      <c r="A6" t="s">
        <v>18</v>
      </c>
      <c r="C6" s="5" t="s">
        <v>885</v>
      </c>
      <c r="D6" s="5" t="s">
        <v>214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215</v>
      </c>
      <c r="C12" s="6" t="s">
        <v>44</v>
      </c>
      <c r="D12" s="6" t="s">
        <v>216</v>
      </c>
      <c r="E12" s="6" t="s">
        <v>46</v>
      </c>
      <c r="F12" s="8">
        <v>7.65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886</v>
      </c>
    </row>
    <row r="14" spans="1:12" ht="12.75" customHeight="1">
      <c r="A14" s="13"/>
      <c r="B14" s="13"/>
      <c r="C14" s="13" t="s">
        <v>21</v>
      </c>
      <c r="D14" s="13" t="s">
        <v>42</v>
      </c>
      <c r="E14" s="13"/>
      <c r="F14" s="13"/>
      <c r="G14" s="13"/>
      <c r="H14" s="13">
        <f>SUM(H12:H13)</f>
        <v>0</v>
      </c>
      <c r="L14">
        <f>SUM(L12:L13)</f>
        <v>0</v>
      </c>
    </row>
    <row r="16" spans="1:8" ht="12.75" customHeight="1">
      <c r="A16" s="7"/>
      <c r="B16" s="7"/>
      <c r="C16" s="7" t="s">
        <v>38</v>
      </c>
      <c r="D16" s="7" t="s">
        <v>48</v>
      </c>
      <c r="E16" s="7"/>
      <c r="F16" s="9"/>
      <c r="G16" s="7"/>
      <c r="H16" s="9"/>
    </row>
    <row r="17" spans="1:12" ht="51">
      <c r="A17" s="6">
        <v>2</v>
      </c>
      <c r="B17" s="6" t="s">
        <v>146</v>
      </c>
      <c r="C17" s="6" t="s">
        <v>44</v>
      </c>
      <c r="D17" s="6" t="s">
        <v>467</v>
      </c>
      <c r="E17" s="6" t="s">
        <v>51</v>
      </c>
      <c r="F17" s="8">
        <v>130.5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ht="12.75">
      <c r="D18" s="12" t="s">
        <v>887</v>
      </c>
    </row>
    <row r="19" spans="1:12" ht="25.5">
      <c r="A19" s="6">
        <v>3</v>
      </c>
      <c r="B19" s="6" t="s">
        <v>146</v>
      </c>
      <c r="C19" s="6" t="s">
        <v>21</v>
      </c>
      <c r="D19" s="6" t="s">
        <v>888</v>
      </c>
      <c r="E19" s="6" t="s">
        <v>51</v>
      </c>
      <c r="F19" s="8">
        <v>15.75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25.5">
      <c r="D20" s="12" t="s">
        <v>889</v>
      </c>
    </row>
    <row r="21" spans="1:12" ht="25.5">
      <c r="A21" s="14">
        <v>4</v>
      </c>
      <c r="B21" s="14" t="s">
        <v>232</v>
      </c>
      <c r="C21" s="14" t="s">
        <v>44</v>
      </c>
      <c r="D21" s="14" t="s">
        <v>233</v>
      </c>
      <c r="E21" s="14" t="s">
        <v>51</v>
      </c>
      <c r="F21" s="8">
        <v>32.025</v>
      </c>
      <c r="G21" s="11"/>
      <c r="H21" s="10">
        <f>ROUND(G21*F21,2)</f>
        <v>0</v>
      </c>
      <c r="K21">
        <f>rekapitulace!H8</f>
        <v>21</v>
      </c>
      <c r="L21">
        <f>ROUND(K21/100*H21,2)</f>
        <v>0</v>
      </c>
    </row>
    <row r="22" spans="1:12" ht="25.5">
      <c r="A22" s="6">
        <v>5</v>
      </c>
      <c r="B22" s="6" t="s">
        <v>149</v>
      </c>
      <c r="C22" s="6" t="s">
        <v>44</v>
      </c>
      <c r="D22" s="6" t="s">
        <v>890</v>
      </c>
      <c r="E22" s="6" t="s">
        <v>51</v>
      </c>
      <c r="F22" s="8">
        <v>9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spans="1:12" ht="12.75">
      <c r="A23" s="6">
        <v>6</v>
      </c>
      <c r="B23" s="6" t="s">
        <v>152</v>
      </c>
      <c r="C23" s="6" t="s">
        <v>44</v>
      </c>
      <c r="D23" s="6" t="s">
        <v>220</v>
      </c>
      <c r="E23" s="6" t="s">
        <v>51</v>
      </c>
      <c r="F23" s="8">
        <v>870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25.5">
      <c r="D24" s="12" t="s">
        <v>891</v>
      </c>
    </row>
    <row r="25" spans="1:12" ht="12.75" customHeight="1">
      <c r="A25" s="13"/>
      <c r="B25" s="13"/>
      <c r="C25" s="13" t="s">
        <v>38</v>
      </c>
      <c r="D25" s="13" t="s">
        <v>48</v>
      </c>
      <c r="E25" s="13"/>
      <c r="F25" s="13"/>
      <c r="G25" s="13"/>
      <c r="H25" s="13">
        <f>SUM(H17:H24)</f>
        <v>0</v>
      </c>
      <c r="L25">
        <f>SUM(L17:L24)</f>
        <v>0</v>
      </c>
    </row>
    <row r="27" spans="1:8" ht="12.75" customHeight="1">
      <c r="A27" s="7"/>
      <c r="B27" s="7"/>
      <c r="C27" s="7" t="s">
        <v>41</v>
      </c>
      <c r="D27" s="7" t="s">
        <v>157</v>
      </c>
      <c r="E27" s="7"/>
      <c r="F27" s="9"/>
      <c r="G27" s="7"/>
      <c r="H27" s="9"/>
    </row>
    <row r="28" spans="1:12" ht="12.75">
      <c r="A28" s="6">
        <v>7</v>
      </c>
      <c r="B28" s="6" t="s">
        <v>169</v>
      </c>
      <c r="C28" s="6" t="s">
        <v>44</v>
      </c>
      <c r="D28" s="6" t="s">
        <v>170</v>
      </c>
      <c r="E28" s="6" t="s">
        <v>162</v>
      </c>
      <c r="F28" s="8">
        <v>10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spans="1:12" ht="25.5">
      <c r="A29" s="14">
        <v>8</v>
      </c>
      <c r="B29" s="14" t="s">
        <v>455</v>
      </c>
      <c r="C29" s="14" t="s">
        <v>44</v>
      </c>
      <c r="D29" s="14" t="s">
        <v>456</v>
      </c>
      <c r="E29" s="14" t="s">
        <v>162</v>
      </c>
      <c r="F29" s="8">
        <v>10</v>
      </c>
      <c r="G29" s="11"/>
      <c r="H29" s="10">
        <f>ROUND(G29*F29,2)</f>
        <v>0</v>
      </c>
      <c r="K29">
        <f>rekapitulace!H8</f>
        <v>21</v>
      </c>
      <c r="L29">
        <f>ROUND(K29/100*H29,2)</f>
        <v>0</v>
      </c>
    </row>
    <row r="30" spans="1:12" ht="12.75" customHeight="1">
      <c r="A30" s="13"/>
      <c r="B30" s="13"/>
      <c r="C30" s="13" t="s">
        <v>41</v>
      </c>
      <c r="D30" s="13" t="s">
        <v>157</v>
      </c>
      <c r="E30" s="13"/>
      <c r="F30" s="13"/>
      <c r="G30" s="13"/>
      <c r="H30" s="13">
        <f>SUM(H28:H29)</f>
        <v>0</v>
      </c>
      <c r="L30">
        <f>SUM(L28:L29)</f>
        <v>0</v>
      </c>
    </row>
    <row r="32" spans="1:8" ht="12.75" customHeight="1">
      <c r="A32" s="7"/>
      <c r="B32" s="7"/>
      <c r="C32" s="7" t="s">
        <v>175</v>
      </c>
      <c r="D32" s="7" t="s">
        <v>174</v>
      </c>
      <c r="E32" s="7"/>
      <c r="F32" s="9"/>
      <c r="G32" s="7"/>
      <c r="H32" s="9"/>
    </row>
    <row r="33" spans="1:12" ht="25.5">
      <c r="A33" s="6">
        <v>9</v>
      </c>
      <c r="B33" s="6" t="s">
        <v>222</v>
      </c>
      <c r="C33" s="6" t="s">
        <v>44</v>
      </c>
      <c r="D33" s="6" t="s">
        <v>223</v>
      </c>
      <c r="E33" s="6" t="s">
        <v>67</v>
      </c>
      <c r="F33" s="8">
        <v>30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ht="12.75">
      <c r="D34" s="12" t="s">
        <v>892</v>
      </c>
    </row>
    <row r="35" spans="1:12" ht="12.75">
      <c r="A35" s="6">
        <v>10</v>
      </c>
      <c r="B35" s="6" t="s">
        <v>225</v>
      </c>
      <c r="C35" s="6" t="s">
        <v>44</v>
      </c>
      <c r="D35" s="6" t="s">
        <v>226</v>
      </c>
      <c r="E35" s="6" t="s">
        <v>67</v>
      </c>
      <c r="F35" s="8">
        <v>200</v>
      </c>
      <c r="G35" s="11"/>
      <c r="H35" s="10">
        <f>ROUND((G35*F35),2)</f>
        <v>0</v>
      </c>
      <c r="K35">
        <f>rekapitulace!H8</f>
        <v>21</v>
      </c>
      <c r="L35">
        <f>ROUND(K35/100*H35,2)</f>
        <v>0</v>
      </c>
    </row>
    <row r="36" spans="1:12" ht="12.75" customHeight="1">
      <c r="A36" s="13"/>
      <c r="B36" s="13"/>
      <c r="C36" s="13" t="s">
        <v>175</v>
      </c>
      <c r="D36" s="13" t="s">
        <v>174</v>
      </c>
      <c r="E36" s="13"/>
      <c r="F36" s="13"/>
      <c r="G36" s="13"/>
      <c r="H36" s="13">
        <f>SUM(H33:H35)</f>
        <v>0</v>
      </c>
      <c r="L36">
        <f>SUM(L33:L35)</f>
        <v>0</v>
      </c>
    </row>
    <row r="38" spans="1:12" ht="12.75" customHeight="1">
      <c r="A38" s="13"/>
      <c r="B38" s="13"/>
      <c r="C38" s="13"/>
      <c r="D38" s="13" t="s">
        <v>53</v>
      </c>
      <c r="E38" s="13"/>
      <c r="F38" s="13"/>
      <c r="G38" s="13"/>
      <c r="H38" s="13">
        <f>+H14+H25+H30+H36</f>
        <v>0</v>
      </c>
      <c r="L38">
        <f>+L14+L25+L30+L36</f>
        <v>0</v>
      </c>
    </row>
    <row r="40" spans="1:8" ht="12.75" customHeight="1">
      <c r="A40" s="7" t="s">
        <v>54</v>
      </c>
      <c r="B40" s="7"/>
      <c r="C40" s="7"/>
      <c r="D40" s="7"/>
      <c r="E40" s="7"/>
      <c r="F40" s="7"/>
      <c r="G40" s="7"/>
      <c r="H40" s="7"/>
    </row>
    <row r="41" spans="1:8" ht="12.75" customHeight="1">
      <c r="A41" s="7"/>
      <c r="B41" s="7"/>
      <c r="C41" s="7"/>
      <c r="D41" s="7" t="s">
        <v>55</v>
      </c>
      <c r="E41" s="7"/>
      <c r="F41" s="7"/>
      <c r="G41" s="7"/>
      <c r="H41" s="7"/>
    </row>
    <row r="42" spans="1:12" ht="12.75" customHeight="1">
      <c r="A42" s="13"/>
      <c r="B42" s="13"/>
      <c r="C42" s="13"/>
      <c r="D42" s="13" t="s">
        <v>56</v>
      </c>
      <c r="E42" s="13"/>
      <c r="F42" s="13"/>
      <c r="G42" s="13"/>
      <c r="H42" s="13">
        <v>0</v>
      </c>
      <c r="L42">
        <v>0</v>
      </c>
    </row>
    <row r="43" spans="1:8" ht="12.75" customHeight="1">
      <c r="A43" s="7"/>
      <c r="B43" s="7"/>
      <c r="C43" s="7"/>
      <c r="D43" s="7" t="s">
        <v>57</v>
      </c>
      <c r="E43" s="7"/>
      <c r="F43" s="7"/>
      <c r="G43" s="7"/>
      <c r="H43" s="7"/>
    </row>
    <row r="44" spans="1:12" ht="12.75" customHeight="1">
      <c r="A44" s="13"/>
      <c r="B44" s="13"/>
      <c r="C44" s="13"/>
      <c r="D44" s="13" t="s">
        <v>58</v>
      </c>
      <c r="E44" s="13"/>
      <c r="F44" s="13"/>
      <c r="G44" s="13"/>
      <c r="H44" s="13">
        <v>0</v>
      </c>
      <c r="L44">
        <v>0</v>
      </c>
    </row>
    <row r="45" spans="1:12" ht="12.75" customHeight="1">
      <c r="A45" s="13"/>
      <c r="B45" s="13"/>
      <c r="C45" s="13"/>
      <c r="D45" s="13" t="s">
        <v>59</v>
      </c>
      <c r="E45" s="13"/>
      <c r="F45" s="13"/>
      <c r="G45" s="13"/>
      <c r="H45" s="13">
        <f>H42+H44</f>
        <v>0</v>
      </c>
      <c r="L45">
        <f>L42+L44</f>
        <v>0</v>
      </c>
    </row>
    <row r="47" spans="1:12" ht="12.75" customHeight="1">
      <c r="A47" s="13"/>
      <c r="B47" s="13"/>
      <c r="C47" s="13"/>
      <c r="D47" s="13" t="s">
        <v>59</v>
      </c>
      <c r="E47" s="13"/>
      <c r="F47" s="13"/>
      <c r="G47" s="13"/>
      <c r="H47" s="13">
        <f>H38+H45</f>
        <v>0</v>
      </c>
      <c r="L47">
        <f>L38+L45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37</v>
      </c>
      <c r="D5" s="5" t="s">
        <v>846</v>
      </c>
      <c r="E5" s="5"/>
    </row>
    <row r="6" spans="1:5" ht="12.75" customHeight="1">
      <c r="A6" t="s">
        <v>18</v>
      </c>
      <c r="C6" s="5" t="s">
        <v>893</v>
      </c>
      <c r="D6" s="5" t="s">
        <v>894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18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134.2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895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134.2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895</v>
      </c>
    </row>
    <row r="18" spans="1:12" ht="25.5">
      <c r="A18" s="6">
        <v>5</v>
      </c>
      <c r="B18" s="6" t="s">
        <v>265</v>
      </c>
      <c r="C18" s="6" t="s">
        <v>44</v>
      </c>
      <c r="D18" s="6" t="s">
        <v>266</v>
      </c>
      <c r="E18" s="6" t="s">
        <v>51</v>
      </c>
      <c r="F18" s="8">
        <v>80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896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8" ht="12.75" customHeight="1">
      <c r="A22" s="7"/>
      <c r="B22" s="7"/>
      <c r="C22" s="7" t="s">
        <v>36</v>
      </c>
      <c r="D22" s="7" t="s">
        <v>267</v>
      </c>
      <c r="E22" s="7"/>
      <c r="F22" s="9"/>
      <c r="G22" s="7"/>
      <c r="H22" s="9"/>
    </row>
    <row r="23" spans="1:12" ht="12.75">
      <c r="A23" s="6">
        <v>6</v>
      </c>
      <c r="B23" s="6" t="s">
        <v>268</v>
      </c>
      <c r="C23" s="6" t="s">
        <v>44</v>
      </c>
      <c r="D23" s="6" t="s">
        <v>269</v>
      </c>
      <c r="E23" s="6" t="s">
        <v>46</v>
      </c>
      <c r="F23" s="8">
        <v>1.2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482</v>
      </c>
    </row>
    <row r="25" spans="1:12" ht="25.5">
      <c r="A25" s="6">
        <v>7</v>
      </c>
      <c r="B25" s="6" t="s">
        <v>270</v>
      </c>
      <c r="C25" s="6" t="s">
        <v>44</v>
      </c>
      <c r="D25" s="6" t="s">
        <v>483</v>
      </c>
      <c r="E25" s="6" t="s">
        <v>272</v>
      </c>
      <c r="F25" s="8">
        <v>0.5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319</v>
      </c>
    </row>
    <row r="27" spans="1:12" ht="12.75">
      <c r="A27" s="6">
        <v>8</v>
      </c>
      <c r="B27" s="6" t="s">
        <v>273</v>
      </c>
      <c r="C27" s="6" t="s">
        <v>44</v>
      </c>
      <c r="D27" s="6" t="s">
        <v>484</v>
      </c>
      <c r="E27" s="6" t="s">
        <v>272</v>
      </c>
      <c r="F27" s="8">
        <v>4.8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25.5">
      <c r="D28" s="12" t="s">
        <v>897</v>
      </c>
    </row>
    <row r="29" spans="1:12" ht="12.75" customHeight="1">
      <c r="A29" s="13"/>
      <c r="B29" s="13"/>
      <c r="C29" s="13" t="s">
        <v>36</v>
      </c>
      <c r="D29" s="13" t="s">
        <v>267</v>
      </c>
      <c r="E29" s="13"/>
      <c r="F29" s="13"/>
      <c r="G29" s="13"/>
      <c r="H29" s="13">
        <f>SUM(H23:H28)</f>
        <v>0</v>
      </c>
      <c r="L29">
        <f>SUM(L23:L28)</f>
        <v>0</v>
      </c>
    </row>
    <row r="31" spans="1:8" ht="12.75" customHeight="1">
      <c r="A31" s="7"/>
      <c r="B31" s="7"/>
      <c r="C31" s="7" t="s">
        <v>37</v>
      </c>
      <c r="D31" s="7" t="s">
        <v>276</v>
      </c>
      <c r="E31" s="7"/>
      <c r="F31" s="9"/>
      <c r="G31" s="7"/>
      <c r="H31" s="9"/>
    </row>
    <row r="32" spans="1:12" ht="12.75">
      <c r="A32" s="6">
        <v>9</v>
      </c>
      <c r="B32" s="6" t="s">
        <v>277</v>
      </c>
      <c r="C32" s="6" t="s">
        <v>44</v>
      </c>
      <c r="D32" s="6" t="s">
        <v>278</v>
      </c>
      <c r="E32" s="6" t="s">
        <v>46</v>
      </c>
      <c r="F32" s="8">
        <v>9.96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38.25">
      <c r="D33" s="12" t="s">
        <v>898</v>
      </c>
    </row>
    <row r="34" spans="1:12" ht="12.75">
      <c r="A34" s="6">
        <v>10</v>
      </c>
      <c r="B34" s="6" t="s">
        <v>280</v>
      </c>
      <c r="C34" s="6" t="s">
        <v>44</v>
      </c>
      <c r="D34" s="6" t="s">
        <v>281</v>
      </c>
      <c r="E34" s="6" t="s">
        <v>46</v>
      </c>
      <c r="F34" s="8">
        <v>6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515</v>
      </c>
    </row>
    <row r="36" spans="1:12" ht="12.75" customHeight="1">
      <c r="A36" s="13"/>
      <c r="B36" s="13"/>
      <c r="C36" s="13" t="s">
        <v>37</v>
      </c>
      <c r="D36" s="13" t="s">
        <v>276</v>
      </c>
      <c r="E36" s="13"/>
      <c r="F36" s="13"/>
      <c r="G36" s="13"/>
      <c r="H36" s="13">
        <f>SUM(H32:H35)</f>
        <v>0</v>
      </c>
      <c r="L36">
        <f>SUM(L32:L35)</f>
        <v>0</v>
      </c>
    </row>
    <row r="38" spans="1:8" ht="12.75" customHeight="1">
      <c r="A38" s="7"/>
      <c r="B38" s="7"/>
      <c r="C38" s="7" t="s">
        <v>38</v>
      </c>
      <c r="D38" s="7" t="s">
        <v>48</v>
      </c>
      <c r="E38" s="7"/>
      <c r="F38" s="9"/>
      <c r="G38" s="7"/>
      <c r="H38" s="9"/>
    </row>
    <row r="39" spans="1:12" ht="12.75">
      <c r="A39" s="6">
        <v>11</v>
      </c>
      <c r="B39" s="6" t="s">
        <v>232</v>
      </c>
      <c r="C39" s="6" t="s">
        <v>44</v>
      </c>
      <c r="D39" s="6" t="s">
        <v>283</v>
      </c>
      <c r="E39" s="6" t="s">
        <v>51</v>
      </c>
      <c r="F39" s="8">
        <v>40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ht="12.75">
      <c r="D40" s="12" t="s">
        <v>785</v>
      </c>
    </row>
    <row r="41" spans="1:12" ht="12.75" customHeight="1">
      <c r="A41" s="13"/>
      <c r="B41" s="13"/>
      <c r="C41" s="13" t="s">
        <v>38</v>
      </c>
      <c r="D41" s="13" t="s">
        <v>48</v>
      </c>
      <c r="E41" s="13"/>
      <c r="F41" s="13"/>
      <c r="G41" s="13"/>
      <c r="H41" s="13">
        <f>SUM(H39:H40)</f>
        <v>0</v>
      </c>
      <c r="L41">
        <f>SUM(L39:L40)</f>
        <v>0</v>
      </c>
    </row>
    <row r="43" spans="1:8" ht="12.75" customHeight="1">
      <c r="A43" s="7"/>
      <c r="B43" s="7"/>
      <c r="C43" s="7" t="s">
        <v>41</v>
      </c>
      <c r="D43" s="7" t="s">
        <v>157</v>
      </c>
      <c r="E43" s="7"/>
      <c r="F43" s="9"/>
      <c r="G43" s="7"/>
      <c r="H43" s="9"/>
    </row>
    <row r="44" spans="1:12" ht="12.75">
      <c r="A44" s="6">
        <v>12</v>
      </c>
      <c r="B44" s="6" t="s">
        <v>287</v>
      </c>
      <c r="C44" s="6" t="s">
        <v>44</v>
      </c>
      <c r="D44" s="6" t="s">
        <v>288</v>
      </c>
      <c r="E44" s="6" t="s">
        <v>46</v>
      </c>
      <c r="F44" s="8">
        <v>8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899</v>
      </c>
    </row>
    <row r="46" spans="1:12" ht="12.75" customHeight="1">
      <c r="A46" s="13"/>
      <c r="B46" s="13"/>
      <c r="C46" s="13" t="s">
        <v>41</v>
      </c>
      <c r="D46" s="13" t="s">
        <v>157</v>
      </c>
      <c r="E46" s="13"/>
      <c r="F46" s="13"/>
      <c r="G46" s="13"/>
      <c r="H46" s="13">
        <f>SUM(H44:H45)</f>
        <v>0</v>
      </c>
      <c r="L46">
        <f>SUM(L44:L45)</f>
        <v>0</v>
      </c>
    </row>
    <row r="48" spans="1:8" ht="12.75" customHeight="1">
      <c r="A48" s="7"/>
      <c r="B48" s="7"/>
      <c r="C48" s="7" t="s">
        <v>175</v>
      </c>
      <c r="D48" s="7" t="s">
        <v>174</v>
      </c>
      <c r="E48" s="7"/>
      <c r="F48" s="9"/>
      <c r="G48" s="7"/>
      <c r="H48" s="9"/>
    </row>
    <row r="49" spans="1:12" ht="12.75">
      <c r="A49" s="6">
        <v>13</v>
      </c>
      <c r="B49" s="6" t="s">
        <v>290</v>
      </c>
      <c r="C49" s="6" t="s">
        <v>44</v>
      </c>
      <c r="D49" s="6" t="s">
        <v>489</v>
      </c>
      <c r="E49" s="6" t="s">
        <v>67</v>
      </c>
      <c r="F49" s="8">
        <v>8</v>
      </c>
      <c r="G49" s="11"/>
      <c r="H49" s="10">
        <f>ROUND((G49*F49),2)</f>
        <v>0</v>
      </c>
      <c r="K49">
        <f>rekapitulace!H8</f>
        <v>21</v>
      </c>
      <c r="L49">
        <f>ROUND(K49/100*H49,2)</f>
        <v>0</v>
      </c>
    </row>
    <row r="50" ht="12.75">
      <c r="D50" s="12" t="s">
        <v>900</v>
      </c>
    </row>
    <row r="51" spans="1:12" ht="38.25">
      <c r="A51" s="6">
        <v>14</v>
      </c>
      <c r="B51" s="6" t="s">
        <v>292</v>
      </c>
      <c r="C51" s="6" t="s">
        <v>44</v>
      </c>
      <c r="D51" s="6" t="s">
        <v>293</v>
      </c>
      <c r="E51" s="6" t="s">
        <v>162</v>
      </c>
      <c r="F51" s="8">
        <v>2</v>
      </c>
      <c r="G51" s="11"/>
      <c r="H51" s="10">
        <f>ROUND((G51*F51),2)</f>
        <v>0</v>
      </c>
      <c r="K51">
        <f>rekapitulace!H8</f>
        <v>21</v>
      </c>
      <c r="L51">
        <f>ROUND(K51/100*H51,2)</f>
        <v>0</v>
      </c>
    </row>
    <row r="52" spans="1:12" ht="12.75">
      <c r="A52" s="6">
        <v>15</v>
      </c>
      <c r="B52" s="6" t="s">
        <v>493</v>
      </c>
      <c r="C52" s="6" t="s">
        <v>44</v>
      </c>
      <c r="D52" s="6" t="s">
        <v>494</v>
      </c>
      <c r="E52" s="6" t="s">
        <v>67</v>
      </c>
      <c r="F52" s="8">
        <v>12.5</v>
      </c>
      <c r="G52" s="11"/>
      <c r="H52" s="10">
        <f>ROUND((G52*F52),2)</f>
        <v>0</v>
      </c>
      <c r="K52">
        <f>rekapitulace!H8</f>
        <v>21</v>
      </c>
      <c r="L52">
        <f>ROUND(K52/100*H52,2)</f>
        <v>0</v>
      </c>
    </row>
    <row r="53" spans="1:12" ht="38.25">
      <c r="A53" s="6">
        <v>16</v>
      </c>
      <c r="B53" s="6" t="s">
        <v>296</v>
      </c>
      <c r="C53" s="6" t="s">
        <v>44</v>
      </c>
      <c r="D53" s="6" t="s">
        <v>297</v>
      </c>
      <c r="E53" s="6" t="s">
        <v>67</v>
      </c>
      <c r="F53" s="8">
        <v>12.2</v>
      </c>
      <c r="G53" s="11"/>
      <c r="H53" s="10">
        <f>ROUND((G53*F53),2)</f>
        <v>0</v>
      </c>
      <c r="K53">
        <f>rekapitulace!H8</f>
        <v>21</v>
      </c>
      <c r="L53">
        <f>ROUND(K53/100*H53,2)</f>
        <v>0</v>
      </c>
    </row>
    <row r="54" ht="12.75">
      <c r="D54" s="12" t="s">
        <v>901</v>
      </c>
    </row>
    <row r="55" spans="1:12" ht="38.25">
      <c r="A55" s="6">
        <v>17</v>
      </c>
      <c r="B55" s="6" t="s">
        <v>312</v>
      </c>
      <c r="C55" s="6" t="s">
        <v>44</v>
      </c>
      <c r="D55" s="6" t="s">
        <v>313</v>
      </c>
      <c r="E55" s="6" t="s">
        <v>162</v>
      </c>
      <c r="F55" s="8">
        <v>1</v>
      </c>
      <c r="G55" s="11"/>
      <c r="H55" s="10">
        <f>ROUND((G55*F55),2)</f>
        <v>0</v>
      </c>
      <c r="K55">
        <f>rekapitulace!H8</f>
        <v>21</v>
      </c>
      <c r="L55">
        <f>ROUND(K55/100*H55,2)</f>
        <v>0</v>
      </c>
    </row>
    <row r="56" spans="1:12" ht="12.75" customHeight="1">
      <c r="A56" s="13"/>
      <c r="B56" s="13"/>
      <c r="C56" s="13" t="s">
        <v>175</v>
      </c>
      <c r="D56" s="13" t="s">
        <v>174</v>
      </c>
      <c r="E56" s="13"/>
      <c r="F56" s="13"/>
      <c r="G56" s="13"/>
      <c r="H56" s="13">
        <f>SUM(H49:H55)</f>
        <v>0</v>
      </c>
      <c r="L56">
        <f>SUM(L49:L55)</f>
        <v>0</v>
      </c>
    </row>
    <row r="58" spans="1:12" ht="12.75" customHeight="1">
      <c r="A58" s="13"/>
      <c r="B58" s="13"/>
      <c r="C58" s="13"/>
      <c r="D58" s="13" t="s">
        <v>53</v>
      </c>
      <c r="E58" s="13"/>
      <c r="F58" s="13"/>
      <c r="G58" s="13"/>
      <c r="H58" s="13">
        <f>+H20+H29+H36+H41+H46+H56</f>
        <v>0</v>
      </c>
      <c r="L58">
        <f>+L20+L29+L36+L41+L46+L56</f>
        <v>0</v>
      </c>
    </row>
    <row r="60" spans="1:8" ht="12.75" customHeight="1">
      <c r="A60" s="7" t="s">
        <v>54</v>
      </c>
      <c r="B60" s="7"/>
      <c r="C60" s="7"/>
      <c r="D60" s="7"/>
      <c r="E60" s="7"/>
      <c r="F60" s="7"/>
      <c r="G60" s="7"/>
      <c r="H60" s="7"/>
    </row>
    <row r="61" spans="1:8" ht="12.75" customHeight="1">
      <c r="A61" s="7"/>
      <c r="B61" s="7"/>
      <c r="C61" s="7"/>
      <c r="D61" s="7" t="s">
        <v>55</v>
      </c>
      <c r="E61" s="7"/>
      <c r="F61" s="7"/>
      <c r="G61" s="7"/>
      <c r="H61" s="7"/>
    </row>
    <row r="62" spans="1:12" ht="12.75" customHeight="1">
      <c r="A62" s="13"/>
      <c r="B62" s="13"/>
      <c r="C62" s="13"/>
      <c r="D62" s="13" t="s">
        <v>56</v>
      </c>
      <c r="E62" s="13"/>
      <c r="F62" s="13"/>
      <c r="G62" s="13"/>
      <c r="H62" s="13">
        <v>0</v>
      </c>
      <c r="L62">
        <v>0</v>
      </c>
    </row>
    <row r="63" spans="1:8" ht="12.75" customHeight="1">
      <c r="A63" s="7"/>
      <c r="B63" s="7"/>
      <c r="C63" s="7"/>
      <c r="D63" s="7" t="s">
        <v>57</v>
      </c>
      <c r="E63" s="7"/>
      <c r="F63" s="7"/>
      <c r="G63" s="7"/>
      <c r="H63" s="7"/>
    </row>
    <row r="64" spans="1:12" ht="12.75" customHeight="1">
      <c r="A64" s="13"/>
      <c r="B64" s="13"/>
      <c r="C64" s="13"/>
      <c r="D64" s="13" t="s">
        <v>58</v>
      </c>
      <c r="E64" s="13"/>
      <c r="F64" s="13"/>
      <c r="G64" s="13"/>
      <c r="H64" s="13">
        <v>0</v>
      </c>
      <c r="L64">
        <v>0</v>
      </c>
    </row>
    <row r="65" spans="1:12" ht="12.75" customHeight="1">
      <c r="A65" s="13"/>
      <c r="B65" s="13"/>
      <c r="C65" s="13"/>
      <c r="D65" s="13" t="s">
        <v>59</v>
      </c>
      <c r="E65" s="13"/>
      <c r="F65" s="13"/>
      <c r="G65" s="13"/>
      <c r="H65" s="13">
        <f>H62+H64</f>
        <v>0</v>
      </c>
      <c r="L65">
        <f>L62+L64</f>
        <v>0</v>
      </c>
    </row>
    <row r="67" spans="1:12" ht="12.75" customHeight="1">
      <c r="A67" s="13"/>
      <c r="B67" s="13"/>
      <c r="C67" s="13"/>
      <c r="D67" s="13" t="s">
        <v>59</v>
      </c>
      <c r="E67" s="13"/>
      <c r="F67" s="13"/>
      <c r="G67" s="13"/>
      <c r="H67" s="13">
        <f>H58+H65</f>
        <v>0</v>
      </c>
      <c r="L67">
        <f>L58+L65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37</v>
      </c>
      <c r="D5" s="5" t="s">
        <v>846</v>
      </c>
      <c r="E5" s="5"/>
    </row>
    <row r="6" spans="1:5" ht="12.75" customHeight="1">
      <c r="A6" t="s">
        <v>18</v>
      </c>
      <c r="C6" s="5" t="s">
        <v>902</v>
      </c>
      <c r="D6" s="5" t="s">
        <v>336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175</v>
      </c>
      <c r="D11" s="7" t="s">
        <v>174</v>
      </c>
      <c r="E11" s="7"/>
      <c r="F11" s="9"/>
      <c r="G11" s="7"/>
      <c r="H11" s="9"/>
    </row>
    <row r="12" spans="1:12" ht="12.75">
      <c r="A12" s="6">
        <v>1</v>
      </c>
      <c r="B12" s="6" t="s">
        <v>337</v>
      </c>
      <c r="C12" s="6" t="s">
        <v>44</v>
      </c>
      <c r="D12" s="6" t="s">
        <v>338</v>
      </c>
      <c r="E12" s="6" t="s">
        <v>162</v>
      </c>
      <c r="F12" s="8">
        <v>16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339</v>
      </c>
      <c r="C13" s="6" t="s">
        <v>44</v>
      </c>
      <c r="D13" s="6" t="s">
        <v>340</v>
      </c>
      <c r="E13" s="6" t="s">
        <v>162</v>
      </c>
      <c r="F13" s="8">
        <v>14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341</v>
      </c>
      <c r="C14" s="6" t="s">
        <v>44</v>
      </c>
      <c r="D14" s="6" t="s">
        <v>518</v>
      </c>
      <c r="E14" s="6" t="s">
        <v>51</v>
      </c>
      <c r="F14" s="8">
        <v>319.375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38.25">
      <c r="D15" s="12" t="s">
        <v>903</v>
      </c>
    </row>
    <row r="16" spans="1:12" ht="25.5">
      <c r="A16" s="14">
        <v>4</v>
      </c>
      <c r="B16" s="14" t="s">
        <v>344</v>
      </c>
      <c r="C16" s="14" t="s">
        <v>44</v>
      </c>
      <c r="D16" s="14" t="s">
        <v>345</v>
      </c>
      <c r="E16" s="14" t="s">
        <v>51</v>
      </c>
      <c r="F16" s="8">
        <v>319.375</v>
      </c>
      <c r="G16" s="11"/>
      <c r="H16" s="10">
        <f>ROUND(G16*F16,2)</f>
        <v>0</v>
      </c>
      <c r="K16">
        <f>rekapitulace!H8</f>
        <v>21</v>
      </c>
      <c r="L16">
        <f>ROUND(K16/100*H16,2)</f>
        <v>0</v>
      </c>
    </row>
    <row r="17" spans="1:12" ht="25.5">
      <c r="A17" s="6">
        <v>5</v>
      </c>
      <c r="B17" s="6" t="s">
        <v>346</v>
      </c>
      <c r="C17" s="6" t="s">
        <v>44</v>
      </c>
      <c r="D17" s="6" t="s">
        <v>904</v>
      </c>
      <c r="E17" s="6" t="s">
        <v>162</v>
      </c>
      <c r="F17" s="8">
        <v>1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spans="1:12" ht="12.75">
      <c r="A18" s="6">
        <v>6</v>
      </c>
      <c r="B18" s="6" t="s">
        <v>348</v>
      </c>
      <c r="C18" s="6" t="s">
        <v>44</v>
      </c>
      <c r="D18" s="6" t="s">
        <v>349</v>
      </c>
      <c r="E18" s="6" t="s">
        <v>162</v>
      </c>
      <c r="F18" s="8">
        <v>3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718</v>
      </c>
    </row>
    <row r="20" spans="1:12" ht="12.75" customHeight="1">
      <c r="A20" s="13"/>
      <c r="B20" s="13"/>
      <c r="C20" s="13" t="s">
        <v>175</v>
      </c>
      <c r="D20" s="13" t="s">
        <v>174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12" ht="12.75" customHeight="1">
      <c r="A22" s="13"/>
      <c r="B22" s="13"/>
      <c r="C22" s="13"/>
      <c r="D22" s="13" t="s">
        <v>53</v>
      </c>
      <c r="E22" s="13"/>
      <c r="F22" s="13"/>
      <c r="G22" s="13"/>
      <c r="H22" s="13">
        <f>+H20</f>
        <v>0</v>
      </c>
      <c r="L22">
        <f>+L20</f>
        <v>0</v>
      </c>
    </row>
    <row r="24" spans="1:8" ht="12.75" customHeight="1">
      <c r="A24" s="7" t="s">
        <v>54</v>
      </c>
      <c r="B24" s="7"/>
      <c r="C24" s="7"/>
      <c r="D24" s="7"/>
      <c r="E24" s="7"/>
      <c r="F24" s="7"/>
      <c r="G24" s="7"/>
      <c r="H24" s="7"/>
    </row>
    <row r="25" spans="1:8" ht="12.75" customHeight="1">
      <c r="A25" s="7"/>
      <c r="B25" s="7"/>
      <c r="C25" s="7"/>
      <c r="D25" s="7" t="s">
        <v>55</v>
      </c>
      <c r="E25" s="7"/>
      <c r="F25" s="7"/>
      <c r="G25" s="7"/>
      <c r="H25" s="7"/>
    </row>
    <row r="26" spans="1:12" ht="12.75" customHeight="1">
      <c r="A26" s="13"/>
      <c r="B26" s="13"/>
      <c r="C26" s="13"/>
      <c r="D26" s="13" t="s">
        <v>56</v>
      </c>
      <c r="E26" s="13"/>
      <c r="F26" s="13"/>
      <c r="G26" s="13"/>
      <c r="H26" s="13">
        <v>0</v>
      </c>
      <c r="L26">
        <v>0</v>
      </c>
    </row>
    <row r="27" spans="1:8" ht="12.75" customHeight="1">
      <c r="A27" s="7"/>
      <c r="B27" s="7"/>
      <c r="C27" s="7"/>
      <c r="D27" s="7" t="s">
        <v>57</v>
      </c>
      <c r="E27" s="7"/>
      <c r="F27" s="7"/>
      <c r="G27" s="7"/>
      <c r="H27" s="7"/>
    </row>
    <row r="28" spans="1:12" ht="12.75" customHeight="1">
      <c r="A28" s="13"/>
      <c r="B28" s="13"/>
      <c r="C28" s="13"/>
      <c r="D28" s="13" t="s">
        <v>58</v>
      </c>
      <c r="E28" s="13"/>
      <c r="F28" s="13"/>
      <c r="G28" s="13"/>
      <c r="H28" s="13">
        <v>0</v>
      </c>
      <c r="L28">
        <v>0</v>
      </c>
    </row>
    <row r="29" spans="1:12" ht="12.75" customHeight="1">
      <c r="A29" s="13"/>
      <c r="B29" s="13"/>
      <c r="C29" s="13"/>
      <c r="D29" s="13" t="s">
        <v>59</v>
      </c>
      <c r="E29" s="13"/>
      <c r="F29" s="13"/>
      <c r="G29" s="13"/>
      <c r="H29" s="13">
        <f>H26+H28</f>
        <v>0</v>
      </c>
      <c r="L29">
        <f>L26+L28</f>
        <v>0</v>
      </c>
    </row>
    <row r="31" spans="1:12" ht="12.75" customHeight="1">
      <c r="A31" s="13"/>
      <c r="B31" s="13"/>
      <c r="C31" s="13"/>
      <c r="D31" s="13" t="s">
        <v>59</v>
      </c>
      <c r="E31" s="13"/>
      <c r="F31" s="13"/>
      <c r="G31" s="13"/>
      <c r="H31" s="13">
        <f>H22+H29</f>
        <v>0</v>
      </c>
      <c r="L31">
        <f>L22+L29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37</v>
      </c>
      <c r="D5" s="5" t="s">
        <v>846</v>
      </c>
      <c r="E5" s="5"/>
    </row>
    <row r="6" spans="1:5" ht="12.75" customHeight="1">
      <c r="A6" t="s">
        <v>18</v>
      </c>
      <c r="C6" s="5" t="s">
        <v>905</v>
      </c>
      <c r="D6" s="5" t="s">
        <v>352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354</v>
      </c>
      <c r="D11" s="7" t="s">
        <v>353</v>
      </c>
      <c r="E11" s="7"/>
      <c r="F11" s="9"/>
      <c r="G11" s="7"/>
      <c r="H11" s="9"/>
    </row>
    <row r="12" spans="1:12" ht="25.5">
      <c r="A12" s="6">
        <v>1</v>
      </c>
      <c r="B12" s="6" t="s">
        <v>355</v>
      </c>
      <c r="C12" s="6" t="s">
        <v>44</v>
      </c>
      <c r="D12" s="6" t="s">
        <v>356</v>
      </c>
      <c r="E12" s="6" t="s">
        <v>357</v>
      </c>
      <c r="F12" s="8">
        <v>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 customHeight="1">
      <c r="A13" s="13"/>
      <c r="B13" s="13"/>
      <c r="C13" s="13" t="s">
        <v>354</v>
      </c>
      <c r="D13" s="13" t="s">
        <v>353</v>
      </c>
      <c r="E13" s="13"/>
      <c r="F13" s="13"/>
      <c r="G13" s="13"/>
      <c r="H13" s="13">
        <f>SUM(H12:H12)</f>
        <v>0</v>
      </c>
      <c r="L13">
        <f>SUM(L12:L12)</f>
        <v>0</v>
      </c>
    </row>
    <row r="15" spans="1:8" ht="12.75" customHeight="1">
      <c r="A15" s="7"/>
      <c r="B15" s="7"/>
      <c r="C15" s="7" t="s">
        <v>21</v>
      </c>
      <c r="D15" s="7" t="s">
        <v>42</v>
      </c>
      <c r="E15" s="7"/>
      <c r="F15" s="9"/>
      <c r="G15" s="7"/>
      <c r="H15" s="9"/>
    </row>
    <row r="16" spans="1:12" ht="38.25">
      <c r="A16" s="6">
        <v>2</v>
      </c>
      <c r="B16" s="6" t="s">
        <v>358</v>
      </c>
      <c r="C16" s="6" t="s">
        <v>44</v>
      </c>
      <c r="D16" s="6" t="s">
        <v>359</v>
      </c>
      <c r="E16" s="6" t="s">
        <v>46</v>
      </c>
      <c r="F16" s="8">
        <v>5.88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2" t="s">
        <v>705</v>
      </c>
    </row>
    <row r="18" spans="1:12" ht="12.75">
      <c r="A18" s="6">
        <v>3</v>
      </c>
      <c r="B18" s="6" t="s">
        <v>361</v>
      </c>
      <c r="C18" s="6" t="s">
        <v>44</v>
      </c>
      <c r="D18" s="6" t="s">
        <v>362</v>
      </c>
      <c r="E18" s="6" t="s">
        <v>46</v>
      </c>
      <c r="F18" s="8">
        <v>5.88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705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SUM(H16:H19)</f>
        <v>0</v>
      </c>
      <c r="L20">
        <f>SUM(L16:L19)</f>
        <v>0</v>
      </c>
    </row>
    <row r="22" spans="1:8" ht="12.75" customHeight="1">
      <c r="A22" s="7"/>
      <c r="B22" s="7"/>
      <c r="C22" s="7" t="s">
        <v>40</v>
      </c>
      <c r="D22" s="7" t="s">
        <v>363</v>
      </c>
      <c r="E22" s="7"/>
      <c r="F22" s="9"/>
      <c r="G22" s="7"/>
      <c r="H22" s="9"/>
    </row>
    <row r="23" spans="1:12" ht="38.25">
      <c r="A23" s="6">
        <v>4</v>
      </c>
      <c r="B23" s="6" t="s">
        <v>364</v>
      </c>
      <c r="C23" s="6" t="s">
        <v>44</v>
      </c>
      <c r="D23" s="6" t="s">
        <v>365</v>
      </c>
      <c r="E23" s="6" t="s">
        <v>162</v>
      </c>
      <c r="F23" s="8">
        <v>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spans="1:12" ht="25.5">
      <c r="A24" s="6">
        <v>5</v>
      </c>
      <c r="B24" s="6" t="s">
        <v>366</v>
      </c>
      <c r="C24" s="6" t="s">
        <v>44</v>
      </c>
      <c r="D24" s="6" t="s">
        <v>367</v>
      </c>
      <c r="E24" s="6" t="s">
        <v>67</v>
      </c>
      <c r="F24" s="8">
        <v>63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ht="12.75">
      <c r="D25" s="12" t="s">
        <v>706</v>
      </c>
    </row>
    <row r="26" spans="1:12" ht="12.75">
      <c r="A26" s="6">
        <v>6</v>
      </c>
      <c r="B26" s="6" t="s">
        <v>369</v>
      </c>
      <c r="C26" s="6" t="s">
        <v>44</v>
      </c>
      <c r="D26" s="6" t="s">
        <v>370</v>
      </c>
      <c r="E26" s="6" t="s">
        <v>162</v>
      </c>
      <c r="F26" s="8">
        <v>3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spans="1:12" ht="12.75">
      <c r="A27" s="6">
        <v>7</v>
      </c>
      <c r="B27" s="6" t="s">
        <v>371</v>
      </c>
      <c r="C27" s="6" t="s">
        <v>44</v>
      </c>
      <c r="D27" s="6" t="s">
        <v>372</v>
      </c>
      <c r="E27" s="6" t="s">
        <v>67</v>
      </c>
      <c r="F27" s="8">
        <v>35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2" t="s">
        <v>707</v>
      </c>
    </row>
    <row r="29" spans="1:12" ht="12.75">
      <c r="A29" s="6">
        <v>8</v>
      </c>
      <c r="B29" s="6" t="s">
        <v>374</v>
      </c>
      <c r="C29" s="6" t="s">
        <v>44</v>
      </c>
      <c r="D29" s="6" t="s">
        <v>375</v>
      </c>
      <c r="E29" s="6" t="s">
        <v>67</v>
      </c>
      <c r="F29" s="8">
        <v>35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12.75">
      <c r="D30" s="12" t="s">
        <v>707</v>
      </c>
    </row>
    <row r="31" spans="1:12" ht="12.75">
      <c r="A31" s="6">
        <v>9</v>
      </c>
      <c r="B31" s="6" t="s">
        <v>376</v>
      </c>
      <c r="C31" s="6" t="s">
        <v>44</v>
      </c>
      <c r="D31" s="6" t="s">
        <v>377</v>
      </c>
      <c r="E31" s="6" t="s">
        <v>162</v>
      </c>
      <c r="F31" s="8">
        <v>2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ht="12.75">
      <c r="D32" s="12" t="s">
        <v>378</v>
      </c>
    </row>
    <row r="33" spans="1:12" ht="25.5">
      <c r="A33" s="6">
        <v>10</v>
      </c>
      <c r="B33" s="6" t="s">
        <v>379</v>
      </c>
      <c r="C33" s="6" t="s">
        <v>44</v>
      </c>
      <c r="D33" s="6" t="s">
        <v>380</v>
      </c>
      <c r="E33" s="6" t="s">
        <v>67</v>
      </c>
      <c r="F33" s="8">
        <v>5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ht="12.75">
      <c r="D34" s="12" t="s">
        <v>381</v>
      </c>
    </row>
    <row r="35" spans="1:12" ht="12.75" customHeight="1">
      <c r="A35" s="13"/>
      <c r="B35" s="13"/>
      <c r="C35" s="13" t="s">
        <v>40</v>
      </c>
      <c r="D35" s="13" t="s">
        <v>363</v>
      </c>
      <c r="E35" s="13"/>
      <c r="F35" s="13"/>
      <c r="G35" s="13"/>
      <c r="H35" s="13">
        <f>SUM(H23:H34)</f>
        <v>0</v>
      </c>
      <c r="L35">
        <f>SUM(L23:L34)</f>
        <v>0</v>
      </c>
    </row>
    <row r="37" spans="1:8" ht="12.75" customHeight="1">
      <c r="A37" s="7"/>
      <c r="B37" s="7"/>
      <c r="C37" s="7" t="s">
        <v>41</v>
      </c>
      <c r="D37" s="7" t="s">
        <v>157</v>
      </c>
      <c r="E37" s="7"/>
      <c r="F37" s="9"/>
      <c r="G37" s="7"/>
      <c r="H37" s="9"/>
    </row>
    <row r="38" spans="1:12" ht="12.75">
      <c r="A38" s="6">
        <v>11</v>
      </c>
      <c r="B38" s="6" t="s">
        <v>382</v>
      </c>
      <c r="C38" s="6" t="s">
        <v>44</v>
      </c>
      <c r="D38" s="6" t="s">
        <v>383</v>
      </c>
      <c r="E38" s="6" t="s">
        <v>67</v>
      </c>
      <c r="F38" s="8">
        <v>24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2" t="s">
        <v>708</v>
      </c>
    </row>
    <row r="40" spans="1:12" ht="25.5">
      <c r="A40" s="6">
        <v>12</v>
      </c>
      <c r="B40" s="6" t="s">
        <v>384</v>
      </c>
      <c r="C40" s="6" t="s">
        <v>44</v>
      </c>
      <c r="D40" s="6" t="s">
        <v>385</v>
      </c>
      <c r="E40" s="6" t="s">
        <v>67</v>
      </c>
      <c r="F40" s="8">
        <v>20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12.75">
      <c r="D41" s="12" t="s">
        <v>386</v>
      </c>
    </row>
    <row r="42" spans="1:12" ht="12.75" customHeight="1">
      <c r="A42" s="13"/>
      <c r="B42" s="13"/>
      <c r="C42" s="13" t="s">
        <v>41</v>
      </c>
      <c r="D42" s="13" t="s">
        <v>157</v>
      </c>
      <c r="E42" s="13"/>
      <c r="F42" s="13"/>
      <c r="G42" s="13"/>
      <c r="H42" s="13">
        <f>SUM(H38:H41)</f>
        <v>0</v>
      </c>
      <c r="L42">
        <f>SUM(L38:L41)</f>
        <v>0</v>
      </c>
    </row>
    <row r="44" spans="1:12" ht="12.75" customHeight="1">
      <c r="A44" s="13"/>
      <c r="B44" s="13"/>
      <c r="C44" s="13"/>
      <c r="D44" s="13" t="s">
        <v>53</v>
      </c>
      <c r="E44" s="13"/>
      <c r="F44" s="13"/>
      <c r="G44" s="13"/>
      <c r="H44" s="13">
        <f>+H13+H20+H35+H42</f>
        <v>0</v>
      </c>
      <c r="L44">
        <f>+L13+L20+L35+L42</f>
        <v>0</v>
      </c>
    </row>
    <row r="46" spans="1:8" ht="12.75" customHeight="1">
      <c r="A46" s="7" t="s">
        <v>54</v>
      </c>
      <c r="B46" s="7"/>
      <c r="C46" s="7"/>
      <c r="D46" s="7"/>
      <c r="E46" s="7"/>
      <c r="F46" s="7"/>
      <c r="G46" s="7"/>
      <c r="H46" s="7"/>
    </row>
    <row r="47" spans="1:8" ht="12.75" customHeight="1">
      <c r="A47" s="7"/>
      <c r="B47" s="7"/>
      <c r="C47" s="7"/>
      <c r="D47" s="7" t="s">
        <v>55</v>
      </c>
      <c r="E47" s="7"/>
      <c r="F47" s="7"/>
      <c r="G47" s="7"/>
      <c r="H47" s="7"/>
    </row>
    <row r="48" spans="1:12" ht="12.75" customHeight="1">
      <c r="A48" s="13"/>
      <c r="B48" s="13"/>
      <c r="C48" s="13"/>
      <c r="D48" s="13" t="s">
        <v>56</v>
      </c>
      <c r="E48" s="13"/>
      <c r="F48" s="13"/>
      <c r="G48" s="13"/>
      <c r="H48" s="13">
        <v>0</v>
      </c>
      <c r="L48">
        <v>0</v>
      </c>
    </row>
    <row r="49" spans="1:8" ht="12.75" customHeight="1">
      <c r="A49" s="7"/>
      <c r="B49" s="7"/>
      <c r="C49" s="7"/>
      <c r="D49" s="7" t="s">
        <v>57</v>
      </c>
      <c r="E49" s="7"/>
      <c r="F49" s="7"/>
      <c r="G49" s="7"/>
      <c r="H49" s="7"/>
    </row>
    <row r="50" spans="1:12" ht="12.75" customHeight="1">
      <c r="A50" s="13"/>
      <c r="B50" s="13"/>
      <c r="C50" s="13"/>
      <c r="D50" s="13" t="s">
        <v>58</v>
      </c>
      <c r="E50" s="13"/>
      <c r="F50" s="13"/>
      <c r="G50" s="13"/>
      <c r="H50" s="13">
        <v>0</v>
      </c>
      <c r="L50">
        <v>0</v>
      </c>
    </row>
    <row r="51" spans="1:12" ht="12.75" customHeight="1">
      <c r="A51" s="13"/>
      <c r="B51" s="13"/>
      <c r="C51" s="13"/>
      <c r="D51" s="13" t="s">
        <v>59</v>
      </c>
      <c r="E51" s="13"/>
      <c r="F51" s="13"/>
      <c r="G51" s="13"/>
      <c r="H51" s="13">
        <f>H48+H50</f>
        <v>0</v>
      </c>
      <c r="L51">
        <f>L48+L50</f>
        <v>0</v>
      </c>
    </row>
    <row r="53" spans="1:12" ht="12.75" customHeight="1">
      <c r="A53" s="13"/>
      <c r="B53" s="13"/>
      <c r="C53" s="13"/>
      <c r="D53" s="13" t="s">
        <v>59</v>
      </c>
      <c r="E53" s="13"/>
      <c r="F53" s="13"/>
      <c r="G53" s="13"/>
      <c r="H53" s="13">
        <f>H44+H51</f>
        <v>0</v>
      </c>
      <c r="L53">
        <f>L44+L51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37</v>
      </c>
      <c r="D5" s="5" t="s">
        <v>846</v>
      </c>
      <c r="E5" s="5"/>
    </row>
    <row r="6" spans="1:5" ht="12.75" customHeight="1">
      <c r="A6" t="s">
        <v>18</v>
      </c>
      <c r="C6" s="5" t="s">
        <v>906</v>
      </c>
      <c r="D6" s="5" t="s">
        <v>388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358</v>
      </c>
      <c r="C12" s="6" t="s">
        <v>44</v>
      </c>
      <c r="D12" s="6" t="s">
        <v>359</v>
      </c>
      <c r="E12" s="6" t="s">
        <v>46</v>
      </c>
      <c r="F12" s="8">
        <v>15.2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840</v>
      </c>
    </row>
    <row r="14" spans="1:12" ht="12.75">
      <c r="A14" s="6">
        <v>2</v>
      </c>
      <c r="B14" s="6" t="s">
        <v>361</v>
      </c>
      <c r="C14" s="6" t="s">
        <v>44</v>
      </c>
      <c r="D14" s="6" t="s">
        <v>362</v>
      </c>
      <c r="E14" s="6" t="s">
        <v>46</v>
      </c>
      <c r="F14" s="8">
        <v>15.2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2" t="s">
        <v>840</v>
      </c>
    </row>
    <row r="16" spans="1:12" ht="12.75" customHeight="1">
      <c r="A16" s="13"/>
      <c r="B16" s="13"/>
      <c r="C16" s="13" t="s">
        <v>21</v>
      </c>
      <c r="D16" s="13" t="s">
        <v>42</v>
      </c>
      <c r="E16" s="13"/>
      <c r="F16" s="13"/>
      <c r="G16" s="13"/>
      <c r="H16" s="13">
        <f>SUM(H12:H15)</f>
        <v>0</v>
      </c>
      <c r="L16">
        <f>SUM(L12:L15)</f>
        <v>0</v>
      </c>
    </row>
    <row r="18" spans="1:8" ht="12.75" customHeight="1">
      <c r="A18" s="7"/>
      <c r="B18" s="7"/>
      <c r="C18" s="7" t="s">
        <v>40</v>
      </c>
      <c r="D18" s="7" t="s">
        <v>363</v>
      </c>
      <c r="E18" s="7"/>
      <c r="F18" s="9"/>
      <c r="G18" s="7"/>
      <c r="H18" s="9"/>
    </row>
    <row r="19" spans="1:12" ht="25.5">
      <c r="A19" s="6">
        <v>3</v>
      </c>
      <c r="B19" s="6" t="s">
        <v>390</v>
      </c>
      <c r="C19" s="6" t="s">
        <v>44</v>
      </c>
      <c r="D19" s="6" t="s">
        <v>391</v>
      </c>
      <c r="E19" s="6" t="s">
        <v>67</v>
      </c>
      <c r="F19" s="8">
        <v>38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2" t="s">
        <v>841</v>
      </c>
    </row>
    <row r="21" spans="1:12" ht="12.75">
      <c r="A21" s="6">
        <v>4</v>
      </c>
      <c r="B21" s="6" t="s">
        <v>393</v>
      </c>
      <c r="C21" s="6" t="s">
        <v>44</v>
      </c>
      <c r="D21" s="6" t="s">
        <v>394</v>
      </c>
      <c r="E21" s="6" t="s">
        <v>67</v>
      </c>
      <c r="F21" s="8">
        <v>38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841</v>
      </c>
    </row>
    <row r="23" spans="1:12" ht="12.75">
      <c r="A23" s="6">
        <v>5</v>
      </c>
      <c r="B23" s="6" t="s">
        <v>395</v>
      </c>
      <c r="C23" s="6" t="s">
        <v>44</v>
      </c>
      <c r="D23" s="6" t="s">
        <v>396</v>
      </c>
      <c r="E23" s="6" t="s">
        <v>67</v>
      </c>
      <c r="F23" s="8">
        <v>38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841</v>
      </c>
    </row>
    <row r="25" spans="1:12" ht="12.75" customHeight="1">
      <c r="A25" s="13"/>
      <c r="B25" s="13"/>
      <c r="C25" s="13" t="s">
        <v>40</v>
      </c>
      <c r="D25" s="13" t="s">
        <v>363</v>
      </c>
      <c r="E25" s="13"/>
      <c r="F25" s="13"/>
      <c r="G25" s="13"/>
      <c r="H25" s="13">
        <f>SUM(H19:H24)</f>
        <v>0</v>
      </c>
      <c r="L25">
        <f>SUM(L19:L24)</f>
        <v>0</v>
      </c>
    </row>
    <row r="27" spans="1:8" ht="12.75" customHeight="1">
      <c r="A27" s="7"/>
      <c r="B27" s="7"/>
      <c r="C27" s="7" t="s">
        <v>41</v>
      </c>
      <c r="D27" s="7" t="s">
        <v>157</v>
      </c>
      <c r="E27" s="7"/>
      <c r="F27" s="9"/>
      <c r="G27" s="7"/>
      <c r="H27" s="9"/>
    </row>
    <row r="28" spans="1:12" ht="12.75">
      <c r="A28" s="6">
        <v>6</v>
      </c>
      <c r="B28" s="6" t="s">
        <v>397</v>
      </c>
      <c r="C28" s="6" t="s">
        <v>44</v>
      </c>
      <c r="D28" s="6" t="s">
        <v>398</v>
      </c>
      <c r="E28" s="6" t="s">
        <v>67</v>
      </c>
      <c r="F28" s="8">
        <v>33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12.75">
      <c r="D29" s="12" t="s">
        <v>842</v>
      </c>
    </row>
    <row r="30" spans="1:12" ht="12.75" customHeight="1">
      <c r="A30" s="13"/>
      <c r="B30" s="13"/>
      <c r="C30" s="13" t="s">
        <v>41</v>
      </c>
      <c r="D30" s="13" t="s">
        <v>157</v>
      </c>
      <c r="E30" s="13"/>
      <c r="F30" s="13"/>
      <c r="G30" s="13"/>
      <c r="H30" s="13">
        <f>SUM(H28:H29)</f>
        <v>0</v>
      </c>
      <c r="L30">
        <f>SUM(L28:L29)</f>
        <v>0</v>
      </c>
    </row>
    <row r="32" spans="1:12" ht="12.75" customHeight="1">
      <c r="A32" s="13"/>
      <c r="B32" s="13"/>
      <c r="C32" s="13"/>
      <c r="D32" s="13" t="s">
        <v>53</v>
      </c>
      <c r="E32" s="13"/>
      <c r="F32" s="13"/>
      <c r="G32" s="13"/>
      <c r="H32" s="13">
        <f>+H16+H25+H30</f>
        <v>0</v>
      </c>
      <c r="L32">
        <f>+L16+L25+L30</f>
        <v>0</v>
      </c>
    </row>
    <row r="34" spans="1:8" ht="12.75" customHeight="1">
      <c r="A34" s="7" t="s">
        <v>54</v>
      </c>
      <c r="B34" s="7"/>
      <c r="C34" s="7"/>
      <c r="D34" s="7"/>
      <c r="E34" s="7"/>
      <c r="F34" s="7"/>
      <c r="G34" s="7"/>
      <c r="H34" s="7"/>
    </row>
    <row r="35" spans="1:8" ht="12.75" customHeight="1">
      <c r="A35" s="7"/>
      <c r="B35" s="7"/>
      <c r="C35" s="7"/>
      <c r="D35" s="7" t="s">
        <v>55</v>
      </c>
      <c r="E35" s="7"/>
      <c r="F35" s="7"/>
      <c r="G35" s="7"/>
      <c r="H35" s="7"/>
    </row>
    <row r="36" spans="1:12" ht="12.75" customHeight="1">
      <c r="A36" s="13"/>
      <c r="B36" s="13"/>
      <c r="C36" s="13"/>
      <c r="D36" s="13" t="s">
        <v>56</v>
      </c>
      <c r="E36" s="13"/>
      <c r="F36" s="13"/>
      <c r="G36" s="13"/>
      <c r="H36" s="13">
        <v>0</v>
      </c>
      <c r="L36">
        <v>0</v>
      </c>
    </row>
    <row r="37" spans="1:8" ht="12.75" customHeight="1">
      <c r="A37" s="7"/>
      <c r="B37" s="7"/>
      <c r="C37" s="7"/>
      <c r="D37" s="7" t="s">
        <v>57</v>
      </c>
      <c r="E37" s="7"/>
      <c r="F37" s="7"/>
      <c r="G37" s="7"/>
      <c r="H37" s="7"/>
    </row>
    <row r="38" spans="1:12" ht="12.75" customHeight="1">
      <c r="A38" s="13"/>
      <c r="B38" s="13"/>
      <c r="C38" s="13"/>
      <c r="D38" s="13" t="s">
        <v>58</v>
      </c>
      <c r="E38" s="13"/>
      <c r="F38" s="13"/>
      <c r="G38" s="13"/>
      <c r="H38" s="13">
        <v>0</v>
      </c>
      <c r="L38">
        <v>0</v>
      </c>
    </row>
    <row r="39" spans="1:12" ht="12.75" customHeight="1">
      <c r="A39" s="13"/>
      <c r="B39" s="13"/>
      <c r="C39" s="13"/>
      <c r="D39" s="13" t="s">
        <v>59</v>
      </c>
      <c r="E39" s="13"/>
      <c r="F39" s="13"/>
      <c r="G39" s="13"/>
      <c r="H39" s="13">
        <f>H36+H38</f>
        <v>0</v>
      </c>
      <c r="L39">
        <f>L36+L38</f>
        <v>0</v>
      </c>
    </row>
    <row r="41" spans="1:12" ht="12.75" customHeight="1">
      <c r="A41" s="13"/>
      <c r="B41" s="13"/>
      <c r="C41" s="13"/>
      <c r="D41" s="13" t="s">
        <v>59</v>
      </c>
      <c r="E41" s="13"/>
      <c r="F41" s="13"/>
      <c r="G41" s="13"/>
      <c r="H41" s="13">
        <f>H32+H39</f>
        <v>0</v>
      </c>
      <c r="L41">
        <f>L32+L39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37</v>
      </c>
      <c r="D5" s="5" t="s">
        <v>846</v>
      </c>
      <c r="E5" s="5"/>
    </row>
    <row r="6" spans="1:5" ht="12.75" customHeight="1">
      <c r="A6" t="s">
        <v>18</v>
      </c>
      <c r="C6" s="5" t="s">
        <v>907</v>
      </c>
      <c r="D6" s="5" t="s">
        <v>400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354</v>
      </c>
      <c r="D11" s="7" t="s">
        <v>353</v>
      </c>
      <c r="E11" s="7"/>
      <c r="F11" s="9"/>
      <c r="G11" s="7"/>
      <c r="H11" s="9"/>
    </row>
    <row r="12" spans="1:12" ht="25.5">
      <c r="A12" s="6">
        <v>1</v>
      </c>
      <c r="B12" s="6" t="s">
        <v>401</v>
      </c>
      <c r="C12" s="6" t="s">
        <v>44</v>
      </c>
      <c r="D12" s="6" t="s">
        <v>402</v>
      </c>
      <c r="E12" s="6" t="s">
        <v>357</v>
      </c>
      <c r="F12" s="8">
        <v>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 customHeight="1">
      <c r="A13" s="13"/>
      <c r="B13" s="13"/>
      <c r="C13" s="13" t="s">
        <v>354</v>
      </c>
      <c r="D13" s="13" t="s">
        <v>353</v>
      </c>
      <c r="E13" s="13"/>
      <c r="F13" s="13"/>
      <c r="G13" s="13"/>
      <c r="H13" s="13">
        <f>SUM(H12:H12)</f>
        <v>0</v>
      </c>
      <c r="L13">
        <f>SUM(L12:L12)</f>
        <v>0</v>
      </c>
    </row>
    <row r="15" spans="1:8" ht="12.75" customHeight="1">
      <c r="A15" s="7"/>
      <c r="B15" s="7"/>
      <c r="C15" s="7" t="s">
        <v>21</v>
      </c>
      <c r="D15" s="7" t="s">
        <v>42</v>
      </c>
      <c r="E15" s="7"/>
      <c r="F15" s="9"/>
      <c r="G15" s="7"/>
      <c r="H15" s="9"/>
    </row>
    <row r="16" spans="1:12" ht="25.5">
      <c r="A16" s="6">
        <v>2</v>
      </c>
      <c r="B16" s="6" t="s">
        <v>403</v>
      </c>
      <c r="C16" s="6" t="s">
        <v>44</v>
      </c>
      <c r="D16" s="6" t="s">
        <v>404</v>
      </c>
      <c r="E16" s="6" t="s">
        <v>51</v>
      </c>
      <c r="F16" s="8">
        <v>80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spans="1:12" ht="25.5">
      <c r="A17" s="14">
        <v>3</v>
      </c>
      <c r="B17" s="14" t="s">
        <v>405</v>
      </c>
      <c r="C17" s="14" t="s">
        <v>44</v>
      </c>
      <c r="D17" s="14" t="s">
        <v>406</v>
      </c>
      <c r="E17" s="14" t="s">
        <v>51</v>
      </c>
      <c r="F17" s="8">
        <v>80</v>
      </c>
      <c r="G17" s="11"/>
      <c r="H17" s="10">
        <f>ROUND(G17*F17,2)</f>
        <v>0</v>
      </c>
      <c r="K17">
        <f>rekapitulace!H8</f>
        <v>21</v>
      </c>
      <c r="L17">
        <f>ROUND(K17/100*H17,2)</f>
        <v>0</v>
      </c>
    </row>
    <row r="18" spans="1:12" ht="25.5">
      <c r="A18" s="14">
        <v>4</v>
      </c>
      <c r="B18" s="14" t="s">
        <v>407</v>
      </c>
      <c r="C18" s="14" t="s">
        <v>44</v>
      </c>
      <c r="D18" s="14" t="s">
        <v>844</v>
      </c>
      <c r="E18" s="14" t="s">
        <v>51</v>
      </c>
      <c r="F18" s="8">
        <v>80</v>
      </c>
      <c r="G18" s="11"/>
      <c r="H18" s="10">
        <f>ROUND(G18*F18,2)</f>
        <v>0</v>
      </c>
      <c r="K18">
        <f>rekapitulace!H8</f>
        <v>21</v>
      </c>
      <c r="L18">
        <f>ROUND(K18/100*H18,2)</f>
        <v>0</v>
      </c>
    </row>
    <row r="19" spans="1:12" ht="25.5">
      <c r="A19" s="6">
        <v>5</v>
      </c>
      <c r="B19" s="6" t="s">
        <v>409</v>
      </c>
      <c r="C19" s="6" t="s">
        <v>44</v>
      </c>
      <c r="D19" s="6" t="s">
        <v>410</v>
      </c>
      <c r="E19" s="6" t="s">
        <v>46</v>
      </c>
      <c r="F19" s="8">
        <v>1.2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2" t="s">
        <v>908</v>
      </c>
    </row>
    <row r="21" spans="1:12" ht="12.75" customHeight="1">
      <c r="A21" s="13"/>
      <c r="B21" s="13"/>
      <c r="C21" s="13" t="s">
        <v>21</v>
      </c>
      <c r="D21" s="13" t="s">
        <v>42</v>
      </c>
      <c r="E21" s="13"/>
      <c r="F21" s="13"/>
      <c r="G21" s="13"/>
      <c r="H21" s="13">
        <f>SUM(H16:H20)</f>
        <v>0</v>
      </c>
      <c r="L21">
        <f>SUM(L16:L20)</f>
        <v>0</v>
      </c>
    </row>
    <row r="23" spans="1:12" ht="12.75" customHeight="1">
      <c r="A23" s="13"/>
      <c r="B23" s="13"/>
      <c r="C23" s="13"/>
      <c r="D23" s="13" t="s">
        <v>53</v>
      </c>
      <c r="E23" s="13"/>
      <c r="F23" s="13"/>
      <c r="G23" s="13"/>
      <c r="H23" s="13">
        <f>+H13+H21</f>
        <v>0</v>
      </c>
      <c r="L23">
        <f>+L13+L21</f>
        <v>0</v>
      </c>
    </row>
    <row r="25" spans="1:8" ht="12.75" customHeight="1">
      <c r="A25" s="7" t="s">
        <v>54</v>
      </c>
      <c r="B25" s="7"/>
      <c r="C25" s="7"/>
      <c r="D25" s="7"/>
      <c r="E25" s="7"/>
      <c r="F25" s="7"/>
      <c r="G25" s="7"/>
      <c r="H25" s="7"/>
    </row>
    <row r="26" spans="1:8" ht="12.75" customHeight="1">
      <c r="A26" s="7"/>
      <c r="B26" s="7"/>
      <c r="C26" s="7"/>
      <c r="D26" s="7" t="s">
        <v>55</v>
      </c>
      <c r="E26" s="7"/>
      <c r="F26" s="7"/>
      <c r="G26" s="7"/>
      <c r="H26" s="7"/>
    </row>
    <row r="27" spans="1:12" ht="12.75" customHeight="1">
      <c r="A27" s="13"/>
      <c r="B27" s="13"/>
      <c r="C27" s="13"/>
      <c r="D27" s="13" t="s">
        <v>56</v>
      </c>
      <c r="E27" s="13"/>
      <c r="F27" s="13"/>
      <c r="G27" s="13"/>
      <c r="H27" s="13">
        <v>0</v>
      </c>
      <c r="L27">
        <v>0</v>
      </c>
    </row>
    <row r="28" spans="1:8" ht="12.75" customHeight="1">
      <c r="A28" s="7"/>
      <c r="B28" s="7"/>
      <c r="C28" s="7"/>
      <c r="D28" s="7" t="s">
        <v>57</v>
      </c>
      <c r="E28" s="7"/>
      <c r="F28" s="7"/>
      <c r="G28" s="7"/>
      <c r="H28" s="7"/>
    </row>
    <row r="29" spans="1:12" ht="12.75" customHeight="1">
      <c r="A29" s="13"/>
      <c r="B29" s="13"/>
      <c r="C29" s="13"/>
      <c r="D29" s="13" t="s">
        <v>58</v>
      </c>
      <c r="E29" s="13"/>
      <c r="F29" s="13"/>
      <c r="G29" s="13"/>
      <c r="H29" s="13">
        <v>0</v>
      </c>
      <c r="L29">
        <v>0</v>
      </c>
    </row>
    <row r="30" spans="1:12" ht="12.75" customHeight="1">
      <c r="A30" s="13"/>
      <c r="B30" s="13"/>
      <c r="C30" s="13"/>
      <c r="D30" s="13" t="s">
        <v>59</v>
      </c>
      <c r="E30" s="13"/>
      <c r="F30" s="13"/>
      <c r="G30" s="13"/>
      <c r="H30" s="13">
        <f>H27+H29</f>
        <v>0</v>
      </c>
      <c r="L30">
        <f>L27+L29</f>
        <v>0</v>
      </c>
    </row>
    <row r="32" spans="1:12" ht="12.75" customHeight="1">
      <c r="A32" s="13"/>
      <c r="B32" s="13"/>
      <c r="C32" s="13"/>
      <c r="D32" s="13" t="s">
        <v>59</v>
      </c>
      <c r="E32" s="13"/>
      <c r="F32" s="13"/>
      <c r="G32" s="13"/>
      <c r="H32" s="13">
        <f>H23+H30</f>
        <v>0</v>
      </c>
      <c r="L32">
        <f>L23+L30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38</v>
      </c>
      <c r="D5" s="5" t="s">
        <v>909</v>
      </c>
      <c r="E5" s="5"/>
    </row>
    <row r="6" spans="1:5" ht="12.75" customHeight="1">
      <c r="A6" t="s">
        <v>18</v>
      </c>
      <c r="C6" s="5" t="s">
        <v>910</v>
      </c>
      <c r="D6" s="5" t="s">
        <v>24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63.75">
      <c r="A12" s="6">
        <v>1</v>
      </c>
      <c r="B12" s="6" t="s">
        <v>911</v>
      </c>
      <c r="C12" s="6" t="s">
        <v>44</v>
      </c>
      <c r="D12" s="6" t="s">
        <v>912</v>
      </c>
      <c r="E12" s="6" t="s">
        <v>51</v>
      </c>
      <c r="F12" s="8">
        <v>764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51">
      <c r="A13" s="6">
        <v>2</v>
      </c>
      <c r="B13" s="6" t="s">
        <v>913</v>
      </c>
      <c r="C13" s="6" t="s">
        <v>44</v>
      </c>
      <c r="D13" s="6" t="s">
        <v>914</v>
      </c>
      <c r="E13" s="6" t="s">
        <v>162</v>
      </c>
      <c r="F13" s="8">
        <v>122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51">
      <c r="A14" s="6">
        <v>3</v>
      </c>
      <c r="B14" s="6" t="s">
        <v>43</v>
      </c>
      <c r="C14" s="6" t="s">
        <v>44</v>
      </c>
      <c r="D14" s="6" t="s">
        <v>915</v>
      </c>
      <c r="E14" s="6" t="s">
        <v>46</v>
      </c>
      <c r="F14" s="8">
        <v>1898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63.75">
      <c r="D15" s="12" t="s">
        <v>916</v>
      </c>
    </row>
    <row r="16" spans="1:12" ht="25.5">
      <c r="A16" s="14">
        <v>4</v>
      </c>
      <c r="B16" s="14" t="s">
        <v>917</v>
      </c>
      <c r="C16" s="14" t="s">
        <v>44</v>
      </c>
      <c r="D16" s="14" t="s">
        <v>918</v>
      </c>
      <c r="E16" s="14" t="s">
        <v>46</v>
      </c>
      <c r="F16" s="8">
        <v>1898</v>
      </c>
      <c r="G16" s="11"/>
      <c r="H16" s="10">
        <f>ROUND(G16*F16,2)</f>
        <v>0</v>
      </c>
      <c r="K16">
        <f>rekapitulace!H8</f>
        <v>21</v>
      </c>
      <c r="L16">
        <f>ROUND(K16/100*H16,2)</f>
        <v>0</v>
      </c>
    </row>
    <row r="17" spans="1:12" ht="12.75" customHeight="1">
      <c r="A17" s="13"/>
      <c r="B17" s="13"/>
      <c r="C17" s="13" t="s">
        <v>21</v>
      </c>
      <c r="D17" s="13" t="s">
        <v>42</v>
      </c>
      <c r="E17" s="13"/>
      <c r="F17" s="13"/>
      <c r="G17" s="13"/>
      <c r="H17" s="13">
        <f>SUM(H12:H16)</f>
        <v>0</v>
      </c>
      <c r="L17">
        <f>SUM(L12:L16)</f>
        <v>0</v>
      </c>
    </row>
    <row r="19" spans="1:8" ht="12.75" customHeight="1">
      <c r="A19" s="7"/>
      <c r="B19" s="7"/>
      <c r="C19" s="7" t="s">
        <v>175</v>
      </c>
      <c r="D19" s="7" t="s">
        <v>174</v>
      </c>
      <c r="E19" s="7"/>
      <c r="F19" s="9"/>
      <c r="G19" s="7"/>
      <c r="H19" s="9"/>
    </row>
    <row r="20" spans="1:12" ht="51">
      <c r="A20" s="6">
        <v>5</v>
      </c>
      <c r="B20" s="6" t="s">
        <v>919</v>
      </c>
      <c r="C20" s="6" t="s">
        <v>44</v>
      </c>
      <c r="D20" s="6" t="s">
        <v>920</v>
      </c>
      <c r="E20" s="6" t="s">
        <v>162</v>
      </c>
      <c r="F20" s="8">
        <v>3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spans="1:12" ht="12.75" customHeight="1">
      <c r="A21" s="13"/>
      <c r="B21" s="13"/>
      <c r="C21" s="13" t="s">
        <v>175</v>
      </c>
      <c r="D21" s="13" t="s">
        <v>174</v>
      </c>
      <c r="E21" s="13"/>
      <c r="F21" s="13"/>
      <c r="G21" s="13"/>
      <c r="H21" s="13">
        <f>SUM(H20:H20)</f>
        <v>0</v>
      </c>
      <c r="L21">
        <f>SUM(L20:L20)</f>
        <v>0</v>
      </c>
    </row>
    <row r="23" spans="1:12" ht="12.75" customHeight="1">
      <c r="A23" s="13"/>
      <c r="B23" s="13"/>
      <c r="C23" s="13"/>
      <c r="D23" s="13" t="s">
        <v>53</v>
      </c>
      <c r="E23" s="13"/>
      <c r="F23" s="13"/>
      <c r="G23" s="13"/>
      <c r="H23" s="13">
        <f>+H17+H21</f>
        <v>0</v>
      </c>
      <c r="L23">
        <f>+L17+L21</f>
        <v>0</v>
      </c>
    </row>
    <row r="25" spans="1:8" ht="12.75" customHeight="1">
      <c r="A25" s="7" t="s">
        <v>54</v>
      </c>
      <c r="B25" s="7"/>
      <c r="C25" s="7"/>
      <c r="D25" s="7"/>
      <c r="E25" s="7"/>
      <c r="F25" s="7"/>
      <c r="G25" s="7"/>
      <c r="H25" s="7"/>
    </row>
    <row r="26" spans="1:8" ht="12.75" customHeight="1">
      <c r="A26" s="7"/>
      <c r="B26" s="7"/>
      <c r="C26" s="7"/>
      <c r="D26" s="7" t="s">
        <v>55</v>
      </c>
      <c r="E26" s="7"/>
      <c r="F26" s="7"/>
      <c r="G26" s="7"/>
      <c r="H26" s="7"/>
    </row>
    <row r="27" spans="1:12" ht="12.75" customHeight="1">
      <c r="A27" s="13"/>
      <c r="B27" s="13"/>
      <c r="C27" s="13"/>
      <c r="D27" s="13" t="s">
        <v>56</v>
      </c>
      <c r="E27" s="13"/>
      <c r="F27" s="13"/>
      <c r="G27" s="13"/>
      <c r="H27" s="13">
        <v>0</v>
      </c>
      <c r="L27">
        <v>0</v>
      </c>
    </row>
    <row r="28" spans="1:8" ht="12.75" customHeight="1">
      <c r="A28" s="7"/>
      <c r="B28" s="7"/>
      <c r="C28" s="7"/>
      <c r="D28" s="7" t="s">
        <v>57</v>
      </c>
      <c r="E28" s="7"/>
      <c r="F28" s="7"/>
      <c r="G28" s="7"/>
      <c r="H28" s="7"/>
    </row>
    <row r="29" spans="1:12" ht="12.75" customHeight="1">
      <c r="A29" s="13"/>
      <c r="B29" s="13"/>
      <c r="C29" s="13"/>
      <c r="D29" s="13" t="s">
        <v>58</v>
      </c>
      <c r="E29" s="13"/>
      <c r="F29" s="13"/>
      <c r="G29" s="13"/>
      <c r="H29" s="13">
        <v>0</v>
      </c>
      <c r="L29">
        <v>0</v>
      </c>
    </row>
    <row r="30" spans="1:12" ht="12.75" customHeight="1">
      <c r="A30" s="13"/>
      <c r="B30" s="13"/>
      <c r="C30" s="13"/>
      <c r="D30" s="13" t="s">
        <v>59</v>
      </c>
      <c r="E30" s="13"/>
      <c r="F30" s="13"/>
      <c r="G30" s="13"/>
      <c r="H30" s="13">
        <f>H27+H29</f>
        <v>0</v>
      </c>
      <c r="L30">
        <f>L27+L29</f>
        <v>0</v>
      </c>
    </row>
    <row r="32" spans="1:12" ht="12.75" customHeight="1">
      <c r="A32" s="13"/>
      <c r="B32" s="13"/>
      <c r="C32" s="13"/>
      <c r="D32" s="13" t="s">
        <v>59</v>
      </c>
      <c r="E32" s="13"/>
      <c r="F32" s="13"/>
      <c r="G32" s="13"/>
      <c r="H32" s="13">
        <f>H23+H30</f>
        <v>0</v>
      </c>
      <c r="L32">
        <f>L23+L30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38</v>
      </c>
      <c r="D5" s="5" t="s">
        <v>909</v>
      </c>
      <c r="E5" s="5"/>
    </row>
    <row r="6" spans="1:5" ht="12.75" customHeight="1">
      <c r="A6" t="s">
        <v>18</v>
      </c>
      <c r="C6" s="5" t="s">
        <v>921</v>
      </c>
      <c r="D6" s="5" t="s">
        <v>922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76.5">
      <c r="A12" s="6">
        <v>1</v>
      </c>
      <c r="B12" s="6" t="s">
        <v>523</v>
      </c>
      <c r="C12" s="6" t="s">
        <v>44</v>
      </c>
      <c r="D12" s="6" t="s">
        <v>923</v>
      </c>
      <c r="E12" s="6" t="s">
        <v>46</v>
      </c>
      <c r="F12" s="8">
        <v>1820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924</v>
      </c>
    </row>
    <row r="14" spans="1:12" ht="63.75">
      <c r="A14" s="6">
        <v>2</v>
      </c>
      <c r="B14" s="6" t="s">
        <v>68</v>
      </c>
      <c r="C14" s="6" t="s">
        <v>44</v>
      </c>
      <c r="D14" s="6" t="s">
        <v>925</v>
      </c>
      <c r="E14" s="6" t="s">
        <v>46</v>
      </c>
      <c r="F14" s="8">
        <v>811.2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2" t="s">
        <v>926</v>
      </c>
    </row>
    <row r="16" spans="1:12" ht="38.25">
      <c r="A16" s="6">
        <v>3</v>
      </c>
      <c r="B16" s="6" t="s">
        <v>71</v>
      </c>
      <c r="C16" s="6" t="s">
        <v>44</v>
      </c>
      <c r="D16" s="6" t="s">
        <v>72</v>
      </c>
      <c r="E16" s="6" t="s">
        <v>46</v>
      </c>
      <c r="F16" s="8">
        <v>7531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927</v>
      </c>
    </row>
    <row r="18" spans="1:12" ht="25.5">
      <c r="A18" s="14">
        <v>4</v>
      </c>
      <c r="B18" s="14" t="s">
        <v>917</v>
      </c>
      <c r="C18" s="14" t="s">
        <v>44</v>
      </c>
      <c r="D18" s="14" t="s">
        <v>918</v>
      </c>
      <c r="E18" s="14" t="s">
        <v>46</v>
      </c>
      <c r="F18" s="8">
        <v>7531</v>
      </c>
      <c r="G18" s="11"/>
      <c r="H18" s="10">
        <f>ROUND(G18*F18,2)</f>
        <v>0</v>
      </c>
      <c r="K18">
        <f>rekapitulace!H8</f>
        <v>21</v>
      </c>
      <c r="L18">
        <f>ROUND(K18/100*H18,2)</f>
        <v>0</v>
      </c>
    </row>
    <row r="19" spans="1:12" ht="38.25">
      <c r="A19" s="6">
        <v>5</v>
      </c>
      <c r="B19" s="6" t="s">
        <v>928</v>
      </c>
      <c r="C19" s="6" t="s">
        <v>44</v>
      </c>
      <c r="D19" s="6" t="s">
        <v>929</v>
      </c>
      <c r="E19" s="6" t="s">
        <v>46</v>
      </c>
      <c r="F19" s="8">
        <v>2450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25.5">
      <c r="D20" s="12" t="s">
        <v>930</v>
      </c>
    </row>
    <row r="21" spans="1:12" ht="25.5">
      <c r="A21" s="14">
        <v>6</v>
      </c>
      <c r="B21" s="14" t="s">
        <v>917</v>
      </c>
      <c r="C21" s="14" t="s">
        <v>181</v>
      </c>
      <c r="D21" s="14" t="s">
        <v>918</v>
      </c>
      <c r="E21" s="14" t="s">
        <v>46</v>
      </c>
      <c r="F21" s="8">
        <v>2450</v>
      </c>
      <c r="G21" s="11"/>
      <c r="H21" s="10">
        <f>ROUND(G21*F21,2)</f>
        <v>0</v>
      </c>
      <c r="K21">
        <f>rekapitulace!H8</f>
        <v>21</v>
      </c>
      <c r="L21">
        <f>ROUND(K21/100*H21,2)</f>
        <v>0</v>
      </c>
    </row>
    <row r="22" spans="1:12" ht="38.25">
      <c r="A22" s="6">
        <v>7</v>
      </c>
      <c r="B22" s="6" t="s">
        <v>931</v>
      </c>
      <c r="C22" s="6" t="s">
        <v>44</v>
      </c>
      <c r="D22" s="6" t="s">
        <v>932</v>
      </c>
      <c r="E22" s="6" t="s">
        <v>46</v>
      </c>
      <c r="F22" s="8">
        <v>3390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ht="25.5">
      <c r="D23" s="12" t="s">
        <v>933</v>
      </c>
    </row>
    <row r="24" spans="1:12" ht="25.5">
      <c r="A24" s="14">
        <v>8</v>
      </c>
      <c r="B24" s="14" t="s">
        <v>917</v>
      </c>
      <c r="C24" s="14" t="s">
        <v>934</v>
      </c>
      <c r="D24" s="14" t="s">
        <v>918</v>
      </c>
      <c r="E24" s="14" t="s">
        <v>46</v>
      </c>
      <c r="F24" s="8">
        <v>3390</v>
      </c>
      <c r="G24" s="11"/>
      <c r="H24" s="10">
        <f>ROUND(G24*F24,2)</f>
        <v>0</v>
      </c>
      <c r="K24">
        <f>rekapitulace!H8</f>
        <v>21</v>
      </c>
      <c r="L24">
        <f>ROUND(K24/100*H24,2)</f>
        <v>0</v>
      </c>
    </row>
    <row r="25" spans="1:12" ht="38.25">
      <c r="A25" s="6">
        <v>9</v>
      </c>
      <c r="B25" s="6" t="s">
        <v>935</v>
      </c>
      <c r="C25" s="6" t="s">
        <v>44</v>
      </c>
      <c r="D25" s="6" t="s">
        <v>936</v>
      </c>
      <c r="E25" s="6" t="s">
        <v>46</v>
      </c>
      <c r="F25" s="8">
        <v>1002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25.5">
      <c r="D26" s="12" t="s">
        <v>937</v>
      </c>
    </row>
    <row r="27" spans="1:12" ht="25.5">
      <c r="A27" s="14">
        <v>10</v>
      </c>
      <c r="B27" s="14" t="s">
        <v>917</v>
      </c>
      <c r="C27" s="14" t="s">
        <v>938</v>
      </c>
      <c r="D27" s="14" t="s">
        <v>918</v>
      </c>
      <c r="E27" s="14" t="s">
        <v>46</v>
      </c>
      <c r="F27" s="8">
        <v>1002</v>
      </c>
      <c r="G27" s="11"/>
      <c r="H27" s="10">
        <f>ROUND(G27*F27,2)</f>
        <v>0</v>
      </c>
      <c r="K27">
        <f>rekapitulace!H8</f>
        <v>21</v>
      </c>
      <c r="L27">
        <f>ROUND(K27/100*H27,2)</f>
        <v>0</v>
      </c>
    </row>
    <row r="28" spans="1:12" ht="38.25">
      <c r="A28" s="6">
        <v>11</v>
      </c>
      <c r="B28" s="6" t="s">
        <v>74</v>
      </c>
      <c r="C28" s="6" t="s">
        <v>44</v>
      </c>
      <c r="D28" s="6" t="s">
        <v>425</v>
      </c>
      <c r="E28" s="6" t="s">
        <v>51</v>
      </c>
      <c r="F28" s="8">
        <v>112.5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12.75">
      <c r="D29" s="12" t="s">
        <v>939</v>
      </c>
    </row>
    <row r="30" spans="1:12" ht="51">
      <c r="A30" s="6">
        <v>12</v>
      </c>
      <c r="B30" s="6" t="s">
        <v>77</v>
      </c>
      <c r="C30" s="6" t="s">
        <v>44</v>
      </c>
      <c r="D30" s="6" t="s">
        <v>940</v>
      </c>
      <c r="E30" s="6" t="s">
        <v>67</v>
      </c>
      <c r="F30" s="8">
        <v>492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ht="12.75">
      <c r="D31" s="12" t="s">
        <v>941</v>
      </c>
    </row>
    <row r="32" spans="1:12" ht="25.5">
      <c r="A32" s="6">
        <v>13</v>
      </c>
      <c r="B32" s="6" t="s">
        <v>80</v>
      </c>
      <c r="C32" s="6" t="s">
        <v>44</v>
      </c>
      <c r="D32" s="6" t="s">
        <v>81</v>
      </c>
      <c r="E32" s="6" t="s">
        <v>67</v>
      </c>
      <c r="F32" s="8">
        <v>24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12.75">
      <c r="D33" s="12" t="s">
        <v>942</v>
      </c>
    </row>
    <row r="34" spans="1:12" ht="25.5">
      <c r="A34" s="6">
        <v>14</v>
      </c>
      <c r="B34" s="6" t="s">
        <v>249</v>
      </c>
      <c r="C34" s="6" t="s">
        <v>44</v>
      </c>
      <c r="D34" s="6" t="s">
        <v>943</v>
      </c>
      <c r="E34" s="6" t="s">
        <v>46</v>
      </c>
      <c r="F34" s="8">
        <v>5265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51">
      <c r="D35" s="12" t="s">
        <v>944</v>
      </c>
    </row>
    <row r="36" spans="1:12" ht="25.5">
      <c r="A36" s="6">
        <v>15</v>
      </c>
      <c r="B36" s="6" t="s">
        <v>263</v>
      </c>
      <c r="C36" s="6" t="s">
        <v>44</v>
      </c>
      <c r="D36" s="6" t="s">
        <v>945</v>
      </c>
      <c r="E36" s="6" t="s">
        <v>46</v>
      </c>
      <c r="F36" s="8">
        <v>1193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ht="25.5">
      <c r="D37" s="12" t="s">
        <v>946</v>
      </c>
    </row>
    <row r="38" spans="1:12" ht="25.5">
      <c r="A38" s="6">
        <v>16</v>
      </c>
      <c r="B38" s="6" t="s">
        <v>83</v>
      </c>
      <c r="C38" s="6" t="s">
        <v>44</v>
      </c>
      <c r="D38" s="6" t="s">
        <v>947</v>
      </c>
      <c r="E38" s="6" t="s">
        <v>46</v>
      </c>
      <c r="F38" s="8">
        <v>520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2" t="s">
        <v>948</v>
      </c>
    </row>
    <row r="40" spans="1:12" ht="12.75">
      <c r="A40" s="6">
        <v>17</v>
      </c>
      <c r="B40" s="6" t="s">
        <v>86</v>
      </c>
      <c r="C40" s="6" t="s">
        <v>44</v>
      </c>
      <c r="D40" s="6" t="s">
        <v>87</v>
      </c>
      <c r="E40" s="6" t="s">
        <v>51</v>
      </c>
      <c r="F40" s="8">
        <v>16240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25.5">
      <c r="D41" s="12" t="s">
        <v>949</v>
      </c>
    </row>
    <row r="42" spans="1:12" ht="12.75" customHeight="1">
      <c r="A42" s="13"/>
      <c r="B42" s="13"/>
      <c r="C42" s="13" t="s">
        <v>21</v>
      </c>
      <c r="D42" s="13" t="s">
        <v>42</v>
      </c>
      <c r="E42" s="13"/>
      <c r="F42" s="13"/>
      <c r="G42" s="13"/>
      <c r="H42" s="13">
        <f>SUM(H12:H41)</f>
        <v>0</v>
      </c>
      <c r="L42">
        <f>SUM(L12:L41)</f>
        <v>0</v>
      </c>
    </row>
    <row r="44" spans="1:8" ht="12.75" customHeight="1">
      <c r="A44" s="7"/>
      <c r="B44" s="7"/>
      <c r="C44" s="7" t="s">
        <v>35</v>
      </c>
      <c r="D44" s="7" t="s">
        <v>89</v>
      </c>
      <c r="E44" s="7"/>
      <c r="F44" s="9"/>
      <c r="G44" s="7"/>
      <c r="H44" s="9"/>
    </row>
    <row r="45" spans="1:12" ht="12.75">
      <c r="A45" s="6">
        <v>18</v>
      </c>
      <c r="B45" s="6" t="s">
        <v>90</v>
      </c>
      <c r="C45" s="6" t="s">
        <v>44</v>
      </c>
      <c r="D45" s="6" t="s">
        <v>91</v>
      </c>
      <c r="E45" s="6" t="s">
        <v>67</v>
      </c>
      <c r="F45" s="8">
        <v>893</v>
      </c>
      <c r="G45" s="11"/>
      <c r="H45" s="10">
        <f>ROUND((G45*F45),2)</f>
        <v>0</v>
      </c>
      <c r="K45">
        <f>rekapitulace!H8</f>
        <v>21</v>
      </c>
      <c r="L45">
        <f>ROUND(K45/100*H45,2)</f>
        <v>0</v>
      </c>
    </row>
    <row r="46" ht="12.75">
      <c r="D46" s="12" t="s">
        <v>950</v>
      </c>
    </row>
    <row r="47" spans="1:12" ht="38.25">
      <c r="A47" s="6">
        <v>19</v>
      </c>
      <c r="B47" s="6" t="s">
        <v>93</v>
      </c>
      <c r="C47" s="6" t="s">
        <v>44</v>
      </c>
      <c r="D47" s="6" t="s">
        <v>94</v>
      </c>
      <c r="E47" s="6" t="s">
        <v>51</v>
      </c>
      <c r="F47" s="8">
        <v>3220</v>
      </c>
      <c r="G47" s="11"/>
      <c r="H47" s="10">
        <f>ROUND((G47*F47),2)</f>
        <v>0</v>
      </c>
      <c r="K47">
        <f>rekapitulace!H8</f>
        <v>21</v>
      </c>
      <c r="L47">
        <f>ROUND(K47/100*H47,2)</f>
        <v>0</v>
      </c>
    </row>
    <row r="48" ht="12.75">
      <c r="D48" s="12" t="s">
        <v>951</v>
      </c>
    </row>
    <row r="49" spans="1:12" ht="51">
      <c r="A49" s="14">
        <v>20</v>
      </c>
      <c r="B49" s="14" t="s">
        <v>96</v>
      </c>
      <c r="C49" s="14" t="s">
        <v>44</v>
      </c>
      <c r="D49" s="14" t="s">
        <v>97</v>
      </c>
      <c r="E49" s="14" t="s">
        <v>51</v>
      </c>
      <c r="F49" s="8">
        <v>3220</v>
      </c>
      <c r="G49" s="11"/>
      <c r="H49" s="10">
        <f>ROUND(G49*F49,2)</f>
        <v>0</v>
      </c>
      <c r="K49">
        <f>rekapitulace!H8</f>
        <v>21</v>
      </c>
      <c r="L49">
        <f>ROUND(K49/100*H49,2)</f>
        <v>0</v>
      </c>
    </row>
    <row r="50" spans="1:12" ht="25.5">
      <c r="A50" s="6">
        <v>21</v>
      </c>
      <c r="B50" s="6" t="s">
        <v>952</v>
      </c>
      <c r="C50" s="6" t="s">
        <v>44</v>
      </c>
      <c r="D50" s="6" t="s">
        <v>953</v>
      </c>
      <c r="E50" s="6" t="s">
        <v>51</v>
      </c>
      <c r="F50" s="8">
        <v>262.5</v>
      </c>
      <c r="G50" s="11"/>
      <c r="H50" s="10">
        <f>ROUND((G50*F50),2)</f>
        <v>0</v>
      </c>
      <c r="K50">
        <f>rekapitulace!H8</f>
        <v>21</v>
      </c>
      <c r="L50">
        <f>ROUND(K50/100*H50,2)</f>
        <v>0</v>
      </c>
    </row>
    <row r="51" ht="12.75">
      <c r="D51" s="12" t="s">
        <v>954</v>
      </c>
    </row>
    <row r="52" spans="1:12" ht="12.75" customHeight="1">
      <c r="A52" s="13"/>
      <c r="B52" s="13"/>
      <c r="C52" s="13" t="s">
        <v>35</v>
      </c>
      <c r="D52" s="13" t="s">
        <v>89</v>
      </c>
      <c r="E52" s="13"/>
      <c r="F52" s="13"/>
      <c r="G52" s="13"/>
      <c r="H52" s="13">
        <f>SUM(H45:H51)</f>
        <v>0</v>
      </c>
      <c r="L52">
        <f>SUM(L45:L51)</f>
        <v>0</v>
      </c>
    </row>
    <row r="54" spans="1:8" ht="12.75" customHeight="1">
      <c r="A54" s="7"/>
      <c r="B54" s="7"/>
      <c r="C54" s="7" t="s">
        <v>38</v>
      </c>
      <c r="D54" s="7" t="s">
        <v>48</v>
      </c>
      <c r="E54" s="7"/>
      <c r="F54" s="9"/>
      <c r="G54" s="7"/>
      <c r="H54" s="9"/>
    </row>
    <row r="55" spans="1:12" ht="25.5">
      <c r="A55" s="6">
        <v>22</v>
      </c>
      <c r="B55" s="6" t="s">
        <v>98</v>
      </c>
      <c r="C55" s="6" t="s">
        <v>748</v>
      </c>
      <c r="D55" s="6" t="s">
        <v>99</v>
      </c>
      <c r="E55" s="6" t="s">
        <v>51</v>
      </c>
      <c r="F55" s="8">
        <v>11948</v>
      </c>
      <c r="G55" s="11"/>
      <c r="H55" s="10">
        <f>ROUND((G55*F55),2)</f>
        <v>0</v>
      </c>
      <c r="K55">
        <f>rekapitulace!H8</f>
        <v>21</v>
      </c>
      <c r="L55">
        <f>ROUND(K55/100*H55,2)</f>
        <v>0</v>
      </c>
    </row>
    <row r="56" ht="12.75">
      <c r="D56" s="12" t="s">
        <v>955</v>
      </c>
    </row>
    <row r="57" spans="1:12" ht="25.5">
      <c r="A57" s="6">
        <v>23</v>
      </c>
      <c r="B57" s="6" t="s">
        <v>101</v>
      </c>
      <c r="C57" s="6" t="s">
        <v>44</v>
      </c>
      <c r="D57" s="6" t="s">
        <v>102</v>
      </c>
      <c r="E57" s="6" t="s">
        <v>46</v>
      </c>
      <c r="F57" s="8">
        <v>3758.4</v>
      </c>
      <c r="G57" s="11"/>
      <c r="H57" s="10">
        <f>ROUND((G57*F57),2)</f>
        <v>0</v>
      </c>
      <c r="K57">
        <f>rekapitulace!H8</f>
        <v>21</v>
      </c>
      <c r="L57">
        <f>ROUND(K57/100*H57,2)</f>
        <v>0</v>
      </c>
    </row>
    <row r="58" ht="25.5">
      <c r="D58" s="12" t="s">
        <v>956</v>
      </c>
    </row>
    <row r="59" spans="1:12" ht="25.5">
      <c r="A59" s="6">
        <v>24</v>
      </c>
      <c r="B59" s="6" t="s">
        <v>104</v>
      </c>
      <c r="C59" s="6" t="s">
        <v>44</v>
      </c>
      <c r="D59" s="6" t="s">
        <v>105</v>
      </c>
      <c r="E59" s="6" t="s">
        <v>51</v>
      </c>
      <c r="F59" s="8">
        <v>1893.75</v>
      </c>
      <c r="G59" s="11"/>
      <c r="H59" s="10">
        <f>ROUND((G59*F59),2)</f>
        <v>0</v>
      </c>
      <c r="K59">
        <f>rekapitulace!H8</f>
        <v>21</v>
      </c>
      <c r="L59">
        <f>ROUND(K59/100*H59,2)</f>
        <v>0</v>
      </c>
    </row>
    <row r="60" ht="25.5">
      <c r="D60" s="12" t="s">
        <v>957</v>
      </c>
    </row>
    <row r="61" spans="1:12" ht="12.75">
      <c r="A61" s="6">
        <v>25</v>
      </c>
      <c r="B61" s="6" t="s">
        <v>106</v>
      </c>
      <c r="C61" s="6" t="s">
        <v>44</v>
      </c>
      <c r="D61" s="6" t="s">
        <v>107</v>
      </c>
      <c r="E61" s="6" t="s">
        <v>51</v>
      </c>
      <c r="F61" s="8">
        <v>11948</v>
      </c>
      <c r="G61" s="11"/>
      <c r="H61" s="10">
        <f>ROUND((G61*F61),2)</f>
        <v>0</v>
      </c>
      <c r="K61">
        <f>rekapitulace!H8</f>
        <v>21</v>
      </c>
      <c r="L61">
        <f>ROUND(K61/100*H61,2)</f>
        <v>0</v>
      </c>
    </row>
    <row r="62" ht="25.5">
      <c r="D62" s="12" t="s">
        <v>958</v>
      </c>
    </row>
    <row r="63" spans="1:12" ht="12.75">
      <c r="A63" s="6">
        <v>26</v>
      </c>
      <c r="B63" s="6" t="s">
        <v>109</v>
      </c>
      <c r="C63" s="6" t="s">
        <v>44</v>
      </c>
      <c r="D63" s="6" t="s">
        <v>110</v>
      </c>
      <c r="E63" s="6" t="s">
        <v>51</v>
      </c>
      <c r="F63" s="8">
        <v>23490</v>
      </c>
      <c r="G63" s="11"/>
      <c r="H63" s="10">
        <f>ROUND((G63*F63),2)</f>
        <v>0</v>
      </c>
      <c r="K63">
        <f>rekapitulace!H8</f>
        <v>21</v>
      </c>
      <c r="L63">
        <f>ROUND(K63/100*H63,2)</f>
        <v>0</v>
      </c>
    </row>
    <row r="64" ht="63.75">
      <c r="D64" s="12" t="s">
        <v>959</v>
      </c>
    </row>
    <row r="65" spans="1:12" ht="25.5">
      <c r="A65" s="6">
        <v>27</v>
      </c>
      <c r="B65" s="6" t="s">
        <v>118</v>
      </c>
      <c r="C65" s="6" t="s">
        <v>44</v>
      </c>
      <c r="D65" s="6" t="s">
        <v>119</v>
      </c>
      <c r="E65" s="6" t="s">
        <v>51</v>
      </c>
      <c r="F65" s="8">
        <v>11716</v>
      </c>
      <c r="G65" s="11"/>
      <c r="H65" s="10">
        <f>ROUND((G65*F65),2)</f>
        <v>0</v>
      </c>
      <c r="K65">
        <f>rekapitulace!H8</f>
        <v>21</v>
      </c>
      <c r="L65">
        <f>ROUND(K65/100*H65,2)</f>
        <v>0</v>
      </c>
    </row>
    <row r="66" ht="25.5">
      <c r="D66" s="12" t="s">
        <v>960</v>
      </c>
    </row>
    <row r="67" spans="1:12" ht="25.5">
      <c r="A67" s="6">
        <v>28</v>
      </c>
      <c r="B67" s="6" t="s">
        <v>134</v>
      </c>
      <c r="C67" s="6" t="s">
        <v>44</v>
      </c>
      <c r="D67" s="6" t="s">
        <v>135</v>
      </c>
      <c r="E67" s="6" t="s">
        <v>51</v>
      </c>
      <c r="F67" s="8">
        <v>11600</v>
      </c>
      <c r="G67" s="11"/>
      <c r="H67" s="10">
        <f>ROUND((G67*F67),2)</f>
        <v>0</v>
      </c>
      <c r="K67">
        <f>rekapitulace!H8</f>
        <v>21</v>
      </c>
      <c r="L67">
        <f>ROUND(K67/100*H67,2)</f>
        <v>0</v>
      </c>
    </row>
    <row r="68" ht="25.5">
      <c r="D68" s="12" t="s">
        <v>961</v>
      </c>
    </row>
    <row r="69" spans="1:12" ht="25.5">
      <c r="A69" s="6">
        <v>29</v>
      </c>
      <c r="B69" s="6" t="s">
        <v>137</v>
      </c>
      <c r="C69" s="6" t="s">
        <v>44</v>
      </c>
      <c r="D69" s="6" t="s">
        <v>138</v>
      </c>
      <c r="E69" s="6" t="s">
        <v>51</v>
      </c>
      <c r="F69" s="8">
        <v>11774</v>
      </c>
      <c r="G69" s="11"/>
      <c r="H69" s="10">
        <f>ROUND((G69*F69),2)</f>
        <v>0</v>
      </c>
      <c r="K69">
        <f>rekapitulace!H8</f>
        <v>21</v>
      </c>
      <c r="L69">
        <f>ROUND(K69/100*H69,2)</f>
        <v>0</v>
      </c>
    </row>
    <row r="70" ht="25.5">
      <c r="D70" s="12" t="s">
        <v>962</v>
      </c>
    </row>
    <row r="71" spans="1:12" ht="25.5">
      <c r="A71" s="6">
        <v>30</v>
      </c>
      <c r="B71" s="6" t="s">
        <v>874</v>
      </c>
      <c r="C71" s="6" t="s">
        <v>44</v>
      </c>
      <c r="D71" s="6" t="s">
        <v>963</v>
      </c>
      <c r="E71" s="6" t="s">
        <v>51</v>
      </c>
      <c r="F71" s="8">
        <v>15</v>
      </c>
      <c r="G71" s="11"/>
      <c r="H71" s="10">
        <f>ROUND((G71*F71),2)</f>
        <v>0</v>
      </c>
      <c r="K71">
        <f>rekapitulace!H8</f>
        <v>21</v>
      </c>
      <c r="L71">
        <f>ROUND(K71/100*H71,2)</f>
        <v>0</v>
      </c>
    </row>
    <row r="72" ht="12.75">
      <c r="D72" s="12" t="s">
        <v>964</v>
      </c>
    </row>
    <row r="73" spans="1:12" ht="25.5">
      <c r="A73" s="14">
        <v>31</v>
      </c>
      <c r="B73" s="14" t="s">
        <v>98</v>
      </c>
      <c r="C73" s="14" t="s">
        <v>750</v>
      </c>
      <c r="D73" s="14" t="s">
        <v>99</v>
      </c>
      <c r="E73" s="14" t="s">
        <v>51</v>
      </c>
      <c r="F73" s="8">
        <v>15</v>
      </c>
      <c r="G73" s="11"/>
      <c r="H73" s="10">
        <f>ROUND(G73*F73,2)</f>
        <v>0</v>
      </c>
      <c r="K73">
        <f>rekapitulace!H8</f>
        <v>21</v>
      </c>
      <c r="L73">
        <f>ROUND(K73/100*H73,2)</f>
        <v>0</v>
      </c>
    </row>
    <row r="74" spans="1:12" ht="25.5">
      <c r="A74" s="14">
        <v>32</v>
      </c>
      <c r="B74" s="14" t="s">
        <v>127</v>
      </c>
      <c r="C74" s="14" t="s">
        <v>965</v>
      </c>
      <c r="D74" s="14" t="s">
        <v>966</v>
      </c>
      <c r="E74" s="14" t="s">
        <v>51</v>
      </c>
      <c r="F74" s="8">
        <v>15</v>
      </c>
      <c r="G74" s="11"/>
      <c r="H74" s="10">
        <f>ROUND(G74*F74,2)</f>
        <v>0</v>
      </c>
      <c r="K74">
        <f>rekapitulace!H8</f>
        <v>21</v>
      </c>
      <c r="L74">
        <f>ROUND(K74/100*H74,2)</f>
        <v>0</v>
      </c>
    </row>
    <row r="75" spans="1:12" ht="25.5">
      <c r="A75" s="6">
        <v>33</v>
      </c>
      <c r="B75" s="6" t="s">
        <v>154</v>
      </c>
      <c r="C75" s="6" t="s">
        <v>44</v>
      </c>
      <c r="D75" s="6" t="s">
        <v>967</v>
      </c>
      <c r="E75" s="6" t="s">
        <v>67</v>
      </c>
      <c r="F75" s="8">
        <v>272</v>
      </c>
      <c r="G75" s="11"/>
      <c r="H75" s="10">
        <f>ROUND((G75*F75),2)</f>
        <v>0</v>
      </c>
      <c r="K75">
        <f>rekapitulace!H8</f>
        <v>21</v>
      </c>
      <c r="L75">
        <f>ROUND(K75/100*H75,2)</f>
        <v>0</v>
      </c>
    </row>
    <row r="76" ht="12.75">
      <c r="D76" s="12" t="s">
        <v>968</v>
      </c>
    </row>
    <row r="77" spans="1:12" ht="12.75" customHeight="1">
      <c r="A77" s="13"/>
      <c r="B77" s="13"/>
      <c r="C77" s="13" t="s">
        <v>38</v>
      </c>
      <c r="D77" s="13" t="s">
        <v>48</v>
      </c>
      <c r="E77" s="13"/>
      <c r="F77" s="13"/>
      <c r="G77" s="13"/>
      <c r="H77" s="13">
        <f>SUM(H55:H76)</f>
        <v>0</v>
      </c>
      <c r="L77">
        <f>SUM(L55:L76)</f>
        <v>0</v>
      </c>
    </row>
    <row r="79" spans="1:8" ht="12.75" customHeight="1">
      <c r="A79" s="7"/>
      <c r="B79" s="7"/>
      <c r="C79" s="7" t="s">
        <v>41</v>
      </c>
      <c r="D79" s="7" t="s">
        <v>157</v>
      </c>
      <c r="E79" s="7"/>
      <c r="F79" s="9"/>
      <c r="G79" s="7"/>
      <c r="H79" s="9"/>
    </row>
    <row r="80" spans="1:12" ht="25.5">
      <c r="A80" s="6">
        <v>34</v>
      </c>
      <c r="B80" s="6" t="s">
        <v>674</v>
      </c>
      <c r="C80" s="6" t="s">
        <v>44</v>
      </c>
      <c r="D80" s="6" t="s">
        <v>969</v>
      </c>
      <c r="E80" s="6" t="s">
        <v>67</v>
      </c>
      <c r="F80" s="8">
        <v>24</v>
      </c>
      <c r="G80" s="11"/>
      <c r="H80" s="10">
        <f>ROUND((G80*F80),2)</f>
        <v>0</v>
      </c>
      <c r="K80">
        <f>rekapitulace!H8</f>
        <v>21</v>
      </c>
      <c r="L80">
        <f>ROUND(K80/100*H80,2)</f>
        <v>0</v>
      </c>
    </row>
    <row r="81" ht="12.75">
      <c r="D81" s="12" t="s">
        <v>970</v>
      </c>
    </row>
    <row r="82" spans="1:12" ht="25.5">
      <c r="A82" s="6">
        <v>35</v>
      </c>
      <c r="B82" s="6" t="s">
        <v>971</v>
      </c>
      <c r="C82" s="6" t="s">
        <v>44</v>
      </c>
      <c r="D82" s="6" t="s">
        <v>972</v>
      </c>
      <c r="E82" s="6" t="s">
        <v>162</v>
      </c>
      <c r="F82" s="8">
        <v>20</v>
      </c>
      <c r="G82" s="11"/>
      <c r="H82" s="10">
        <f>ROUND((G82*F82),2)</f>
        <v>0</v>
      </c>
      <c r="K82">
        <f>rekapitulace!H8</f>
        <v>21</v>
      </c>
      <c r="L82">
        <f>ROUND(K82/100*H82,2)</f>
        <v>0</v>
      </c>
    </row>
    <row r="83" spans="1:12" ht="25.5">
      <c r="A83" s="6">
        <v>36</v>
      </c>
      <c r="B83" s="6" t="s">
        <v>163</v>
      </c>
      <c r="C83" s="6" t="s">
        <v>44</v>
      </c>
      <c r="D83" s="6" t="s">
        <v>164</v>
      </c>
      <c r="E83" s="6" t="s">
        <v>162</v>
      </c>
      <c r="F83" s="8">
        <v>3</v>
      </c>
      <c r="G83" s="11"/>
      <c r="H83" s="10">
        <f>ROUND((G83*F83),2)</f>
        <v>0</v>
      </c>
      <c r="K83">
        <f>rekapitulace!H8</f>
        <v>21</v>
      </c>
      <c r="L83">
        <f>ROUND(K83/100*H83,2)</f>
        <v>0</v>
      </c>
    </row>
    <row r="84" spans="1:12" ht="25.5">
      <c r="A84" s="6">
        <v>37</v>
      </c>
      <c r="B84" s="6" t="s">
        <v>973</v>
      </c>
      <c r="C84" s="6" t="s">
        <v>44</v>
      </c>
      <c r="D84" s="6" t="s">
        <v>974</v>
      </c>
      <c r="E84" s="6" t="s">
        <v>46</v>
      </c>
      <c r="F84" s="8">
        <v>1.44</v>
      </c>
      <c r="G84" s="11"/>
      <c r="H84" s="10">
        <f>ROUND((G84*F84),2)</f>
        <v>0</v>
      </c>
      <c r="K84">
        <f>rekapitulace!H8</f>
        <v>21</v>
      </c>
      <c r="L84">
        <f>ROUND(K84/100*H84,2)</f>
        <v>0</v>
      </c>
    </row>
    <row r="85" ht="12.75">
      <c r="D85" s="12" t="s">
        <v>975</v>
      </c>
    </row>
    <row r="86" spans="1:12" ht="12.75" customHeight="1">
      <c r="A86" s="13"/>
      <c r="B86" s="13"/>
      <c r="C86" s="13" t="s">
        <v>41</v>
      </c>
      <c r="D86" s="13" t="s">
        <v>157</v>
      </c>
      <c r="E86" s="13"/>
      <c r="F86" s="13"/>
      <c r="G86" s="13"/>
      <c r="H86" s="13">
        <f>SUM(H80:H85)</f>
        <v>0</v>
      </c>
      <c r="L86">
        <f>SUM(L80:L85)</f>
        <v>0</v>
      </c>
    </row>
    <row r="88" spans="1:8" ht="12.75" customHeight="1">
      <c r="A88" s="7"/>
      <c r="B88" s="7"/>
      <c r="C88" s="7" t="s">
        <v>175</v>
      </c>
      <c r="D88" s="7" t="s">
        <v>174</v>
      </c>
      <c r="E88" s="7"/>
      <c r="F88" s="9"/>
      <c r="G88" s="7"/>
      <c r="H88" s="9"/>
    </row>
    <row r="89" spans="1:12" ht="25.5">
      <c r="A89" s="6">
        <v>38</v>
      </c>
      <c r="B89" s="6" t="s">
        <v>176</v>
      </c>
      <c r="C89" s="6" t="s">
        <v>44</v>
      </c>
      <c r="D89" s="6" t="s">
        <v>177</v>
      </c>
      <c r="E89" s="6" t="s">
        <v>67</v>
      </c>
      <c r="F89" s="8">
        <v>560</v>
      </c>
      <c r="G89" s="11"/>
      <c r="H89" s="10">
        <f>ROUND((G89*F89),2)</f>
        <v>0</v>
      </c>
      <c r="K89">
        <f>rekapitulace!H8</f>
        <v>21</v>
      </c>
      <c r="L89">
        <f>ROUND(K89/100*H89,2)</f>
        <v>0</v>
      </c>
    </row>
    <row r="90" ht="114.75">
      <c r="D90" s="12" t="s">
        <v>976</v>
      </c>
    </row>
    <row r="91" spans="1:12" ht="51">
      <c r="A91" s="6">
        <v>39</v>
      </c>
      <c r="B91" s="6" t="s">
        <v>189</v>
      </c>
      <c r="C91" s="6" t="s">
        <v>44</v>
      </c>
      <c r="D91" s="6" t="s">
        <v>977</v>
      </c>
      <c r="E91" s="6" t="s">
        <v>67</v>
      </c>
      <c r="F91" s="8">
        <v>42</v>
      </c>
      <c r="G91" s="11"/>
      <c r="H91" s="10">
        <f>ROUND((G91*F91),2)</f>
        <v>0</v>
      </c>
      <c r="K91">
        <f>rekapitulace!H8</f>
        <v>21</v>
      </c>
      <c r="L91">
        <f>ROUND(K91/100*H91,2)</f>
        <v>0</v>
      </c>
    </row>
    <row r="92" ht="12.75">
      <c r="D92" s="12" t="s">
        <v>978</v>
      </c>
    </row>
    <row r="93" spans="1:12" ht="38.25">
      <c r="A93" s="14">
        <v>40</v>
      </c>
      <c r="B93" s="14" t="s">
        <v>192</v>
      </c>
      <c r="C93" s="14" t="s">
        <v>44</v>
      </c>
      <c r="D93" s="14" t="s">
        <v>193</v>
      </c>
      <c r="E93" s="14" t="s">
        <v>67</v>
      </c>
      <c r="F93" s="8">
        <v>42</v>
      </c>
      <c r="G93" s="11"/>
      <c r="H93" s="10">
        <f>ROUND(G93*F93,2)</f>
        <v>0</v>
      </c>
      <c r="K93">
        <f>rekapitulace!H8</f>
        <v>21</v>
      </c>
      <c r="L93">
        <f>ROUND(K93/100*H93,2)</f>
        <v>0</v>
      </c>
    </row>
    <row r="94" spans="1:12" ht="25.5">
      <c r="A94" s="6">
        <v>41</v>
      </c>
      <c r="B94" s="6" t="s">
        <v>979</v>
      </c>
      <c r="C94" s="6" t="s">
        <v>44</v>
      </c>
      <c r="D94" s="6" t="s">
        <v>980</v>
      </c>
      <c r="E94" s="6" t="s">
        <v>162</v>
      </c>
      <c r="F94" s="8">
        <v>6</v>
      </c>
      <c r="G94" s="11"/>
      <c r="H94" s="10">
        <f>ROUND((G94*F94),2)</f>
        <v>0</v>
      </c>
      <c r="K94">
        <f>rekapitulace!H8</f>
        <v>21</v>
      </c>
      <c r="L94">
        <f>ROUND(K94/100*H94,2)</f>
        <v>0</v>
      </c>
    </row>
    <row r="95" ht="12.75">
      <c r="D95" s="12" t="s">
        <v>981</v>
      </c>
    </row>
    <row r="96" spans="1:12" ht="12.75">
      <c r="A96" s="6">
        <v>42</v>
      </c>
      <c r="B96" s="6" t="s">
        <v>627</v>
      </c>
      <c r="C96" s="6" t="s">
        <v>44</v>
      </c>
      <c r="D96" s="6" t="s">
        <v>982</v>
      </c>
      <c r="E96" s="6" t="s">
        <v>67</v>
      </c>
      <c r="F96" s="8">
        <v>26</v>
      </c>
      <c r="G96" s="11"/>
      <c r="H96" s="10">
        <f>ROUND((G96*F96),2)</f>
        <v>0</v>
      </c>
      <c r="K96">
        <f>rekapitulace!H8</f>
        <v>21</v>
      </c>
      <c r="L96">
        <f>ROUND(K96/100*H96,2)</f>
        <v>0</v>
      </c>
    </row>
    <row r="97" ht="12.75">
      <c r="D97" s="12" t="s">
        <v>983</v>
      </c>
    </row>
    <row r="98" spans="1:12" ht="12.75">
      <c r="A98" s="6">
        <v>43</v>
      </c>
      <c r="B98" s="6" t="s">
        <v>984</v>
      </c>
      <c r="C98" s="6" t="s">
        <v>44</v>
      </c>
      <c r="D98" s="6" t="s">
        <v>985</v>
      </c>
      <c r="E98" s="6" t="s">
        <v>67</v>
      </c>
      <c r="F98" s="8">
        <v>579</v>
      </c>
      <c r="G98" s="11"/>
      <c r="H98" s="10">
        <f>ROUND((G98*F98),2)</f>
        <v>0</v>
      </c>
      <c r="K98">
        <f>rekapitulace!H8</f>
        <v>21</v>
      </c>
      <c r="L98">
        <f>ROUND(K98/100*H98,2)</f>
        <v>0</v>
      </c>
    </row>
    <row r="99" ht="12.75">
      <c r="D99" s="12" t="s">
        <v>986</v>
      </c>
    </row>
    <row r="100" spans="1:12" ht="25.5">
      <c r="A100" s="6">
        <v>44</v>
      </c>
      <c r="B100" s="6" t="s">
        <v>987</v>
      </c>
      <c r="C100" s="6" t="s">
        <v>44</v>
      </c>
      <c r="D100" s="6" t="s">
        <v>988</v>
      </c>
      <c r="E100" s="6" t="s">
        <v>162</v>
      </c>
      <c r="F100" s="8">
        <v>3</v>
      </c>
      <c r="G100" s="11"/>
      <c r="H100" s="10">
        <f>ROUND((G100*F100),2)</f>
        <v>0</v>
      </c>
      <c r="K100">
        <f>rekapitulace!H8</f>
        <v>21</v>
      </c>
      <c r="L100">
        <f>ROUND(K100/100*H100,2)</f>
        <v>0</v>
      </c>
    </row>
    <row r="101" spans="1:12" ht="25.5">
      <c r="A101" s="6">
        <v>45</v>
      </c>
      <c r="B101" s="6" t="s">
        <v>202</v>
      </c>
      <c r="C101" s="6" t="s">
        <v>44</v>
      </c>
      <c r="D101" s="6" t="s">
        <v>989</v>
      </c>
      <c r="E101" s="6" t="s">
        <v>51</v>
      </c>
      <c r="F101" s="8">
        <v>400</v>
      </c>
      <c r="G101" s="11"/>
      <c r="H101" s="10">
        <f>ROUND((G101*F101),2)</f>
        <v>0</v>
      </c>
      <c r="K101">
        <f>rekapitulace!H8</f>
        <v>21</v>
      </c>
      <c r="L101">
        <f>ROUND(K101/100*H101,2)</f>
        <v>0</v>
      </c>
    </row>
    <row r="102" spans="1:12" ht="38.25">
      <c r="A102" s="6">
        <v>46</v>
      </c>
      <c r="B102" s="6" t="s">
        <v>333</v>
      </c>
      <c r="C102" s="6" t="s">
        <v>44</v>
      </c>
      <c r="D102" s="6" t="s">
        <v>990</v>
      </c>
      <c r="E102" s="6" t="s">
        <v>67</v>
      </c>
      <c r="F102" s="8">
        <v>84</v>
      </c>
      <c r="G102" s="11"/>
      <c r="H102" s="10">
        <f>ROUND((G102*F102),2)</f>
        <v>0</v>
      </c>
      <c r="K102">
        <f>rekapitulace!H8</f>
        <v>21</v>
      </c>
      <c r="L102">
        <f>ROUND(K102/100*H102,2)</f>
        <v>0</v>
      </c>
    </row>
    <row r="103" spans="1:12" ht="12.75">
      <c r="A103" s="6">
        <v>47</v>
      </c>
      <c r="B103" s="6" t="s">
        <v>209</v>
      </c>
      <c r="C103" s="6" t="s">
        <v>44</v>
      </c>
      <c r="D103" s="6" t="s">
        <v>210</v>
      </c>
      <c r="E103" s="6" t="s">
        <v>162</v>
      </c>
      <c r="F103" s="8">
        <v>20</v>
      </c>
      <c r="G103" s="11"/>
      <c r="H103" s="10">
        <f>ROUND((G103*F103),2)</f>
        <v>0</v>
      </c>
      <c r="K103">
        <f>rekapitulace!H8</f>
        <v>21</v>
      </c>
      <c r="L103">
        <f>ROUND(K103/100*H103,2)</f>
        <v>0</v>
      </c>
    </row>
    <row r="104" spans="1:12" ht="12.75" customHeight="1">
      <c r="A104" s="13"/>
      <c r="B104" s="13"/>
      <c r="C104" s="13" t="s">
        <v>175</v>
      </c>
      <c r="D104" s="13" t="s">
        <v>174</v>
      </c>
      <c r="E104" s="13"/>
      <c r="F104" s="13"/>
      <c r="G104" s="13"/>
      <c r="H104" s="13">
        <f>SUM(H89:H103)</f>
        <v>0</v>
      </c>
      <c r="L104">
        <f>SUM(L89:L103)</f>
        <v>0</v>
      </c>
    </row>
    <row r="106" spans="1:12" ht="12.75" customHeight="1">
      <c r="A106" s="13"/>
      <c r="B106" s="13"/>
      <c r="C106" s="13"/>
      <c r="D106" s="13" t="s">
        <v>53</v>
      </c>
      <c r="E106" s="13"/>
      <c r="F106" s="13"/>
      <c r="G106" s="13"/>
      <c r="H106" s="13">
        <f>+H42+H52+H77+H86+H104</f>
        <v>0</v>
      </c>
      <c r="L106">
        <f>+L42+L52+L77+L86+L104</f>
        <v>0</v>
      </c>
    </row>
    <row r="108" spans="1:8" ht="12.75" customHeight="1">
      <c r="A108" s="7" t="s">
        <v>54</v>
      </c>
      <c r="B108" s="7"/>
      <c r="C108" s="7"/>
      <c r="D108" s="7"/>
      <c r="E108" s="7"/>
      <c r="F108" s="7"/>
      <c r="G108" s="7"/>
      <c r="H108" s="7"/>
    </row>
    <row r="109" spans="1:8" ht="12.75" customHeight="1">
      <c r="A109" s="7"/>
      <c r="B109" s="7"/>
      <c r="C109" s="7"/>
      <c r="D109" s="7" t="s">
        <v>55</v>
      </c>
      <c r="E109" s="7"/>
      <c r="F109" s="7"/>
      <c r="G109" s="7"/>
      <c r="H109" s="7"/>
    </row>
    <row r="110" spans="1:12" ht="12.75" customHeight="1">
      <c r="A110" s="13"/>
      <c r="B110" s="13"/>
      <c r="C110" s="13"/>
      <c r="D110" s="13" t="s">
        <v>56</v>
      </c>
      <c r="E110" s="13"/>
      <c r="F110" s="13"/>
      <c r="G110" s="13"/>
      <c r="H110" s="13">
        <v>0</v>
      </c>
      <c r="L110">
        <v>0</v>
      </c>
    </row>
    <row r="111" spans="1:8" ht="12.75" customHeight="1">
      <c r="A111" s="7"/>
      <c r="B111" s="7"/>
      <c r="C111" s="7"/>
      <c r="D111" s="7" t="s">
        <v>57</v>
      </c>
      <c r="E111" s="7"/>
      <c r="F111" s="7"/>
      <c r="G111" s="7"/>
      <c r="H111" s="7"/>
    </row>
    <row r="112" spans="1:12" ht="12.75" customHeight="1">
      <c r="A112" s="13"/>
      <c r="B112" s="13"/>
      <c r="C112" s="13"/>
      <c r="D112" s="13" t="s">
        <v>58</v>
      </c>
      <c r="E112" s="13"/>
      <c r="F112" s="13"/>
      <c r="G112" s="13"/>
      <c r="H112" s="13">
        <v>0</v>
      </c>
      <c r="L112">
        <v>0</v>
      </c>
    </row>
    <row r="113" spans="1:12" ht="12.75" customHeight="1">
      <c r="A113" s="13"/>
      <c r="B113" s="13"/>
      <c r="C113" s="13"/>
      <c r="D113" s="13" t="s">
        <v>59</v>
      </c>
      <c r="E113" s="13"/>
      <c r="F113" s="13"/>
      <c r="G113" s="13"/>
      <c r="H113" s="13">
        <f>H110+H112</f>
        <v>0</v>
      </c>
      <c r="L113">
        <f>L110+L112</f>
        <v>0</v>
      </c>
    </row>
    <row r="115" spans="1:12" ht="12.75" customHeight="1">
      <c r="A115" s="13"/>
      <c r="B115" s="13"/>
      <c r="C115" s="13"/>
      <c r="D115" s="13" t="s">
        <v>59</v>
      </c>
      <c r="E115" s="13"/>
      <c r="F115" s="13"/>
      <c r="G115" s="13"/>
      <c r="H115" s="13">
        <f>H106+H113</f>
        <v>0</v>
      </c>
      <c r="L115">
        <f>L106+L113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227</v>
      </c>
      <c r="D6" s="5" t="s">
        <v>228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76.5">
      <c r="A12" s="6">
        <v>1</v>
      </c>
      <c r="B12" s="6" t="s">
        <v>62</v>
      </c>
      <c r="C12" s="6" t="s">
        <v>44</v>
      </c>
      <c r="D12" s="6" t="s">
        <v>63</v>
      </c>
      <c r="E12" s="6" t="s">
        <v>46</v>
      </c>
      <c r="F12" s="8">
        <v>13.8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25.5">
      <c r="D13" s="12" t="s">
        <v>229</v>
      </c>
    </row>
    <row r="14" spans="1:12" ht="12.75">
      <c r="A14" s="6">
        <v>2</v>
      </c>
      <c r="B14" s="6" t="s">
        <v>86</v>
      </c>
      <c r="C14" s="6" t="s">
        <v>44</v>
      </c>
      <c r="D14" s="6" t="s">
        <v>87</v>
      </c>
      <c r="E14" s="6" t="s">
        <v>51</v>
      </c>
      <c r="F14" s="8">
        <v>69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spans="1:12" ht="12.75" customHeight="1">
      <c r="A15" s="13"/>
      <c r="B15" s="13"/>
      <c r="C15" s="13" t="s">
        <v>21</v>
      </c>
      <c r="D15" s="13" t="s">
        <v>42</v>
      </c>
      <c r="E15" s="13"/>
      <c r="F15" s="13"/>
      <c r="G15" s="13"/>
      <c r="H15" s="13">
        <f>SUM(H12:H14)</f>
        <v>0</v>
      </c>
      <c r="L15">
        <f>SUM(L12:L14)</f>
        <v>0</v>
      </c>
    </row>
    <row r="17" spans="1:8" ht="12.75" customHeight="1">
      <c r="A17" s="7"/>
      <c r="B17" s="7"/>
      <c r="C17" s="7" t="s">
        <v>38</v>
      </c>
      <c r="D17" s="7" t="s">
        <v>48</v>
      </c>
      <c r="E17" s="7"/>
      <c r="F17" s="9"/>
      <c r="G17" s="7"/>
      <c r="H17" s="9"/>
    </row>
    <row r="18" spans="1:12" ht="25.5">
      <c r="A18" s="6">
        <v>3</v>
      </c>
      <c r="B18" s="6" t="s">
        <v>146</v>
      </c>
      <c r="C18" s="6" t="s">
        <v>44</v>
      </c>
      <c r="D18" s="6" t="s">
        <v>230</v>
      </c>
      <c r="E18" s="6" t="s">
        <v>51</v>
      </c>
      <c r="F18" s="8">
        <v>51.975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231</v>
      </c>
    </row>
    <row r="20" spans="1:12" ht="25.5">
      <c r="A20" s="14">
        <v>4</v>
      </c>
      <c r="B20" s="14" t="s">
        <v>232</v>
      </c>
      <c r="C20" s="14" t="s">
        <v>44</v>
      </c>
      <c r="D20" s="14" t="s">
        <v>233</v>
      </c>
      <c r="E20" s="14" t="s">
        <v>51</v>
      </c>
      <c r="F20" s="8">
        <v>51.975</v>
      </c>
      <c r="G20" s="11"/>
      <c r="H20" s="10">
        <f>ROUND(G20*F20,2)</f>
        <v>0</v>
      </c>
      <c r="K20">
        <f>rekapitulace!H8</f>
        <v>21</v>
      </c>
      <c r="L20">
        <f>ROUND(K20/100*H20,2)</f>
        <v>0</v>
      </c>
    </row>
    <row r="21" spans="1:12" ht="25.5">
      <c r="A21" s="6">
        <v>5</v>
      </c>
      <c r="B21" s="6" t="s">
        <v>234</v>
      </c>
      <c r="C21" s="6" t="s">
        <v>44</v>
      </c>
      <c r="D21" s="6" t="s">
        <v>235</v>
      </c>
      <c r="E21" s="6" t="s">
        <v>51</v>
      </c>
      <c r="F21" s="8">
        <v>6.3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236</v>
      </c>
    </row>
    <row r="23" spans="1:12" ht="25.5">
      <c r="A23" s="14">
        <v>6</v>
      </c>
      <c r="B23" s="14" t="s">
        <v>124</v>
      </c>
      <c r="C23" s="14" t="s">
        <v>44</v>
      </c>
      <c r="D23" s="14" t="s">
        <v>125</v>
      </c>
      <c r="E23" s="14" t="s">
        <v>51</v>
      </c>
      <c r="F23" s="8">
        <v>6.3</v>
      </c>
      <c r="G23" s="11"/>
      <c r="H23" s="10">
        <f>ROUND(G23*F23,2)</f>
        <v>0</v>
      </c>
      <c r="K23">
        <f>rekapitulace!H8</f>
        <v>21</v>
      </c>
      <c r="L23">
        <f>ROUND(K23/100*H23,2)</f>
        <v>0</v>
      </c>
    </row>
    <row r="24" spans="1:12" ht="25.5">
      <c r="A24" s="14">
        <v>7</v>
      </c>
      <c r="B24" s="14" t="s">
        <v>237</v>
      </c>
      <c r="C24" s="14" t="s">
        <v>44</v>
      </c>
      <c r="D24" s="14" t="s">
        <v>238</v>
      </c>
      <c r="E24" s="14" t="s">
        <v>51</v>
      </c>
      <c r="F24" s="8">
        <v>6.3</v>
      </c>
      <c r="G24" s="11"/>
      <c r="H24" s="10">
        <f>ROUND(G24*F24,2)</f>
        <v>0</v>
      </c>
      <c r="K24">
        <f>rekapitulace!H8</f>
        <v>21</v>
      </c>
      <c r="L24">
        <f>ROUND(K24/100*H24,2)</f>
        <v>0</v>
      </c>
    </row>
    <row r="25" spans="1:12" ht="25.5">
      <c r="A25" s="6">
        <v>8</v>
      </c>
      <c r="B25" s="6" t="s">
        <v>149</v>
      </c>
      <c r="C25" s="6" t="s">
        <v>44</v>
      </c>
      <c r="D25" s="6" t="s">
        <v>150</v>
      </c>
      <c r="E25" s="6" t="s">
        <v>51</v>
      </c>
      <c r="F25" s="8">
        <v>5.25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239</v>
      </c>
    </row>
    <row r="27" spans="1:12" ht="25.5">
      <c r="A27" s="14">
        <v>9</v>
      </c>
      <c r="B27" s="14" t="s">
        <v>232</v>
      </c>
      <c r="C27" s="14" t="s">
        <v>181</v>
      </c>
      <c r="D27" s="14" t="s">
        <v>233</v>
      </c>
      <c r="E27" s="14" t="s">
        <v>51</v>
      </c>
      <c r="F27" s="8">
        <v>5.25</v>
      </c>
      <c r="G27" s="11"/>
      <c r="H27" s="10">
        <f>ROUND(G27*F27,2)</f>
        <v>0</v>
      </c>
      <c r="K27">
        <f>rekapitulace!H8</f>
        <v>21</v>
      </c>
      <c r="L27">
        <f>ROUND(K27/100*H27,2)</f>
        <v>0</v>
      </c>
    </row>
    <row r="28" spans="1:12" ht="12.75">
      <c r="A28" s="6">
        <v>10</v>
      </c>
      <c r="B28" s="6" t="s">
        <v>240</v>
      </c>
      <c r="C28" s="6" t="s">
        <v>44</v>
      </c>
      <c r="D28" s="6" t="s">
        <v>241</v>
      </c>
      <c r="E28" s="6" t="s">
        <v>51</v>
      </c>
      <c r="F28" s="8">
        <v>2.625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12.75">
      <c r="D29" s="12" t="s">
        <v>242</v>
      </c>
    </row>
    <row r="30" spans="1:12" ht="25.5">
      <c r="A30" s="14">
        <v>11</v>
      </c>
      <c r="B30" s="14" t="s">
        <v>124</v>
      </c>
      <c r="C30" s="14" t="s">
        <v>181</v>
      </c>
      <c r="D30" s="14" t="s">
        <v>125</v>
      </c>
      <c r="E30" s="14" t="s">
        <v>51</v>
      </c>
      <c r="F30" s="8">
        <v>2.625</v>
      </c>
      <c r="G30" s="11"/>
      <c r="H30" s="10">
        <f>ROUND(G30*F30,2)</f>
        <v>0</v>
      </c>
      <c r="K30">
        <f>rekapitulace!H8</f>
        <v>21</v>
      </c>
      <c r="L30">
        <f>ROUND(K30/100*H30,2)</f>
        <v>0</v>
      </c>
    </row>
    <row r="31" spans="1:12" ht="25.5">
      <c r="A31" s="14">
        <v>12</v>
      </c>
      <c r="B31" s="14" t="s">
        <v>237</v>
      </c>
      <c r="C31" s="14" t="s">
        <v>181</v>
      </c>
      <c r="D31" s="14" t="s">
        <v>238</v>
      </c>
      <c r="E31" s="14" t="s">
        <v>51</v>
      </c>
      <c r="F31" s="8">
        <v>2.625</v>
      </c>
      <c r="G31" s="11"/>
      <c r="H31" s="10">
        <f>ROUND(G31*F31,2)</f>
        <v>0</v>
      </c>
      <c r="K31">
        <f>rekapitulace!H8</f>
        <v>21</v>
      </c>
      <c r="L31">
        <f>ROUND(K31/100*H31,2)</f>
        <v>0</v>
      </c>
    </row>
    <row r="32" spans="1:12" ht="12.75" customHeight="1">
      <c r="A32" s="13"/>
      <c r="B32" s="13"/>
      <c r="C32" s="13" t="s">
        <v>38</v>
      </c>
      <c r="D32" s="13" t="s">
        <v>48</v>
      </c>
      <c r="E32" s="13"/>
      <c r="F32" s="13"/>
      <c r="G32" s="13"/>
      <c r="H32" s="13">
        <f>SUM(H18:H31)</f>
        <v>0</v>
      </c>
      <c r="L32">
        <f>SUM(L18:L31)</f>
        <v>0</v>
      </c>
    </row>
    <row r="34" spans="1:8" ht="12.75" customHeight="1">
      <c r="A34" s="7"/>
      <c r="B34" s="7"/>
      <c r="C34" s="7" t="s">
        <v>175</v>
      </c>
      <c r="D34" s="7" t="s">
        <v>174</v>
      </c>
      <c r="E34" s="7"/>
      <c r="F34" s="9"/>
      <c r="G34" s="7"/>
      <c r="H34" s="9"/>
    </row>
    <row r="35" spans="1:12" ht="25.5">
      <c r="A35" s="6">
        <v>13</v>
      </c>
      <c r="B35" s="6" t="s">
        <v>222</v>
      </c>
      <c r="C35" s="6" t="s">
        <v>44</v>
      </c>
      <c r="D35" s="6" t="s">
        <v>243</v>
      </c>
      <c r="E35" s="6" t="s">
        <v>67</v>
      </c>
      <c r="F35" s="8">
        <v>26.25</v>
      </c>
      <c r="G35" s="11"/>
      <c r="H35" s="10">
        <f>ROUND((G35*F35),2)</f>
        <v>0</v>
      </c>
      <c r="K35">
        <f>rekapitulace!H8</f>
        <v>21</v>
      </c>
      <c r="L35">
        <f>ROUND(K35/100*H35,2)</f>
        <v>0</v>
      </c>
    </row>
    <row r="36" ht="12.75">
      <c r="D36" s="12" t="s">
        <v>244</v>
      </c>
    </row>
    <row r="37" spans="1:12" ht="25.5">
      <c r="A37" s="6">
        <v>14</v>
      </c>
      <c r="B37" s="6" t="s">
        <v>183</v>
      </c>
      <c r="C37" s="6" t="s">
        <v>44</v>
      </c>
      <c r="D37" s="6" t="s">
        <v>245</v>
      </c>
      <c r="E37" s="6" t="s">
        <v>67</v>
      </c>
      <c r="F37" s="8">
        <v>66.675</v>
      </c>
      <c r="G37" s="11"/>
      <c r="H37" s="10">
        <f>ROUND((G37*F37),2)</f>
        <v>0</v>
      </c>
      <c r="K37">
        <f>rekapitulace!H8</f>
        <v>21</v>
      </c>
      <c r="L37">
        <f>ROUND(K37/100*H37,2)</f>
        <v>0</v>
      </c>
    </row>
    <row r="38" ht="12.75">
      <c r="D38" s="12" t="s">
        <v>246</v>
      </c>
    </row>
    <row r="39" spans="1:12" ht="12.75" customHeight="1">
      <c r="A39" s="13"/>
      <c r="B39" s="13"/>
      <c r="C39" s="13" t="s">
        <v>175</v>
      </c>
      <c r="D39" s="13" t="s">
        <v>174</v>
      </c>
      <c r="E39" s="13"/>
      <c r="F39" s="13"/>
      <c r="G39" s="13"/>
      <c r="H39" s="13">
        <f>SUM(H35:H38)</f>
        <v>0</v>
      </c>
      <c r="L39">
        <f>SUM(L35:L38)</f>
        <v>0</v>
      </c>
    </row>
    <row r="41" spans="1:12" ht="12.75" customHeight="1">
      <c r="A41" s="13"/>
      <c r="B41" s="13"/>
      <c r="C41" s="13"/>
      <c r="D41" s="13" t="s">
        <v>53</v>
      </c>
      <c r="E41" s="13"/>
      <c r="F41" s="13"/>
      <c r="G41" s="13"/>
      <c r="H41" s="13">
        <f>+H15+H32+H39</f>
        <v>0</v>
      </c>
      <c r="L41">
        <f>+L15+L32+L39</f>
        <v>0</v>
      </c>
    </row>
    <row r="43" spans="1:8" ht="12.75" customHeight="1">
      <c r="A43" s="7" t="s">
        <v>54</v>
      </c>
      <c r="B43" s="7"/>
      <c r="C43" s="7"/>
      <c r="D43" s="7"/>
      <c r="E43" s="7"/>
      <c r="F43" s="7"/>
      <c r="G43" s="7"/>
      <c r="H43" s="7"/>
    </row>
    <row r="44" spans="1:8" ht="12.75" customHeight="1">
      <c r="A44" s="7"/>
      <c r="B44" s="7"/>
      <c r="C44" s="7"/>
      <c r="D44" s="7" t="s">
        <v>55</v>
      </c>
      <c r="E44" s="7"/>
      <c r="F44" s="7"/>
      <c r="G44" s="7"/>
      <c r="H44" s="7"/>
    </row>
    <row r="45" spans="1:12" ht="12.75" customHeight="1">
      <c r="A45" s="13"/>
      <c r="B45" s="13"/>
      <c r="C45" s="13"/>
      <c r="D45" s="13" t="s">
        <v>56</v>
      </c>
      <c r="E45" s="13"/>
      <c r="F45" s="13"/>
      <c r="G45" s="13"/>
      <c r="H45" s="13">
        <v>0</v>
      </c>
      <c r="L45">
        <v>0</v>
      </c>
    </row>
    <row r="46" spans="1:8" ht="12.75" customHeight="1">
      <c r="A46" s="7"/>
      <c r="B46" s="7"/>
      <c r="C46" s="7"/>
      <c r="D46" s="7" t="s">
        <v>57</v>
      </c>
      <c r="E46" s="7"/>
      <c r="F46" s="7"/>
      <c r="G46" s="7"/>
      <c r="H46" s="7"/>
    </row>
    <row r="47" spans="1:12" ht="12.75" customHeight="1">
      <c r="A47" s="13"/>
      <c r="B47" s="13"/>
      <c r="C47" s="13"/>
      <c r="D47" s="13" t="s">
        <v>58</v>
      </c>
      <c r="E47" s="13"/>
      <c r="F47" s="13"/>
      <c r="G47" s="13"/>
      <c r="H47" s="13">
        <v>0</v>
      </c>
      <c r="L47">
        <v>0</v>
      </c>
    </row>
    <row r="48" spans="1:12" ht="12.75" customHeight="1">
      <c r="A48" s="13"/>
      <c r="B48" s="13"/>
      <c r="C48" s="13"/>
      <c r="D48" s="13" t="s">
        <v>59</v>
      </c>
      <c r="E48" s="13"/>
      <c r="F48" s="13"/>
      <c r="G48" s="13"/>
      <c r="H48" s="13">
        <f>H45+H47</f>
        <v>0</v>
      </c>
      <c r="L48">
        <f>L45+L47</f>
        <v>0</v>
      </c>
    </row>
    <row r="50" spans="1:12" ht="12.75" customHeight="1">
      <c r="A50" s="13"/>
      <c r="B50" s="13"/>
      <c r="C50" s="13"/>
      <c r="D50" s="13" t="s">
        <v>59</v>
      </c>
      <c r="E50" s="13"/>
      <c r="F50" s="13"/>
      <c r="G50" s="13"/>
      <c r="H50" s="13">
        <f>H41+H48</f>
        <v>0</v>
      </c>
      <c r="L50">
        <f>L41+L48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38</v>
      </c>
      <c r="D5" s="5" t="s">
        <v>909</v>
      </c>
      <c r="E5" s="5"/>
    </row>
    <row r="6" spans="1:5" ht="12.75" customHeight="1">
      <c r="A6" t="s">
        <v>18</v>
      </c>
      <c r="C6" s="5" t="s">
        <v>991</v>
      </c>
      <c r="D6" s="5" t="s">
        <v>992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86</v>
      </c>
      <c r="C12" s="6" t="s">
        <v>44</v>
      </c>
      <c r="D12" s="6" t="s">
        <v>87</v>
      </c>
      <c r="E12" s="6" t="s">
        <v>51</v>
      </c>
      <c r="F12" s="8">
        <v>627.5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25.5">
      <c r="D13" s="12" t="s">
        <v>993</v>
      </c>
    </row>
    <row r="14" spans="1:12" ht="38.25">
      <c r="A14" s="6">
        <v>2</v>
      </c>
      <c r="B14" s="6" t="s">
        <v>994</v>
      </c>
      <c r="C14" s="6" t="s">
        <v>44</v>
      </c>
      <c r="D14" s="6" t="s">
        <v>995</v>
      </c>
      <c r="E14" s="6" t="s">
        <v>46</v>
      </c>
      <c r="F14" s="8">
        <v>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2" t="s">
        <v>996</v>
      </c>
    </row>
    <row r="16" spans="1:12" ht="12.75" customHeight="1">
      <c r="A16" s="13"/>
      <c r="B16" s="13"/>
      <c r="C16" s="13" t="s">
        <v>21</v>
      </c>
      <c r="D16" s="13" t="s">
        <v>42</v>
      </c>
      <c r="E16" s="13"/>
      <c r="F16" s="13"/>
      <c r="G16" s="13"/>
      <c r="H16" s="13">
        <f>SUM(H12:H15)</f>
        <v>0</v>
      </c>
      <c r="L16">
        <f>SUM(L12:L15)</f>
        <v>0</v>
      </c>
    </row>
    <row r="18" spans="1:8" ht="12.75" customHeight="1">
      <c r="A18" s="7"/>
      <c r="B18" s="7"/>
      <c r="C18" s="7" t="s">
        <v>38</v>
      </c>
      <c r="D18" s="7" t="s">
        <v>48</v>
      </c>
      <c r="E18" s="7"/>
      <c r="F18" s="9"/>
      <c r="G18" s="7"/>
      <c r="H18" s="9"/>
    </row>
    <row r="19" spans="1:12" ht="12.75">
      <c r="A19" s="6">
        <v>3</v>
      </c>
      <c r="B19" s="6" t="s">
        <v>874</v>
      </c>
      <c r="C19" s="6" t="s">
        <v>44</v>
      </c>
      <c r="D19" s="6" t="s">
        <v>997</v>
      </c>
      <c r="E19" s="6" t="s">
        <v>51</v>
      </c>
      <c r="F19" s="8">
        <v>323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25.5">
      <c r="D20" s="12" t="s">
        <v>998</v>
      </c>
    </row>
    <row r="21" spans="1:12" ht="25.5">
      <c r="A21" s="14">
        <v>4</v>
      </c>
      <c r="B21" s="14" t="s">
        <v>98</v>
      </c>
      <c r="C21" s="14" t="s">
        <v>750</v>
      </c>
      <c r="D21" s="14" t="s">
        <v>999</v>
      </c>
      <c r="E21" s="14" t="s">
        <v>51</v>
      </c>
      <c r="F21" s="8">
        <v>323</v>
      </c>
      <c r="G21" s="11"/>
      <c r="H21" s="10">
        <f>ROUND(G21*F21,2)</f>
        <v>0</v>
      </c>
      <c r="K21">
        <f>rekapitulace!H8</f>
        <v>21</v>
      </c>
      <c r="L21">
        <f>ROUND(K21/100*H21,2)</f>
        <v>0</v>
      </c>
    </row>
    <row r="22" spans="1:12" ht="25.5">
      <c r="A22" s="14">
        <v>5</v>
      </c>
      <c r="B22" s="14" t="s">
        <v>127</v>
      </c>
      <c r="C22" s="14" t="s">
        <v>965</v>
      </c>
      <c r="D22" s="14" t="s">
        <v>1000</v>
      </c>
      <c r="E22" s="14" t="s">
        <v>51</v>
      </c>
      <c r="F22" s="8">
        <v>323</v>
      </c>
      <c r="G22" s="11"/>
      <c r="H22" s="10">
        <f>ROUND(G22*F22,2)</f>
        <v>0</v>
      </c>
      <c r="K22">
        <f>rekapitulace!H8</f>
        <v>21</v>
      </c>
      <c r="L22">
        <f>ROUND(K22/100*H22,2)</f>
        <v>0</v>
      </c>
    </row>
    <row r="23" spans="1:12" ht="12.75">
      <c r="A23" s="6">
        <v>6</v>
      </c>
      <c r="B23" s="6" t="s">
        <v>146</v>
      </c>
      <c r="C23" s="6" t="s">
        <v>44</v>
      </c>
      <c r="D23" s="6" t="s">
        <v>1001</v>
      </c>
      <c r="E23" s="6" t="s">
        <v>51</v>
      </c>
      <c r="F23" s="8">
        <v>295.05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25.5">
      <c r="D24" s="12" t="s">
        <v>1002</v>
      </c>
    </row>
    <row r="25" spans="1:12" ht="25.5">
      <c r="A25" s="14">
        <v>7</v>
      </c>
      <c r="B25" s="14" t="s">
        <v>232</v>
      </c>
      <c r="C25" s="14" t="s">
        <v>44</v>
      </c>
      <c r="D25" s="14" t="s">
        <v>1003</v>
      </c>
      <c r="E25" s="14" t="s">
        <v>51</v>
      </c>
      <c r="F25" s="8">
        <v>295.05</v>
      </c>
      <c r="G25" s="11"/>
      <c r="H25" s="10">
        <f>ROUND(G25*F25,2)</f>
        <v>0</v>
      </c>
      <c r="K25">
        <f>rekapitulace!H8</f>
        <v>21</v>
      </c>
      <c r="L25">
        <f>ROUND(K25/100*H25,2)</f>
        <v>0</v>
      </c>
    </row>
    <row r="26" spans="1:12" ht="25.5">
      <c r="A26" s="6">
        <v>8</v>
      </c>
      <c r="B26" s="6" t="s">
        <v>149</v>
      </c>
      <c r="C26" s="6" t="s">
        <v>44</v>
      </c>
      <c r="D26" s="6" t="s">
        <v>1004</v>
      </c>
      <c r="E26" s="6" t="s">
        <v>51</v>
      </c>
      <c r="F26" s="8">
        <v>24.675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ht="12.75">
      <c r="D27" s="12" t="s">
        <v>1005</v>
      </c>
    </row>
    <row r="28" spans="1:12" ht="25.5">
      <c r="A28" s="14">
        <v>9</v>
      </c>
      <c r="B28" s="14" t="s">
        <v>232</v>
      </c>
      <c r="C28" s="14" t="s">
        <v>750</v>
      </c>
      <c r="D28" s="14" t="s">
        <v>1003</v>
      </c>
      <c r="E28" s="14" t="s">
        <v>51</v>
      </c>
      <c r="F28" s="8">
        <v>24.675</v>
      </c>
      <c r="G28" s="11"/>
      <c r="H28" s="10">
        <f>ROUND(G28*F28,2)</f>
        <v>0</v>
      </c>
      <c r="K28">
        <f>rekapitulace!H8</f>
        <v>21</v>
      </c>
      <c r="L28">
        <f>ROUND(K28/100*H28,2)</f>
        <v>0</v>
      </c>
    </row>
    <row r="29" spans="1:12" ht="12.75" customHeight="1">
      <c r="A29" s="13"/>
      <c r="B29" s="13"/>
      <c r="C29" s="13" t="s">
        <v>38</v>
      </c>
      <c r="D29" s="13" t="s">
        <v>48</v>
      </c>
      <c r="E29" s="13"/>
      <c r="F29" s="13"/>
      <c r="G29" s="13"/>
      <c r="H29" s="13">
        <f>SUM(H19:H28)</f>
        <v>0</v>
      </c>
      <c r="L29">
        <f>SUM(L19:L28)</f>
        <v>0</v>
      </c>
    </row>
    <row r="31" spans="1:8" ht="12.75" customHeight="1">
      <c r="A31" s="7"/>
      <c r="B31" s="7"/>
      <c r="C31" s="7" t="s">
        <v>175</v>
      </c>
      <c r="D31" s="7" t="s">
        <v>174</v>
      </c>
      <c r="E31" s="7"/>
      <c r="F31" s="9"/>
      <c r="G31" s="7"/>
      <c r="H31" s="9"/>
    </row>
    <row r="32" spans="1:12" ht="25.5">
      <c r="A32" s="6">
        <v>10</v>
      </c>
      <c r="B32" s="6" t="s">
        <v>222</v>
      </c>
      <c r="C32" s="6" t="s">
        <v>44</v>
      </c>
      <c r="D32" s="6" t="s">
        <v>1006</v>
      </c>
      <c r="E32" s="6" t="s">
        <v>67</v>
      </c>
      <c r="F32" s="8">
        <v>165.9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12.75">
      <c r="D33" s="12" t="s">
        <v>1007</v>
      </c>
    </row>
    <row r="34" spans="1:12" ht="25.5">
      <c r="A34" s="6">
        <v>11</v>
      </c>
      <c r="B34" s="6" t="s">
        <v>183</v>
      </c>
      <c r="C34" s="6" t="s">
        <v>44</v>
      </c>
      <c r="D34" s="6" t="s">
        <v>1008</v>
      </c>
      <c r="E34" s="6" t="s">
        <v>67</v>
      </c>
      <c r="F34" s="8">
        <v>171.15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1009</v>
      </c>
    </row>
    <row r="36" spans="1:12" ht="25.5">
      <c r="A36" s="6">
        <v>12</v>
      </c>
      <c r="B36" s="6" t="s">
        <v>183</v>
      </c>
      <c r="C36" s="6" t="s">
        <v>181</v>
      </c>
      <c r="D36" s="6" t="s">
        <v>1010</v>
      </c>
      <c r="E36" s="6" t="s">
        <v>67</v>
      </c>
      <c r="F36" s="8">
        <v>32.97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ht="12.75">
      <c r="D37" s="12" t="s">
        <v>1011</v>
      </c>
    </row>
    <row r="38" spans="1:12" ht="12.75" customHeight="1">
      <c r="A38" s="13"/>
      <c r="B38" s="13"/>
      <c r="C38" s="13" t="s">
        <v>175</v>
      </c>
      <c r="D38" s="13" t="s">
        <v>174</v>
      </c>
      <c r="E38" s="13"/>
      <c r="F38" s="13"/>
      <c r="G38" s="13"/>
      <c r="H38" s="13">
        <f>SUM(H32:H37)</f>
        <v>0</v>
      </c>
      <c r="L38">
        <f>SUM(L32:L37)</f>
        <v>0</v>
      </c>
    </row>
    <row r="40" spans="1:12" ht="12.75" customHeight="1">
      <c r="A40" s="13"/>
      <c r="B40" s="13"/>
      <c r="C40" s="13"/>
      <c r="D40" s="13" t="s">
        <v>53</v>
      </c>
      <c r="E40" s="13"/>
      <c r="F40" s="13"/>
      <c r="G40" s="13"/>
      <c r="H40" s="13">
        <f>+H16+H29+H38</f>
        <v>0</v>
      </c>
      <c r="L40">
        <f>+L16+L29+L38</f>
        <v>0</v>
      </c>
    </row>
    <row r="42" spans="1:8" ht="12.75" customHeight="1">
      <c r="A42" s="7" t="s">
        <v>54</v>
      </c>
      <c r="B42" s="7"/>
      <c r="C42" s="7"/>
      <c r="D42" s="7"/>
      <c r="E42" s="7"/>
      <c r="F42" s="7"/>
      <c r="G42" s="7"/>
      <c r="H42" s="7"/>
    </row>
    <row r="43" spans="1:8" ht="12.75" customHeight="1">
      <c r="A43" s="7"/>
      <c r="B43" s="7"/>
      <c r="C43" s="7"/>
      <c r="D43" s="7" t="s">
        <v>55</v>
      </c>
      <c r="E43" s="7"/>
      <c r="F43" s="7"/>
      <c r="G43" s="7"/>
      <c r="H43" s="7"/>
    </row>
    <row r="44" spans="1:12" ht="12.75" customHeight="1">
      <c r="A44" s="13"/>
      <c r="B44" s="13"/>
      <c r="C44" s="13"/>
      <c r="D44" s="13" t="s">
        <v>56</v>
      </c>
      <c r="E44" s="13"/>
      <c r="F44" s="13"/>
      <c r="G44" s="13"/>
      <c r="H44" s="13">
        <v>0</v>
      </c>
      <c r="L44">
        <v>0</v>
      </c>
    </row>
    <row r="45" spans="1:8" ht="12.75" customHeight="1">
      <c r="A45" s="7"/>
      <c r="B45" s="7"/>
      <c r="C45" s="7"/>
      <c r="D45" s="7" t="s">
        <v>57</v>
      </c>
      <c r="E45" s="7"/>
      <c r="F45" s="7"/>
      <c r="G45" s="7"/>
      <c r="H45" s="7"/>
    </row>
    <row r="46" spans="1:12" ht="12.75" customHeight="1">
      <c r="A46" s="13"/>
      <c r="B46" s="13"/>
      <c r="C46" s="13"/>
      <c r="D46" s="13" t="s">
        <v>58</v>
      </c>
      <c r="E46" s="13"/>
      <c r="F46" s="13"/>
      <c r="G46" s="13"/>
      <c r="H46" s="13">
        <v>0</v>
      </c>
      <c r="L46">
        <v>0</v>
      </c>
    </row>
    <row r="47" spans="1:12" ht="12.75" customHeight="1">
      <c r="A47" s="13"/>
      <c r="B47" s="13"/>
      <c r="C47" s="13"/>
      <c r="D47" s="13" t="s">
        <v>59</v>
      </c>
      <c r="E47" s="13"/>
      <c r="F47" s="13"/>
      <c r="G47" s="13"/>
      <c r="H47" s="13">
        <f>H44+H46</f>
        <v>0</v>
      </c>
      <c r="L47">
        <f>L44+L46</f>
        <v>0</v>
      </c>
    </row>
    <row r="49" spans="1:12" ht="12.75" customHeight="1">
      <c r="A49" s="13"/>
      <c r="B49" s="13"/>
      <c r="C49" s="13"/>
      <c r="D49" s="13" t="s">
        <v>59</v>
      </c>
      <c r="E49" s="13"/>
      <c r="F49" s="13"/>
      <c r="G49" s="13"/>
      <c r="H49" s="13">
        <f>H40+H47</f>
        <v>0</v>
      </c>
      <c r="L49">
        <f>L40+L47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38</v>
      </c>
      <c r="D5" s="5" t="s">
        <v>909</v>
      </c>
      <c r="E5" s="5"/>
    </row>
    <row r="6" spans="1:5" ht="12.75" customHeight="1">
      <c r="A6" t="s">
        <v>18</v>
      </c>
      <c r="C6" s="5" t="s">
        <v>1012</v>
      </c>
      <c r="D6" s="5" t="s">
        <v>1013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692</v>
      </c>
      <c r="C12" s="6" t="s">
        <v>44</v>
      </c>
      <c r="D12" s="6" t="s">
        <v>693</v>
      </c>
      <c r="E12" s="6" t="s">
        <v>46</v>
      </c>
      <c r="F12" s="8">
        <v>75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25.5">
      <c r="D13" s="12" t="s">
        <v>1014</v>
      </c>
    </row>
    <row r="14" spans="1:12" ht="12.75">
      <c r="A14" s="6">
        <v>2</v>
      </c>
      <c r="B14" s="6" t="s">
        <v>263</v>
      </c>
      <c r="C14" s="6" t="s">
        <v>44</v>
      </c>
      <c r="D14" s="6" t="s">
        <v>264</v>
      </c>
      <c r="E14" s="6" t="s">
        <v>46</v>
      </c>
      <c r="F14" s="8">
        <v>75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1014</v>
      </c>
    </row>
    <row r="16" spans="1:12" ht="25.5">
      <c r="A16" s="6">
        <v>3</v>
      </c>
      <c r="B16" s="6" t="s">
        <v>265</v>
      </c>
      <c r="C16" s="6" t="s">
        <v>44</v>
      </c>
      <c r="D16" s="6" t="s">
        <v>266</v>
      </c>
      <c r="E16" s="6" t="s">
        <v>51</v>
      </c>
      <c r="F16" s="8">
        <v>50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spans="1:12" ht="12.75" customHeight="1">
      <c r="A17" s="13"/>
      <c r="B17" s="13"/>
      <c r="C17" s="13" t="s">
        <v>21</v>
      </c>
      <c r="D17" s="13" t="s">
        <v>42</v>
      </c>
      <c r="E17" s="13"/>
      <c r="F17" s="13"/>
      <c r="G17" s="13"/>
      <c r="H17" s="13">
        <f>SUM(H12:H16)</f>
        <v>0</v>
      </c>
      <c r="L17">
        <f>SUM(L12:L16)</f>
        <v>0</v>
      </c>
    </row>
    <row r="19" spans="1:8" ht="12.75" customHeight="1">
      <c r="A19" s="7"/>
      <c r="B19" s="7"/>
      <c r="C19" s="7" t="s">
        <v>36</v>
      </c>
      <c r="D19" s="7" t="s">
        <v>267</v>
      </c>
      <c r="E19" s="7"/>
      <c r="F19" s="9"/>
      <c r="G19" s="7"/>
      <c r="H19" s="9"/>
    </row>
    <row r="20" spans="1:12" ht="12.75">
      <c r="A20" s="6">
        <v>4</v>
      </c>
      <c r="B20" s="6" t="s">
        <v>268</v>
      </c>
      <c r="C20" s="6" t="s">
        <v>44</v>
      </c>
      <c r="D20" s="6" t="s">
        <v>269</v>
      </c>
      <c r="E20" s="6" t="s">
        <v>46</v>
      </c>
      <c r="F20" s="8">
        <v>0.345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ht="12.75">
      <c r="D21" s="12" t="s">
        <v>1015</v>
      </c>
    </row>
    <row r="22" spans="1:12" ht="25.5">
      <c r="A22" s="6">
        <v>5</v>
      </c>
      <c r="B22" s="6" t="s">
        <v>270</v>
      </c>
      <c r="C22" s="6" t="s">
        <v>44</v>
      </c>
      <c r="D22" s="6" t="s">
        <v>483</v>
      </c>
      <c r="E22" s="6" t="s">
        <v>272</v>
      </c>
      <c r="F22" s="8">
        <v>0.069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ht="12.75">
      <c r="D23" s="12" t="s">
        <v>1016</v>
      </c>
    </row>
    <row r="24" spans="1:12" ht="12.75">
      <c r="A24" s="6">
        <v>6</v>
      </c>
      <c r="B24" s="6" t="s">
        <v>273</v>
      </c>
      <c r="C24" s="6" t="s">
        <v>44</v>
      </c>
      <c r="D24" s="6" t="s">
        <v>484</v>
      </c>
      <c r="E24" s="6" t="s">
        <v>272</v>
      </c>
      <c r="F24" s="8">
        <v>4.8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ht="25.5">
      <c r="D25" s="12" t="s">
        <v>897</v>
      </c>
    </row>
    <row r="26" spans="1:12" ht="12.75" customHeight="1">
      <c r="A26" s="13"/>
      <c r="B26" s="13"/>
      <c r="C26" s="13" t="s">
        <v>36</v>
      </c>
      <c r="D26" s="13" t="s">
        <v>267</v>
      </c>
      <c r="E26" s="13"/>
      <c r="F26" s="13"/>
      <c r="G26" s="13"/>
      <c r="H26" s="13">
        <f>SUM(H20:H25)</f>
        <v>0</v>
      </c>
      <c r="L26">
        <f>SUM(L20:L25)</f>
        <v>0</v>
      </c>
    </row>
    <row r="28" spans="1:8" ht="12.75" customHeight="1">
      <c r="A28" s="7"/>
      <c r="B28" s="7"/>
      <c r="C28" s="7" t="s">
        <v>37</v>
      </c>
      <c r="D28" s="7" t="s">
        <v>276</v>
      </c>
      <c r="E28" s="7"/>
      <c r="F28" s="9"/>
      <c r="G28" s="7"/>
      <c r="H28" s="9"/>
    </row>
    <row r="29" spans="1:12" ht="25.5">
      <c r="A29" s="6">
        <v>7</v>
      </c>
      <c r="B29" s="6" t="s">
        <v>277</v>
      </c>
      <c r="C29" s="6" t="s">
        <v>44</v>
      </c>
      <c r="D29" s="6" t="s">
        <v>1017</v>
      </c>
      <c r="E29" s="6" t="s">
        <v>46</v>
      </c>
      <c r="F29" s="8">
        <v>15.8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12.75">
      <c r="D30" s="12" t="s">
        <v>1018</v>
      </c>
    </row>
    <row r="31" spans="1:12" ht="51">
      <c r="A31" s="6">
        <v>8</v>
      </c>
      <c r="B31" s="6" t="s">
        <v>280</v>
      </c>
      <c r="C31" s="6" t="s">
        <v>44</v>
      </c>
      <c r="D31" s="6" t="s">
        <v>1019</v>
      </c>
      <c r="E31" s="6" t="s">
        <v>46</v>
      </c>
      <c r="F31" s="8">
        <v>7.2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ht="12.75">
      <c r="D32" s="12" t="s">
        <v>1020</v>
      </c>
    </row>
    <row r="33" spans="1:12" ht="12.75" customHeight="1">
      <c r="A33" s="13"/>
      <c r="B33" s="13"/>
      <c r="C33" s="13" t="s">
        <v>37</v>
      </c>
      <c r="D33" s="13" t="s">
        <v>276</v>
      </c>
      <c r="E33" s="13"/>
      <c r="F33" s="13"/>
      <c r="G33" s="13"/>
      <c r="H33" s="13">
        <f>SUM(H29:H32)</f>
        <v>0</v>
      </c>
      <c r="L33">
        <f>SUM(L29:L32)</f>
        <v>0</v>
      </c>
    </row>
    <row r="35" spans="1:8" ht="12.75" customHeight="1">
      <c r="A35" s="7"/>
      <c r="B35" s="7"/>
      <c r="C35" s="7" t="s">
        <v>41</v>
      </c>
      <c r="D35" s="7" t="s">
        <v>157</v>
      </c>
      <c r="E35" s="7"/>
      <c r="F35" s="9"/>
      <c r="G35" s="7"/>
      <c r="H35" s="9"/>
    </row>
    <row r="36" spans="1:12" ht="25.5">
      <c r="A36" s="6">
        <v>9</v>
      </c>
      <c r="B36" s="6" t="s">
        <v>287</v>
      </c>
      <c r="C36" s="6" t="s">
        <v>44</v>
      </c>
      <c r="D36" s="6" t="s">
        <v>1021</v>
      </c>
      <c r="E36" s="6" t="s">
        <v>46</v>
      </c>
      <c r="F36" s="8">
        <v>24.9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ht="38.25">
      <c r="D37" s="12" t="s">
        <v>1022</v>
      </c>
    </row>
    <row r="38" spans="1:12" ht="12.75" customHeight="1">
      <c r="A38" s="13"/>
      <c r="B38" s="13"/>
      <c r="C38" s="13" t="s">
        <v>41</v>
      </c>
      <c r="D38" s="13" t="s">
        <v>157</v>
      </c>
      <c r="E38" s="13"/>
      <c r="F38" s="13"/>
      <c r="G38" s="13"/>
      <c r="H38" s="13">
        <f>SUM(H36:H37)</f>
        <v>0</v>
      </c>
      <c r="L38">
        <f>SUM(L36:L37)</f>
        <v>0</v>
      </c>
    </row>
    <row r="40" spans="1:8" ht="12.75" customHeight="1">
      <c r="A40" s="7"/>
      <c r="B40" s="7"/>
      <c r="C40" s="7" t="s">
        <v>175</v>
      </c>
      <c r="D40" s="7" t="s">
        <v>174</v>
      </c>
      <c r="E40" s="7"/>
      <c r="F40" s="9"/>
      <c r="G40" s="7"/>
      <c r="H40" s="9"/>
    </row>
    <row r="41" spans="1:12" ht="25.5">
      <c r="A41" s="6">
        <v>10</v>
      </c>
      <c r="B41" s="6" t="s">
        <v>290</v>
      </c>
      <c r="C41" s="6" t="s">
        <v>44</v>
      </c>
      <c r="D41" s="6" t="s">
        <v>1023</v>
      </c>
      <c r="E41" s="6" t="s">
        <v>67</v>
      </c>
      <c r="F41" s="8">
        <v>8</v>
      </c>
      <c r="G41" s="11"/>
      <c r="H41" s="10">
        <f>ROUND((G41*F41),2)</f>
        <v>0</v>
      </c>
      <c r="K41">
        <f>rekapitulace!H8</f>
        <v>21</v>
      </c>
      <c r="L41">
        <f>ROUND(K41/100*H41,2)</f>
        <v>0</v>
      </c>
    </row>
    <row r="42" ht="12.75">
      <c r="D42" s="12" t="s">
        <v>1024</v>
      </c>
    </row>
    <row r="43" spans="1:12" ht="38.25">
      <c r="A43" s="6">
        <v>11</v>
      </c>
      <c r="B43" s="6" t="s">
        <v>788</v>
      </c>
      <c r="C43" s="6" t="s">
        <v>44</v>
      </c>
      <c r="D43" s="6" t="s">
        <v>789</v>
      </c>
      <c r="E43" s="6" t="s">
        <v>162</v>
      </c>
      <c r="F43" s="8">
        <v>1</v>
      </c>
      <c r="G43" s="11"/>
      <c r="H43" s="10">
        <f>ROUND((G43*F43),2)</f>
        <v>0</v>
      </c>
      <c r="K43">
        <f>rekapitulace!H8</f>
        <v>21</v>
      </c>
      <c r="L43">
        <f>ROUND(K43/100*H43,2)</f>
        <v>0</v>
      </c>
    </row>
    <row r="44" spans="1:12" ht="12.75">
      <c r="A44" s="6">
        <v>12</v>
      </c>
      <c r="B44" s="6" t="s">
        <v>294</v>
      </c>
      <c r="C44" s="6" t="s">
        <v>44</v>
      </c>
      <c r="D44" s="6" t="s">
        <v>295</v>
      </c>
      <c r="E44" s="6" t="s">
        <v>67</v>
      </c>
      <c r="F44" s="8">
        <v>25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spans="1:12" ht="25.5">
      <c r="A45" s="6">
        <v>13</v>
      </c>
      <c r="B45" s="6" t="s">
        <v>1025</v>
      </c>
      <c r="C45" s="6" t="s">
        <v>44</v>
      </c>
      <c r="D45" s="6" t="s">
        <v>1026</v>
      </c>
      <c r="E45" s="6" t="s">
        <v>162</v>
      </c>
      <c r="F45" s="8">
        <v>1</v>
      </c>
      <c r="G45" s="11"/>
      <c r="H45" s="10">
        <f>ROUND((G45*F45),2)</f>
        <v>0</v>
      </c>
      <c r="K45">
        <f>rekapitulace!H8</f>
        <v>21</v>
      </c>
      <c r="L45">
        <f>ROUND(K45/100*H45,2)</f>
        <v>0</v>
      </c>
    </row>
    <row r="46" spans="1:12" ht="12.75" customHeight="1">
      <c r="A46" s="13"/>
      <c r="B46" s="13"/>
      <c r="C46" s="13" t="s">
        <v>175</v>
      </c>
      <c r="D46" s="13" t="s">
        <v>174</v>
      </c>
      <c r="E46" s="13"/>
      <c r="F46" s="13"/>
      <c r="G46" s="13"/>
      <c r="H46" s="13">
        <f>SUM(H41:H45)</f>
        <v>0</v>
      </c>
      <c r="L46">
        <f>SUM(L41:L45)</f>
        <v>0</v>
      </c>
    </row>
    <row r="48" spans="1:12" ht="12.75" customHeight="1">
      <c r="A48" s="13"/>
      <c r="B48" s="13"/>
      <c r="C48" s="13"/>
      <c r="D48" s="13" t="s">
        <v>53</v>
      </c>
      <c r="E48" s="13"/>
      <c r="F48" s="13"/>
      <c r="G48" s="13"/>
      <c r="H48" s="13">
        <f>+H17+H26+H33+H38+H46</f>
        <v>0</v>
      </c>
      <c r="L48">
        <f>+L17+L26+L33+L38+L46</f>
        <v>0</v>
      </c>
    </row>
    <row r="50" spans="1:8" ht="12.75" customHeight="1">
      <c r="A50" s="7" t="s">
        <v>54</v>
      </c>
      <c r="B50" s="7"/>
      <c r="C50" s="7"/>
      <c r="D50" s="7"/>
      <c r="E50" s="7"/>
      <c r="F50" s="7"/>
      <c r="G50" s="7"/>
      <c r="H50" s="7"/>
    </row>
    <row r="51" spans="1:8" ht="12.75" customHeight="1">
      <c r="A51" s="7"/>
      <c r="B51" s="7"/>
      <c r="C51" s="7"/>
      <c r="D51" s="7" t="s">
        <v>55</v>
      </c>
      <c r="E51" s="7"/>
      <c r="F51" s="7"/>
      <c r="G51" s="7"/>
      <c r="H51" s="7"/>
    </row>
    <row r="52" spans="1:12" ht="12.75" customHeight="1">
      <c r="A52" s="13"/>
      <c r="B52" s="13"/>
      <c r="C52" s="13"/>
      <c r="D52" s="13" t="s">
        <v>56</v>
      </c>
      <c r="E52" s="13"/>
      <c r="F52" s="13"/>
      <c r="G52" s="13"/>
      <c r="H52" s="13">
        <v>0</v>
      </c>
      <c r="L52">
        <v>0</v>
      </c>
    </row>
    <row r="53" spans="1:8" ht="12.75" customHeight="1">
      <c r="A53" s="7"/>
      <c r="B53" s="7"/>
      <c r="C53" s="7"/>
      <c r="D53" s="7" t="s">
        <v>57</v>
      </c>
      <c r="E53" s="7"/>
      <c r="F53" s="7"/>
      <c r="G53" s="7"/>
      <c r="H53" s="7"/>
    </row>
    <row r="54" spans="1:12" ht="12.75" customHeight="1">
      <c r="A54" s="13"/>
      <c r="B54" s="13"/>
      <c r="C54" s="13"/>
      <c r="D54" s="13" t="s">
        <v>58</v>
      </c>
      <c r="E54" s="13"/>
      <c r="F54" s="13"/>
      <c r="G54" s="13"/>
      <c r="H54" s="13">
        <v>0</v>
      </c>
      <c r="L54">
        <v>0</v>
      </c>
    </row>
    <row r="55" spans="1:12" ht="12.75" customHeight="1">
      <c r="A55" s="13"/>
      <c r="B55" s="13"/>
      <c r="C55" s="13"/>
      <c r="D55" s="13" t="s">
        <v>59</v>
      </c>
      <c r="E55" s="13"/>
      <c r="F55" s="13"/>
      <c r="G55" s="13"/>
      <c r="H55" s="13">
        <f>H52+H54</f>
        <v>0</v>
      </c>
      <c r="L55">
        <f>L52+L54</f>
        <v>0</v>
      </c>
    </row>
    <row r="57" spans="1:12" ht="12.75" customHeight="1">
      <c r="A57" s="13"/>
      <c r="B57" s="13"/>
      <c r="C57" s="13"/>
      <c r="D57" s="13" t="s">
        <v>59</v>
      </c>
      <c r="E57" s="13"/>
      <c r="F57" s="13"/>
      <c r="G57" s="13"/>
      <c r="H57" s="13">
        <f>H48+H55</f>
        <v>0</v>
      </c>
      <c r="L57">
        <f>L48+L55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38</v>
      </c>
      <c r="D5" s="5" t="s">
        <v>909</v>
      </c>
      <c r="E5" s="5"/>
    </row>
    <row r="6" spans="1:5" ht="12.75" customHeight="1">
      <c r="A6" t="s">
        <v>18</v>
      </c>
      <c r="C6" s="5" t="s">
        <v>1027</v>
      </c>
      <c r="D6" s="5" t="s">
        <v>1028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18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135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1029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135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1030</v>
      </c>
    </row>
    <row r="18" spans="1:12" ht="25.5">
      <c r="A18" s="6">
        <v>5</v>
      </c>
      <c r="B18" s="6" t="s">
        <v>265</v>
      </c>
      <c r="C18" s="6" t="s">
        <v>44</v>
      </c>
      <c r="D18" s="6" t="s">
        <v>266</v>
      </c>
      <c r="E18" s="6" t="s">
        <v>51</v>
      </c>
      <c r="F18" s="8">
        <v>80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896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8" ht="12.75" customHeight="1">
      <c r="A22" s="7"/>
      <c r="B22" s="7"/>
      <c r="C22" s="7" t="s">
        <v>36</v>
      </c>
      <c r="D22" s="7" t="s">
        <v>267</v>
      </c>
      <c r="E22" s="7"/>
      <c r="F22" s="9"/>
      <c r="G22" s="7"/>
      <c r="H22" s="9"/>
    </row>
    <row r="23" spans="1:12" ht="12.75">
      <c r="A23" s="6">
        <v>6</v>
      </c>
      <c r="B23" s="6" t="s">
        <v>268</v>
      </c>
      <c r="C23" s="6" t="s">
        <v>44</v>
      </c>
      <c r="D23" s="6" t="s">
        <v>269</v>
      </c>
      <c r="E23" s="6" t="s">
        <v>46</v>
      </c>
      <c r="F23" s="8">
        <v>0.345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1015</v>
      </c>
    </row>
    <row r="25" spans="1:12" ht="12.75">
      <c r="A25" s="6">
        <v>7</v>
      </c>
      <c r="B25" s="6" t="s">
        <v>270</v>
      </c>
      <c r="C25" s="6" t="s">
        <v>44</v>
      </c>
      <c r="D25" s="6" t="s">
        <v>271</v>
      </c>
      <c r="E25" s="6" t="s">
        <v>272</v>
      </c>
      <c r="F25" s="8">
        <v>0.069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1016</v>
      </c>
    </row>
    <row r="27" spans="1:12" ht="25.5">
      <c r="A27" s="6">
        <v>8</v>
      </c>
      <c r="B27" s="6" t="s">
        <v>273</v>
      </c>
      <c r="C27" s="6" t="s">
        <v>44</v>
      </c>
      <c r="D27" s="6" t="s">
        <v>274</v>
      </c>
      <c r="E27" s="6" t="s">
        <v>272</v>
      </c>
      <c r="F27" s="8">
        <v>4.8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25.5">
      <c r="D28" s="12" t="s">
        <v>897</v>
      </c>
    </row>
    <row r="29" spans="1:12" ht="12.75" customHeight="1">
      <c r="A29" s="13"/>
      <c r="B29" s="13"/>
      <c r="C29" s="13" t="s">
        <v>36</v>
      </c>
      <c r="D29" s="13" t="s">
        <v>267</v>
      </c>
      <c r="E29" s="13"/>
      <c r="F29" s="13"/>
      <c r="G29" s="13"/>
      <c r="H29" s="13">
        <f>SUM(H23:H28)</f>
        <v>0</v>
      </c>
      <c r="L29">
        <f>SUM(L23:L28)</f>
        <v>0</v>
      </c>
    </row>
    <row r="31" spans="1:8" ht="12.75" customHeight="1">
      <c r="A31" s="7"/>
      <c r="B31" s="7"/>
      <c r="C31" s="7" t="s">
        <v>37</v>
      </c>
      <c r="D31" s="7" t="s">
        <v>276</v>
      </c>
      <c r="E31" s="7"/>
      <c r="F31" s="9"/>
      <c r="G31" s="7"/>
      <c r="H31" s="9"/>
    </row>
    <row r="32" spans="1:12" ht="12.75">
      <c r="A32" s="6">
        <v>9</v>
      </c>
      <c r="B32" s="6" t="s">
        <v>277</v>
      </c>
      <c r="C32" s="6" t="s">
        <v>44</v>
      </c>
      <c r="D32" s="6" t="s">
        <v>278</v>
      </c>
      <c r="E32" s="6" t="s">
        <v>46</v>
      </c>
      <c r="F32" s="8">
        <v>28.98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38.25">
      <c r="D33" s="12" t="s">
        <v>1031</v>
      </c>
    </row>
    <row r="34" spans="1:12" ht="51">
      <c r="A34" s="6">
        <v>10</v>
      </c>
      <c r="B34" s="6" t="s">
        <v>280</v>
      </c>
      <c r="C34" s="6" t="s">
        <v>44</v>
      </c>
      <c r="D34" s="6" t="s">
        <v>1019</v>
      </c>
      <c r="E34" s="6" t="s">
        <v>46</v>
      </c>
      <c r="F34" s="8">
        <v>6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515</v>
      </c>
    </row>
    <row r="36" spans="1:12" ht="12.75" customHeight="1">
      <c r="A36" s="13"/>
      <c r="B36" s="13"/>
      <c r="C36" s="13" t="s">
        <v>37</v>
      </c>
      <c r="D36" s="13" t="s">
        <v>276</v>
      </c>
      <c r="E36" s="13"/>
      <c r="F36" s="13"/>
      <c r="G36" s="13"/>
      <c r="H36" s="13">
        <f>SUM(H32:H35)</f>
        <v>0</v>
      </c>
      <c r="L36">
        <f>SUM(L32:L35)</f>
        <v>0</v>
      </c>
    </row>
    <row r="38" spans="1:8" ht="12.75" customHeight="1">
      <c r="A38" s="7"/>
      <c r="B38" s="7"/>
      <c r="C38" s="7" t="s">
        <v>41</v>
      </c>
      <c r="D38" s="7" t="s">
        <v>157</v>
      </c>
      <c r="E38" s="7"/>
      <c r="F38" s="9"/>
      <c r="G38" s="7"/>
      <c r="H38" s="9"/>
    </row>
    <row r="39" spans="1:12" ht="12.75">
      <c r="A39" s="6">
        <v>11</v>
      </c>
      <c r="B39" s="6" t="s">
        <v>287</v>
      </c>
      <c r="C39" s="6" t="s">
        <v>44</v>
      </c>
      <c r="D39" s="6" t="s">
        <v>288</v>
      </c>
      <c r="E39" s="6" t="s">
        <v>46</v>
      </c>
      <c r="F39" s="8">
        <v>12.3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ht="12.75">
      <c r="D40" s="12" t="s">
        <v>1032</v>
      </c>
    </row>
    <row r="41" spans="1:12" ht="12.75" customHeight="1">
      <c r="A41" s="13"/>
      <c r="B41" s="13"/>
      <c r="C41" s="13" t="s">
        <v>41</v>
      </c>
      <c r="D41" s="13" t="s">
        <v>157</v>
      </c>
      <c r="E41" s="13"/>
      <c r="F41" s="13"/>
      <c r="G41" s="13"/>
      <c r="H41" s="13">
        <f>SUM(H39:H40)</f>
        <v>0</v>
      </c>
      <c r="L41">
        <f>SUM(L39:L40)</f>
        <v>0</v>
      </c>
    </row>
    <row r="43" spans="1:8" ht="12.75" customHeight="1">
      <c r="A43" s="7"/>
      <c r="B43" s="7"/>
      <c r="C43" s="7" t="s">
        <v>175</v>
      </c>
      <c r="D43" s="7" t="s">
        <v>174</v>
      </c>
      <c r="E43" s="7"/>
      <c r="F43" s="9"/>
      <c r="G43" s="7"/>
      <c r="H43" s="9"/>
    </row>
    <row r="44" spans="1:12" ht="12.75">
      <c r="A44" s="6">
        <v>12</v>
      </c>
      <c r="B44" s="6" t="s">
        <v>290</v>
      </c>
      <c r="C44" s="6" t="s">
        <v>44</v>
      </c>
      <c r="D44" s="6" t="s">
        <v>489</v>
      </c>
      <c r="E44" s="6" t="s">
        <v>67</v>
      </c>
      <c r="F44" s="8">
        <v>9.4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1033</v>
      </c>
    </row>
    <row r="46" spans="1:12" ht="38.25">
      <c r="A46" s="6">
        <v>13</v>
      </c>
      <c r="B46" s="6" t="s">
        <v>504</v>
      </c>
      <c r="C46" s="6" t="s">
        <v>44</v>
      </c>
      <c r="D46" s="6" t="s">
        <v>1034</v>
      </c>
      <c r="E46" s="6" t="s">
        <v>162</v>
      </c>
      <c r="F46" s="8">
        <v>1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spans="1:12" ht="25.5">
      <c r="A47" s="6">
        <v>14</v>
      </c>
      <c r="B47" s="6" t="s">
        <v>329</v>
      </c>
      <c r="C47" s="6" t="s">
        <v>44</v>
      </c>
      <c r="D47" s="6" t="s">
        <v>1035</v>
      </c>
      <c r="E47" s="6" t="s">
        <v>67</v>
      </c>
      <c r="F47" s="8">
        <v>20.5</v>
      </c>
      <c r="G47" s="11"/>
      <c r="H47" s="10">
        <f>ROUND((G47*F47),2)</f>
        <v>0</v>
      </c>
      <c r="K47">
        <f>rekapitulace!H8</f>
        <v>21</v>
      </c>
      <c r="L47">
        <f>ROUND(K47/100*H47,2)</f>
        <v>0</v>
      </c>
    </row>
    <row r="48" spans="1:12" ht="25.5">
      <c r="A48" s="6">
        <v>15</v>
      </c>
      <c r="B48" s="6" t="s">
        <v>194</v>
      </c>
      <c r="C48" s="6" t="s">
        <v>44</v>
      </c>
      <c r="D48" s="6" t="s">
        <v>195</v>
      </c>
      <c r="E48" s="6" t="s">
        <v>162</v>
      </c>
      <c r="F48" s="8">
        <v>6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ht="12.75">
      <c r="D49" s="12" t="s">
        <v>981</v>
      </c>
    </row>
    <row r="50" spans="1:12" ht="38.25">
      <c r="A50" s="6">
        <v>16</v>
      </c>
      <c r="B50" s="6" t="s">
        <v>296</v>
      </c>
      <c r="C50" s="6" t="s">
        <v>44</v>
      </c>
      <c r="D50" s="6" t="s">
        <v>297</v>
      </c>
      <c r="E50" s="6" t="s">
        <v>67</v>
      </c>
      <c r="F50" s="8">
        <v>15</v>
      </c>
      <c r="G50" s="11"/>
      <c r="H50" s="10">
        <f>ROUND((G50*F50),2)</f>
        <v>0</v>
      </c>
      <c r="K50">
        <f>rekapitulace!H8</f>
        <v>21</v>
      </c>
      <c r="L50">
        <f>ROUND(K50/100*H50,2)</f>
        <v>0</v>
      </c>
    </row>
    <row r="51" ht="12.75">
      <c r="D51" s="12" t="s">
        <v>1036</v>
      </c>
    </row>
    <row r="52" spans="1:12" ht="12.75" customHeight="1">
      <c r="A52" s="13"/>
      <c r="B52" s="13"/>
      <c r="C52" s="13" t="s">
        <v>175</v>
      </c>
      <c r="D52" s="13" t="s">
        <v>174</v>
      </c>
      <c r="E52" s="13"/>
      <c r="F52" s="13"/>
      <c r="G52" s="13"/>
      <c r="H52" s="13">
        <f>SUM(H44:H51)</f>
        <v>0</v>
      </c>
      <c r="L52">
        <f>SUM(L44:L51)</f>
        <v>0</v>
      </c>
    </row>
    <row r="54" spans="1:12" ht="12.75" customHeight="1">
      <c r="A54" s="13"/>
      <c r="B54" s="13"/>
      <c r="C54" s="13"/>
      <c r="D54" s="13" t="s">
        <v>53</v>
      </c>
      <c r="E54" s="13"/>
      <c r="F54" s="13"/>
      <c r="G54" s="13"/>
      <c r="H54" s="13">
        <f>+H20+H29+H36+H41+H52</f>
        <v>0</v>
      </c>
      <c r="L54">
        <f>+L20+L29+L36+L41+L52</f>
        <v>0</v>
      </c>
    </row>
    <row r="56" spans="1:8" ht="12.75" customHeight="1">
      <c r="A56" s="7" t="s">
        <v>54</v>
      </c>
      <c r="B56" s="7"/>
      <c r="C56" s="7"/>
      <c r="D56" s="7"/>
      <c r="E56" s="7"/>
      <c r="F56" s="7"/>
      <c r="G56" s="7"/>
      <c r="H56" s="7"/>
    </row>
    <row r="57" spans="1:8" ht="12.75" customHeight="1">
      <c r="A57" s="7"/>
      <c r="B57" s="7"/>
      <c r="C57" s="7"/>
      <c r="D57" s="7" t="s">
        <v>55</v>
      </c>
      <c r="E57" s="7"/>
      <c r="F57" s="7"/>
      <c r="G57" s="7"/>
      <c r="H57" s="7"/>
    </row>
    <row r="58" spans="1:12" ht="12.75" customHeight="1">
      <c r="A58" s="13"/>
      <c r="B58" s="13"/>
      <c r="C58" s="13"/>
      <c r="D58" s="13" t="s">
        <v>56</v>
      </c>
      <c r="E58" s="13"/>
      <c r="F58" s="13"/>
      <c r="G58" s="13"/>
      <c r="H58" s="13">
        <v>0</v>
      </c>
      <c r="L58">
        <v>0</v>
      </c>
    </row>
    <row r="59" spans="1:8" ht="12.75" customHeight="1">
      <c r="A59" s="7"/>
      <c r="B59" s="7"/>
      <c r="C59" s="7"/>
      <c r="D59" s="7" t="s">
        <v>57</v>
      </c>
      <c r="E59" s="7"/>
      <c r="F59" s="7"/>
      <c r="G59" s="7"/>
      <c r="H59" s="7"/>
    </row>
    <row r="60" spans="1:12" ht="12.75" customHeight="1">
      <c r="A60" s="13"/>
      <c r="B60" s="13"/>
      <c r="C60" s="13"/>
      <c r="D60" s="13" t="s">
        <v>58</v>
      </c>
      <c r="E60" s="13"/>
      <c r="F60" s="13"/>
      <c r="G60" s="13"/>
      <c r="H60" s="13">
        <v>0</v>
      </c>
      <c r="L60">
        <v>0</v>
      </c>
    </row>
    <row r="61" spans="1:12" ht="12.75" customHeight="1">
      <c r="A61" s="13"/>
      <c r="B61" s="13"/>
      <c r="C61" s="13"/>
      <c r="D61" s="13" t="s">
        <v>59</v>
      </c>
      <c r="E61" s="13"/>
      <c r="F61" s="13"/>
      <c r="G61" s="13"/>
      <c r="H61" s="13">
        <f>H58+H60</f>
        <v>0</v>
      </c>
      <c r="L61">
        <f>L58+L60</f>
        <v>0</v>
      </c>
    </row>
    <row r="63" spans="1:12" ht="12.75" customHeight="1">
      <c r="A63" s="13"/>
      <c r="B63" s="13"/>
      <c r="C63" s="13"/>
      <c r="D63" s="13" t="s">
        <v>59</v>
      </c>
      <c r="E63" s="13"/>
      <c r="F63" s="13"/>
      <c r="G63" s="13"/>
      <c r="H63" s="13">
        <f>H54+H61</f>
        <v>0</v>
      </c>
      <c r="L63">
        <f>L54+L61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38</v>
      </c>
      <c r="D5" s="5" t="s">
        <v>909</v>
      </c>
      <c r="E5" s="5"/>
    </row>
    <row r="6" spans="1:5" ht="12.75" customHeight="1">
      <c r="A6" t="s">
        <v>18</v>
      </c>
      <c r="C6" s="5" t="s">
        <v>1037</v>
      </c>
      <c r="D6" s="5" t="s">
        <v>1038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25.5">
      <c r="A13" s="6">
        <v>2</v>
      </c>
      <c r="B13" s="6" t="s">
        <v>303</v>
      </c>
      <c r="C13" s="6" t="s">
        <v>44</v>
      </c>
      <c r="D13" s="6" t="s">
        <v>1039</v>
      </c>
      <c r="E13" s="6" t="s">
        <v>67</v>
      </c>
      <c r="F13" s="8">
        <v>18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51">
      <c r="A14" s="6">
        <v>3</v>
      </c>
      <c r="B14" s="6" t="s">
        <v>71</v>
      </c>
      <c r="C14" s="6" t="s">
        <v>44</v>
      </c>
      <c r="D14" s="6" t="s">
        <v>1040</v>
      </c>
      <c r="E14" s="6" t="s">
        <v>46</v>
      </c>
      <c r="F14" s="8">
        <v>310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1041</v>
      </c>
    </row>
    <row r="16" spans="1:12" ht="38.25">
      <c r="A16" s="6">
        <v>4</v>
      </c>
      <c r="B16" s="6" t="s">
        <v>655</v>
      </c>
      <c r="C16" s="6" t="s">
        <v>44</v>
      </c>
      <c r="D16" s="6" t="s">
        <v>656</v>
      </c>
      <c r="E16" s="6" t="s">
        <v>46</v>
      </c>
      <c r="F16" s="8">
        <v>86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2" t="s">
        <v>1042</v>
      </c>
    </row>
    <row r="18" spans="1:12" ht="25.5">
      <c r="A18" s="6">
        <v>5</v>
      </c>
      <c r="B18" s="6" t="s">
        <v>263</v>
      </c>
      <c r="C18" s="6" t="s">
        <v>44</v>
      </c>
      <c r="D18" s="6" t="s">
        <v>1043</v>
      </c>
      <c r="E18" s="6" t="s">
        <v>46</v>
      </c>
      <c r="F18" s="8">
        <v>310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25.5">
      <c r="D19" s="12" t="s">
        <v>1041</v>
      </c>
    </row>
    <row r="20" spans="1:12" ht="12.75">
      <c r="A20" s="6">
        <v>6</v>
      </c>
      <c r="B20" s="6" t="s">
        <v>361</v>
      </c>
      <c r="C20" s="6" t="s">
        <v>44</v>
      </c>
      <c r="D20" s="6" t="s">
        <v>362</v>
      </c>
      <c r="E20" s="6" t="s">
        <v>46</v>
      </c>
      <c r="F20" s="8">
        <v>53.75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ht="12.75">
      <c r="D21" s="12" t="s">
        <v>1044</v>
      </c>
    </row>
    <row r="22" spans="1:12" ht="12.75">
      <c r="A22" s="6">
        <v>7</v>
      </c>
      <c r="B22" s="6" t="s">
        <v>659</v>
      </c>
      <c r="C22" s="6" t="s">
        <v>44</v>
      </c>
      <c r="D22" s="6" t="s">
        <v>660</v>
      </c>
      <c r="E22" s="6" t="s">
        <v>46</v>
      </c>
      <c r="F22" s="8">
        <v>32.25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ht="12.75">
      <c r="D23" s="12" t="s">
        <v>1045</v>
      </c>
    </row>
    <row r="24" spans="1:12" ht="25.5">
      <c r="A24" s="6">
        <v>8</v>
      </c>
      <c r="B24" s="6" t="s">
        <v>265</v>
      </c>
      <c r="C24" s="6" t="s">
        <v>44</v>
      </c>
      <c r="D24" s="6" t="s">
        <v>266</v>
      </c>
      <c r="E24" s="6" t="s">
        <v>51</v>
      </c>
      <c r="F24" s="8">
        <v>80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ht="12.75">
      <c r="D25" s="12" t="s">
        <v>896</v>
      </c>
    </row>
    <row r="26" spans="1:12" ht="12.75" customHeight="1">
      <c r="A26" s="13"/>
      <c r="B26" s="13"/>
      <c r="C26" s="13" t="s">
        <v>21</v>
      </c>
      <c r="D26" s="13" t="s">
        <v>42</v>
      </c>
      <c r="E26" s="13"/>
      <c r="F26" s="13"/>
      <c r="G26" s="13"/>
      <c r="H26" s="13">
        <f>SUM(H12:H25)</f>
        <v>0</v>
      </c>
      <c r="L26">
        <f>SUM(L12:L25)</f>
        <v>0</v>
      </c>
    </row>
    <row r="28" spans="1:8" ht="12.75" customHeight="1">
      <c r="A28" s="7"/>
      <c r="B28" s="7"/>
      <c r="C28" s="7" t="s">
        <v>36</v>
      </c>
      <c r="D28" s="7" t="s">
        <v>267</v>
      </c>
      <c r="E28" s="7"/>
      <c r="F28" s="9"/>
      <c r="G28" s="7"/>
      <c r="H28" s="9"/>
    </row>
    <row r="29" spans="1:12" ht="25.5">
      <c r="A29" s="6">
        <v>9</v>
      </c>
      <c r="B29" s="6" t="s">
        <v>273</v>
      </c>
      <c r="C29" s="6" t="s">
        <v>44</v>
      </c>
      <c r="D29" s="6" t="s">
        <v>1046</v>
      </c>
      <c r="E29" s="6" t="s">
        <v>272</v>
      </c>
      <c r="F29" s="8">
        <v>4.8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25.5">
      <c r="D30" s="12" t="s">
        <v>897</v>
      </c>
    </row>
    <row r="31" spans="1:12" ht="12.75" customHeight="1">
      <c r="A31" s="13"/>
      <c r="B31" s="13"/>
      <c r="C31" s="13" t="s">
        <v>36</v>
      </c>
      <c r="D31" s="13" t="s">
        <v>267</v>
      </c>
      <c r="E31" s="13"/>
      <c r="F31" s="13"/>
      <c r="G31" s="13"/>
      <c r="H31" s="13">
        <f>SUM(H29:H30)</f>
        <v>0</v>
      </c>
      <c r="L31">
        <f>SUM(L29:L30)</f>
        <v>0</v>
      </c>
    </row>
    <row r="33" spans="1:8" ht="12.75" customHeight="1">
      <c r="A33" s="7"/>
      <c r="B33" s="7"/>
      <c r="C33" s="7" t="s">
        <v>37</v>
      </c>
      <c r="D33" s="7" t="s">
        <v>276</v>
      </c>
      <c r="E33" s="7"/>
      <c r="F33" s="9"/>
      <c r="G33" s="7"/>
      <c r="H33" s="9"/>
    </row>
    <row r="34" spans="1:12" ht="25.5">
      <c r="A34" s="6">
        <v>10</v>
      </c>
      <c r="B34" s="6" t="s">
        <v>277</v>
      </c>
      <c r="C34" s="6" t="s">
        <v>44</v>
      </c>
      <c r="D34" s="6" t="s">
        <v>1047</v>
      </c>
      <c r="E34" s="6" t="s">
        <v>46</v>
      </c>
      <c r="F34" s="8">
        <v>29.7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38.25">
      <c r="D35" s="12" t="s">
        <v>1048</v>
      </c>
    </row>
    <row r="36" spans="1:12" ht="51">
      <c r="A36" s="6">
        <v>11</v>
      </c>
      <c r="B36" s="6" t="s">
        <v>280</v>
      </c>
      <c r="C36" s="6" t="s">
        <v>44</v>
      </c>
      <c r="D36" s="6" t="s">
        <v>1019</v>
      </c>
      <c r="E36" s="6" t="s">
        <v>46</v>
      </c>
      <c r="F36" s="8">
        <v>6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ht="12.75">
      <c r="D37" s="12" t="s">
        <v>515</v>
      </c>
    </row>
    <row r="38" spans="1:12" ht="12.75" customHeight="1">
      <c r="A38" s="13"/>
      <c r="B38" s="13"/>
      <c r="C38" s="13" t="s">
        <v>37</v>
      </c>
      <c r="D38" s="13" t="s">
        <v>276</v>
      </c>
      <c r="E38" s="13"/>
      <c r="F38" s="13"/>
      <c r="G38" s="13"/>
      <c r="H38" s="13">
        <f>SUM(H34:H37)</f>
        <v>0</v>
      </c>
      <c r="L38">
        <f>SUM(L34:L37)</f>
        <v>0</v>
      </c>
    </row>
    <row r="40" spans="1:8" ht="12.75" customHeight="1">
      <c r="A40" s="7"/>
      <c r="B40" s="7"/>
      <c r="C40" s="7" t="s">
        <v>41</v>
      </c>
      <c r="D40" s="7" t="s">
        <v>157</v>
      </c>
      <c r="E40" s="7"/>
      <c r="F40" s="9"/>
      <c r="G40" s="7"/>
      <c r="H40" s="9"/>
    </row>
    <row r="41" spans="1:12" ht="25.5">
      <c r="A41" s="6">
        <v>12</v>
      </c>
      <c r="B41" s="6" t="s">
        <v>679</v>
      </c>
      <c r="C41" s="6" t="s">
        <v>44</v>
      </c>
      <c r="D41" s="6" t="s">
        <v>1049</v>
      </c>
      <c r="E41" s="6" t="s">
        <v>67</v>
      </c>
      <c r="F41" s="8">
        <v>41</v>
      </c>
      <c r="G41" s="11"/>
      <c r="H41" s="10">
        <f>ROUND((G41*F41),2)</f>
        <v>0</v>
      </c>
      <c r="K41">
        <f>rekapitulace!H8</f>
        <v>21</v>
      </c>
      <c r="L41">
        <f>ROUND(K41/100*H41,2)</f>
        <v>0</v>
      </c>
    </row>
    <row r="42" spans="1:12" ht="25.5">
      <c r="A42" s="14">
        <v>13</v>
      </c>
      <c r="B42" s="14" t="s">
        <v>681</v>
      </c>
      <c r="C42" s="14" t="s">
        <v>44</v>
      </c>
      <c r="D42" s="14" t="s">
        <v>682</v>
      </c>
      <c r="E42" s="14" t="s">
        <v>67</v>
      </c>
      <c r="F42" s="8">
        <v>41</v>
      </c>
      <c r="G42" s="11"/>
      <c r="H42" s="10">
        <f>ROUND(G42*F42,2)</f>
        <v>0</v>
      </c>
      <c r="K42">
        <f>rekapitulace!H8</f>
        <v>21</v>
      </c>
      <c r="L42">
        <f>ROUND(K42/100*H42,2)</f>
        <v>0</v>
      </c>
    </row>
    <row r="43" spans="1:12" ht="25.5">
      <c r="A43" s="14">
        <v>14</v>
      </c>
      <c r="B43" s="14" t="s">
        <v>683</v>
      </c>
      <c r="C43" s="14" t="s">
        <v>44</v>
      </c>
      <c r="D43" s="14" t="s">
        <v>684</v>
      </c>
      <c r="E43" s="14" t="s">
        <v>67</v>
      </c>
      <c r="F43" s="8">
        <v>41</v>
      </c>
      <c r="G43" s="11"/>
      <c r="H43" s="10">
        <f>ROUND(G43*F43,2)</f>
        <v>0</v>
      </c>
      <c r="K43">
        <f>rekapitulace!H8</f>
        <v>21</v>
      </c>
      <c r="L43">
        <f>ROUND(K43/100*H43,2)</f>
        <v>0</v>
      </c>
    </row>
    <row r="44" spans="1:12" ht="25.5">
      <c r="A44" s="6">
        <v>15</v>
      </c>
      <c r="B44" s="6" t="s">
        <v>1050</v>
      </c>
      <c r="C44" s="6" t="s">
        <v>44</v>
      </c>
      <c r="D44" s="6" t="s">
        <v>1051</v>
      </c>
      <c r="E44" s="6" t="s">
        <v>162</v>
      </c>
      <c r="F44" s="8">
        <v>1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spans="1:12" ht="25.5">
      <c r="A45" s="6">
        <v>16</v>
      </c>
      <c r="B45" s="6" t="s">
        <v>287</v>
      </c>
      <c r="C45" s="6" t="s">
        <v>44</v>
      </c>
      <c r="D45" s="6" t="s">
        <v>1052</v>
      </c>
      <c r="E45" s="6" t="s">
        <v>46</v>
      </c>
      <c r="F45" s="8">
        <v>12</v>
      </c>
      <c r="G45" s="11"/>
      <c r="H45" s="10">
        <f>ROUND((G45*F45),2)</f>
        <v>0</v>
      </c>
      <c r="K45">
        <f>rekapitulace!H8</f>
        <v>21</v>
      </c>
      <c r="L45">
        <f>ROUND(K45/100*H45,2)</f>
        <v>0</v>
      </c>
    </row>
    <row r="46" ht="12.75">
      <c r="D46" s="12" t="s">
        <v>1053</v>
      </c>
    </row>
    <row r="47" spans="1:12" ht="12.75" customHeight="1">
      <c r="A47" s="13"/>
      <c r="B47" s="13"/>
      <c r="C47" s="13" t="s">
        <v>41</v>
      </c>
      <c r="D47" s="13" t="s">
        <v>157</v>
      </c>
      <c r="E47" s="13"/>
      <c r="F47" s="13"/>
      <c r="G47" s="13"/>
      <c r="H47" s="13">
        <f>SUM(H41:H46)</f>
        <v>0</v>
      </c>
      <c r="L47">
        <f>SUM(L41:L46)</f>
        <v>0</v>
      </c>
    </row>
    <row r="49" spans="1:8" ht="12.75" customHeight="1">
      <c r="A49" s="7"/>
      <c r="B49" s="7"/>
      <c r="C49" s="7" t="s">
        <v>175</v>
      </c>
      <c r="D49" s="7" t="s">
        <v>174</v>
      </c>
      <c r="E49" s="7"/>
      <c r="F49" s="9"/>
      <c r="G49" s="7"/>
      <c r="H49" s="9"/>
    </row>
    <row r="50" spans="1:12" ht="25.5">
      <c r="A50" s="6">
        <v>17</v>
      </c>
      <c r="B50" s="6" t="s">
        <v>290</v>
      </c>
      <c r="C50" s="6" t="s">
        <v>44</v>
      </c>
      <c r="D50" s="6" t="s">
        <v>1054</v>
      </c>
      <c r="E50" s="6" t="s">
        <v>67</v>
      </c>
      <c r="F50" s="8">
        <v>6</v>
      </c>
      <c r="G50" s="11"/>
      <c r="H50" s="10">
        <f>ROUND((G50*F50),2)</f>
        <v>0</v>
      </c>
      <c r="K50">
        <f>rekapitulace!H8</f>
        <v>21</v>
      </c>
      <c r="L50">
        <f>ROUND(K50/100*H50,2)</f>
        <v>0</v>
      </c>
    </row>
    <row r="51" ht="12.75">
      <c r="D51" s="12" t="s">
        <v>1055</v>
      </c>
    </row>
    <row r="52" spans="1:12" ht="38.25">
      <c r="A52" s="6">
        <v>18</v>
      </c>
      <c r="B52" s="6" t="s">
        <v>504</v>
      </c>
      <c r="C52" s="6" t="s">
        <v>44</v>
      </c>
      <c r="D52" s="6" t="s">
        <v>1034</v>
      </c>
      <c r="E52" s="6" t="s">
        <v>162</v>
      </c>
      <c r="F52" s="8">
        <v>1</v>
      </c>
      <c r="G52" s="11"/>
      <c r="H52" s="10">
        <f>ROUND((G52*F52),2)</f>
        <v>0</v>
      </c>
      <c r="K52">
        <f>rekapitulace!H8</f>
        <v>21</v>
      </c>
      <c r="L52">
        <f>ROUND(K52/100*H52,2)</f>
        <v>0</v>
      </c>
    </row>
    <row r="53" spans="1:12" ht="25.5">
      <c r="A53" s="6">
        <v>19</v>
      </c>
      <c r="B53" s="6" t="s">
        <v>329</v>
      </c>
      <c r="C53" s="6" t="s">
        <v>44</v>
      </c>
      <c r="D53" s="6" t="s">
        <v>1056</v>
      </c>
      <c r="E53" s="6" t="s">
        <v>67</v>
      </c>
      <c r="F53" s="8">
        <v>21</v>
      </c>
      <c r="G53" s="11"/>
      <c r="H53" s="10">
        <f>ROUND((G53*F53),2)</f>
        <v>0</v>
      </c>
      <c r="K53">
        <f>rekapitulace!H8</f>
        <v>21</v>
      </c>
      <c r="L53">
        <f>ROUND(K53/100*H53,2)</f>
        <v>0</v>
      </c>
    </row>
    <row r="54" spans="1:12" ht="63.75">
      <c r="A54" s="6">
        <v>20</v>
      </c>
      <c r="B54" s="6" t="s">
        <v>1057</v>
      </c>
      <c r="C54" s="6" t="s">
        <v>44</v>
      </c>
      <c r="D54" s="6" t="s">
        <v>1058</v>
      </c>
      <c r="E54" s="6" t="s">
        <v>162</v>
      </c>
      <c r="F54" s="8">
        <v>1</v>
      </c>
      <c r="G54" s="11"/>
      <c r="H54" s="10">
        <f>ROUND((G54*F54),2)</f>
        <v>0</v>
      </c>
      <c r="K54">
        <f>rekapitulace!H8</f>
        <v>21</v>
      </c>
      <c r="L54">
        <f>ROUND(K54/100*H54,2)</f>
        <v>0</v>
      </c>
    </row>
    <row r="55" spans="1:12" ht="38.25">
      <c r="A55" s="6">
        <v>21</v>
      </c>
      <c r="B55" s="6" t="s">
        <v>296</v>
      </c>
      <c r="C55" s="6" t="s">
        <v>44</v>
      </c>
      <c r="D55" s="6" t="s">
        <v>297</v>
      </c>
      <c r="E55" s="6" t="s">
        <v>67</v>
      </c>
      <c r="F55" s="8">
        <v>21</v>
      </c>
      <c r="G55" s="11"/>
      <c r="H55" s="10">
        <f>ROUND((G55*F55),2)</f>
        <v>0</v>
      </c>
      <c r="K55">
        <f>rekapitulace!H8</f>
        <v>21</v>
      </c>
      <c r="L55">
        <f>ROUND(K55/100*H55,2)</f>
        <v>0</v>
      </c>
    </row>
    <row r="56" ht="12.75">
      <c r="D56" s="12" t="s">
        <v>1059</v>
      </c>
    </row>
    <row r="57" spans="1:12" ht="12.75" customHeight="1">
      <c r="A57" s="13"/>
      <c r="B57" s="13"/>
      <c r="C57" s="13" t="s">
        <v>175</v>
      </c>
      <c r="D57" s="13" t="s">
        <v>174</v>
      </c>
      <c r="E57" s="13"/>
      <c r="F57" s="13"/>
      <c r="G57" s="13"/>
      <c r="H57" s="13">
        <f>SUM(H50:H56)</f>
        <v>0</v>
      </c>
      <c r="L57">
        <f>SUM(L50:L56)</f>
        <v>0</v>
      </c>
    </row>
    <row r="59" spans="1:12" ht="12.75" customHeight="1">
      <c r="A59" s="13"/>
      <c r="B59" s="13"/>
      <c r="C59" s="13"/>
      <c r="D59" s="13" t="s">
        <v>53</v>
      </c>
      <c r="E59" s="13"/>
      <c r="F59" s="13"/>
      <c r="G59" s="13"/>
      <c r="H59" s="13">
        <f>+H26+H31+H38+H47+H57</f>
        <v>0</v>
      </c>
      <c r="L59">
        <f>+L26+L31+L38+L47+L57</f>
        <v>0</v>
      </c>
    </row>
    <row r="61" spans="1:8" ht="12.75" customHeight="1">
      <c r="A61" s="7" t="s">
        <v>54</v>
      </c>
      <c r="B61" s="7"/>
      <c r="C61" s="7"/>
      <c r="D61" s="7"/>
      <c r="E61" s="7"/>
      <c r="F61" s="7"/>
      <c r="G61" s="7"/>
      <c r="H61" s="7"/>
    </row>
    <row r="62" spans="1:8" ht="12.75" customHeight="1">
      <c r="A62" s="7"/>
      <c r="B62" s="7"/>
      <c r="C62" s="7"/>
      <c r="D62" s="7" t="s">
        <v>55</v>
      </c>
      <c r="E62" s="7"/>
      <c r="F62" s="7"/>
      <c r="G62" s="7"/>
      <c r="H62" s="7"/>
    </row>
    <row r="63" spans="1:12" ht="12.75" customHeight="1">
      <c r="A63" s="13"/>
      <c r="B63" s="13"/>
      <c r="C63" s="13"/>
      <c r="D63" s="13" t="s">
        <v>56</v>
      </c>
      <c r="E63" s="13"/>
      <c r="F63" s="13"/>
      <c r="G63" s="13"/>
      <c r="H63" s="13">
        <v>0</v>
      </c>
      <c r="L63">
        <v>0</v>
      </c>
    </row>
    <row r="64" spans="1:8" ht="12.75" customHeight="1">
      <c r="A64" s="7"/>
      <c r="B64" s="7"/>
      <c r="C64" s="7"/>
      <c r="D64" s="7" t="s">
        <v>57</v>
      </c>
      <c r="E64" s="7"/>
      <c r="F64" s="7"/>
      <c r="G64" s="7"/>
      <c r="H64" s="7"/>
    </row>
    <row r="65" spans="1:12" ht="12.75" customHeight="1">
      <c r="A65" s="13"/>
      <c r="B65" s="13"/>
      <c r="C65" s="13"/>
      <c r="D65" s="13" t="s">
        <v>58</v>
      </c>
      <c r="E65" s="13"/>
      <c r="F65" s="13"/>
      <c r="G65" s="13"/>
      <c r="H65" s="13">
        <v>0</v>
      </c>
      <c r="L65">
        <v>0</v>
      </c>
    </row>
    <row r="66" spans="1:12" ht="12.75" customHeight="1">
      <c r="A66" s="13"/>
      <c r="B66" s="13"/>
      <c r="C66" s="13"/>
      <c r="D66" s="13" t="s">
        <v>59</v>
      </c>
      <c r="E66" s="13"/>
      <c r="F66" s="13"/>
      <c r="G66" s="13"/>
      <c r="H66" s="13">
        <f>H63+H65</f>
        <v>0</v>
      </c>
      <c r="L66">
        <f>L63+L65</f>
        <v>0</v>
      </c>
    </row>
    <row r="68" spans="1:12" ht="12.75" customHeight="1">
      <c r="A68" s="13"/>
      <c r="B68" s="13"/>
      <c r="C68" s="13"/>
      <c r="D68" s="13" t="s">
        <v>59</v>
      </c>
      <c r="E68" s="13"/>
      <c r="F68" s="13"/>
      <c r="G68" s="13"/>
      <c r="H68" s="13">
        <f>H59+H66</f>
        <v>0</v>
      </c>
      <c r="L68">
        <f>L59+L66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38</v>
      </c>
      <c r="D5" s="5" t="s">
        <v>909</v>
      </c>
      <c r="E5" s="5"/>
    </row>
    <row r="6" spans="1:5" ht="12.75" customHeight="1">
      <c r="A6" t="s">
        <v>18</v>
      </c>
      <c r="C6" s="5" t="s">
        <v>1060</v>
      </c>
      <c r="D6" s="5" t="s">
        <v>336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175</v>
      </c>
      <c r="D11" s="7" t="s">
        <v>174</v>
      </c>
      <c r="E11" s="7"/>
      <c r="F11" s="9"/>
      <c r="G11" s="7"/>
      <c r="H11" s="9"/>
    </row>
    <row r="12" spans="1:12" ht="25.5">
      <c r="A12" s="6">
        <v>1</v>
      </c>
      <c r="B12" s="6" t="s">
        <v>179</v>
      </c>
      <c r="C12" s="6" t="s">
        <v>44</v>
      </c>
      <c r="D12" s="6" t="s">
        <v>1061</v>
      </c>
      <c r="E12" s="6" t="s">
        <v>162</v>
      </c>
      <c r="F12" s="8">
        <v>18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1062</v>
      </c>
    </row>
    <row r="14" spans="1:12" ht="12.75">
      <c r="A14" s="6">
        <v>2</v>
      </c>
      <c r="B14" s="6" t="s">
        <v>179</v>
      </c>
      <c r="C14" s="6" t="s">
        <v>181</v>
      </c>
      <c r="D14" s="6" t="s">
        <v>881</v>
      </c>
      <c r="E14" s="6" t="s">
        <v>162</v>
      </c>
      <c r="F14" s="8">
        <v>76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2" t="s">
        <v>1063</v>
      </c>
    </row>
    <row r="16" spans="1:12" ht="12.75">
      <c r="A16" s="6">
        <v>3</v>
      </c>
      <c r="B16" s="6" t="s">
        <v>337</v>
      </c>
      <c r="C16" s="6" t="s">
        <v>44</v>
      </c>
      <c r="D16" s="6" t="s">
        <v>338</v>
      </c>
      <c r="E16" s="6" t="s">
        <v>162</v>
      </c>
      <c r="F16" s="8">
        <v>35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04">
      <c r="D17" s="12" t="s">
        <v>1064</v>
      </c>
    </row>
    <row r="18" spans="1:12" ht="12.75">
      <c r="A18" s="6">
        <v>4</v>
      </c>
      <c r="B18" s="6" t="s">
        <v>339</v>
      </c>
      <c r="C18" s="6" t="s">
        <v>44</v>
      </c>
      <c r="D18" s="6" t="s">
        <v>340</v>
      </c>
      <c r="E18" s="6" t="s">
        <v>162</v>
      </c>
      <c r="F18" s="8">
        <v>16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spans="1:12" ht="38.25">
      <c r="A19" s="6">
        <v>5</v>
      </c>
      <c r="B19" s="6" t="s">
        <v>341</v>
      </c>
      <c r="C19" s="6" t="s">
        <v>44</v>
      </c>
      <c r="D19" s="6" t="s">
        <v>518</v>
      </c>
      <c r="E19" s="6" t="s">
        <v>51</v>
      </c>
      <c r="F19" s="8">
        <v>797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51">
      <c r="D20" s="12" t="s">
        <v>1065</v>
      </c>
    </row>
    <row r="21" spans="1:12" ht="25.5">
      <c r="A21" s="14">
        <v>6</v>
      </c>
      <c r="B21" s="14" t="s">
        <v>344</v>
      </c>
      <c r="C21" s="14" t="s">
        <v>44</v>
      </c>
      <c r="D21" s="14" t="s">
        <v>345</v>
      </c>
      <c r="E21" s="14" t="s">
        <v>51</v>
      </c>
      <c r="F21" s="8">
        <v>797</v>
      </c>
      <c r="G21" s="11"/>
      <c r="H21" s="10">
        <f>ROUND(G21*F21,2)</f>
        <v>0</v>
      </c>
      <c r="K21">
        <f>rekapitulace!H8</f>
        <v>21</v>
      </c>
      <c r="L21">
        <f>ROUND(K21/100*H21,2)</f>
        <v>0</v>
      </c>
    </row>
    <row r="22" spans="1:12" ht="25.5">
      <c r="A22" s="6">
        <v>7</v>
      </c>
      <c r="B22" s="6" t="s">
        <v>346</v>
      </c>
      <c r="C22" s="6" t="s">
        <v>44</v>
      </c>
      <c r="D22" s="6" t="s">
        <v>347</v>
      </c>
      <c r="E22" s="6" t="s">
        <v>162</v>
      </c>
      <c r="F22" s="8">
        <v>4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spans="1:12" ht="12.75">
      <c r="A23" s="6">
        <v>8</v>
      </c>
      <c r="B23" s="6" t="s">
        <v>348</v>
      </c>
      <c r="C23" s="6" t="s">
        <v>44</v>
      </c>
      <c r="D23" s="6" t="s">
        <v>349</v>
      </c>
      <c r="E23" s="6" t="s">
        <v>162</v>
      </c>
      <c r="F23" s="8">
        <v>6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1055</v>
      </c>
    </row>
    <row r="25" spans="1:12" ht="12.75" customHeight="1">
      <c r="A25" s="13"/>
      <c r="B25" s="13"/>
      <c r="C25" s="13" t="s">
        <v>175</v>
      </c>
      <c r="D25" s="13" t="s">
        <v>174</v>
      </c>
      <c r="E25" s="13"/>
      <c r="F25" s="13"/>
      <c r="G25" s="13"/>
      <c r="H25" s="13">
        <f>SUM(H12:H24)</f>
        <v>0</v>
      </c>
      <c r="L25">
        <f>SUM(L12:L24)</f>
        <v>0</v>
      </c>
    </row>
    <row r="27" spans="1:12" ht="12.75" customHeight="1">
      <c r="A27" s="13"/>
      <c r="B27" s="13"/>
      <c r="C27" s="13"/>
      <c r="D27" s="13" t="s">
        <v>53</v>
      </c>
      <c r="E27" s="13"/>
      <c r="F27" s="13"/>
      <c r="G27" s="13"/>
      <c r="H27" s="13">
        <f>+H25</f>
        <v>0</v>
      </c>
      <c r="L27">
        <f>+L25</f>
        <v>0</v>
      </c>
    </row>
    <row r="29" spans="1:8" ht="12.75" customHeight="1">
      <c r="A29" s="7" t="s">
        <v>54</v>
      </c>
      <c r="B29" s="7"/>
      <c r="C29" s="7"/>
      <c r="D29" s="7"/>
      <c r="E29" s="7"/>
      <c r="F29" s="7"/>
      <c r="G29" s="7"/>
      <c r="H29" s="7"/>
    </row>
    <row r="30" spans="1:8" ht="12.75" customHeight="1">
      <c r="A30" s="7"/>
      <c r="B30" s="7"/>
      <c r="C30" s="7"/>
      <c r="D30" s="7" t="s">
        <v>55</v>
      </c>
      <c r="E30" s="7"/>
      <c r="F30" s="7"/>
      <c r="G30" s="7"/>
      <c r="H30" s="7"/>
    </row>
    <row r="31" spans="1:12" ht="12.75" customHeight="1">
      <c r="A31" s="13"/>
      <c r="B31" s="13"/>
      <c r="C31" s="13"/>
      <c r="D31" s="13" t="s">
        <v>56</v>
      </c>
      <c r="E31" s="13"/>
      <c r="F31" s="13"/>
      <c r="G31" s="13"/>
      <c r="H31" s="13">
        <v>0</v>
      </c>
      <c r="L31">
        <v>0</v>
      </c>
    </row>
    <row r="32" spans="1:8" ht="12.75" customHeight="1">
      <c r="A32" s="7"/>
      <c r="B32" s="7"/>
      <c r="C32" s="7"/>
      <c r="D32" s="7" t="s">
        <v>57</v>
      </c>
      <c r="E32" s="7"/>
      <c r="F32" s="7"/>
      <c r="G32" s="7"/>
      <c r="H32" s="7"/>
    </row>
    <row r="33" spans="1:12" ht="12.75" customHeight="1">
      <c r="A33" s="13"/>
      <c r="B33" s="13"/>
      <c r="C33" s="13"/>
      <c r="D33" s="13" t="s">
        <v>58</v>
      </c>
      <c r="E33" s="13"/>
      <c r="F33" s="13"/>
      <c r="G33" s="13"/>
      <c r="H33" s="13">
        <v>0</v>
      </c>
      <c r="L33">
        <v>0</v>
      </c>
    </row>
    <row r="34" spans="1:12" ht="12.75" customHeight="1">
      <c r="A34" s="13"/>
      <c r="B34" s="13"/>
      <c r="C34" s="13"/>
      <c r="D34" s="13" t="s">
        <v>59</v>
      </c>
      <c r="E34" s="13"/>
      <c r="F34" s="13"/>
      <c r="G34" s="13"/>
      <c r="H34" s="13">
        <f>H31+H33</f>
        <v>0</v>
      </c>
      <c r="L34">
        <f>L31+L33</f>
        <v>0</v>
      </c>
    </row>
    <row r="36" spans="1:12" ht="12.75" customHeight="1">
      <c r="A36" s="13"/>
      <c r="B36" s="13"/>
      <c r="C36" s="13"/>
      <c r="D36" s="13" t="s">
        <v>59</v>
      </c>
      <c r="E36" s="13"/>
      <c r="F36" s="13"/>
      <c r="G36" s="13"/>
      <c r="H36" s="13">
        <f>H27+H34</f>
        <v>0</v>
      </c>
      <c r="L36">
        <f>L27+L34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38</v>
      </c>
      <c r="D5" s="5" t="s">
        <v>909</v>
      </c>
      <c r="E5" s="5"/>
    </row>
    <row r="6" spans="1:5" ht="12.75" customHeight="1">
      <c r="A6" t="s">
        <v>18</v>
      </c>
      <c r="C6" s="5" t="s">
        <v>1066</v>
      </c>
      <c r="D6" s="5" t="s">
        <v>1067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38.25">
      <c r="A12" s="6">
        <v>1</v>
      </c>
      <c r="B12" s="6" t="s">
        <v>358</v>
      </c>
      <c r="C12" s="6" t="s">
        <v>44</v>
      </c>
      <c r="D12" s="6" t="s">
        <v>359</v>
      </c>
      <c r="E12" s="6" t="s">
        <v>46</v>
      </c>
      <c r="F12" s="8">
        <v>302.4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1068</v>
      </c>
    </row>
    <row r="14" spans="1:12" ht="12.75">
      <c r="A14" s="6">
        <v>2</v>
      </c>
      <c r="B14" s="6" t="s">
        <v>361</v>
      </c>
      <c r="C14" s="6" t="s">
        <v>44</v>
      </c>
      <c r="D14" s="6" t="s">
        <v>362</v>
      </c>
      <c r="E14" s="6" t="s">
        <v>46</v>
      </c>
      <c r="F14" s="8">
        <v>302.4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12.75">
      <c r="D15" s="12" t="s">
        <v>1068</v>
      </c>
    </row>
    <row r="16" spans="1:12" ht="12.75" customHeight="1">
      <c r="A16" s="13"/>
      <c r="B16" s="13"/>
      <c r="C16" s="13" t="s">
        <v>21</v>
      </c>
      <c r="D16" s="13" t="s">
        <v>42</v>
      </c>
      <c r="E16" s="13"/>
      <c r="F16" s="13"/>
      <c r="G16" s="13"/>
      <c r="H16" s="13">
        <f>SUM(H12:H15)</f>
        <v>0</v>
      </c>
      <c r="L16">
        <f>SUM(L12:L15)</f>
        <v>0</v>
      </c>
    </row>
    <row r="18" spans="1:8" ht="12.75" customHeight="1">
      <c r="A18" s="7"/>
      <c r="B18" s="7"/>
      <c r="C18" s="7" t="s">
        <v>40</v>
      </c>
      <c r="D18" s="7" t="s">
        <v>363</v>
      </c>
      <c r="E18" s="7"/>
      <c r="F18" s="9"/>
      <c r="G18" s="7"/>
      <c r="H18" s="9"/>
    </row>
    <row r="19" spans="1:12" ht="25.5">
      <c r="A19" s="6">
        <v>3</v>
      </c>
      <c r="B19" s="6" t="s">
        <v>366</v>
      </c>
      <c r="C19" s="6" t="s">
        <v>44</v>
      </c>
      <c r="D19" s="6" t="s">
        <v>367</v>
      </c>
      <c r="E19" s="6" t="s">
        <v>67</v>
      </c>
      <c r="F19" s="8">
        <v>1134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ht="12.75">
      <c r="D20" s="12" t="s">
        <v>1069</v>
      </c>
    </row>
    <row r="21" spans="1:12" ht="12.75">
      <c r="A21" s="6">
        <v>4</v>
      </c>
      <c r="B21" s="6" t="s">
        <v>369</v>
      </c>
      <c r="C21" s="6" t="s">
        <v>44</v>
      </c>
      <c r="D21" s="6" t="s">
        <v>370</v>
      </c>
      <c r="E21" s="6" t="s">
        <v>162</v>
      </c>
      <c r="F21" s="8">
        <v>4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spans="1:12" ht="12.75">
      <c r="A22" s="6">
        <v>5</v>
      </c>
      <c r="B22" s="6" t="s">
        <v>371</v>
      </c>
      <c r="C22" s="6" t="s">
        <v>44</v>
      </c>
      <c r="D22" s="6" t="s">
        <v>372</v>
      </c>
      <c r="E22" s="6" t="s">
        <v>67</v>
      </c>
      <c r="F22" s="8">
        <v>1080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ht="12.75">
      <c r="D23" s="12" t="s">
        <v>1070</v>
      </c>
    </row>
    <row r="24" spans="1:12" ht="12.75">
      <c r="A24" s="6">
        <v>6</v>
      </c>
      <c r="B24" s="6" t="s">
        <v>374</v>
      </c>
      <c r="C24" s="6" t="s">
        <v>44</v>
      </c>
      <c r="D24" s="6" t="s">
        <v>375</v>
      </c>
      <c r="E24" s="6" t="s">
        <v>67</v>
      </c>
      <c r="F24" s="8">
        <v>1134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ht="12.75">
      <c r="D25" s="12" t="s">
        <v>1071</v>
      </c>
    </row>
    <row r="26" spans="1:12" ht="25.5">
      <c r="A26" s="6">
        <v>7</v>
      </c>
      <c r="B26" s="6" t="s">
        <v>1072</v>
      </c>
      <c r="C26" s="6" t="s">
        <v>44</v>
      </c>
      <c r="D26" s="6" t="s">
        <v>1073</v>
      </c>
      <c r="E26" s="6" t="s">
        <v>1074</v>
      </c>
      <c r="F26" s="8">
        <v>1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spans="1:12" ht="76.5">
      <c r="A27" s="6">
        <v>8</v>
      </c>
      <c r="B27" s="6" t="s">
        <v>1075</v>
      </c>
      <c r="C27" s="6" t="s">
        <v>748</v>
      </c>
      <c r="D27" s="6" t="s">
        <v>1076</v>
      </c>
      <c r="E27" s="6" t="s">
        <v>162</v>
      </c>
      <c r="F27" s="8">
        <v>1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spans="1:12" ht="25.5">
      <c r="A28" s="6">
        <v>9</v>
      </c>
      <c r="B28" s="6" t="s">
        <v>1075</v>
      </c>
      <c r="C28" s="6" t="s">
        <v>750</v>
      </c>
      <c r="D28" s="6" t="s">
        <v>1077</v>
      </c>
      <c r="E28" s="6" t="s">
        <v>162</v>
      </c>
      <c r="F28" s="8">
        <v>1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spans="1:12" ht="38.25">
      <c r="A29" s="6">
        <v>10</v>
      </c>
      <c r="B29" s="6" t="s">
        <v>1075</v>
      </c>
      <c r="C29" s="6" t="s">
        <v>965</v>
      </c>
      <c r="D29" s="6" t="s">
        <v>1078</v>
      </c>
      <c r="E29" s="6" t="s">
        <v>162</v>
      </c>
      <c r="F29" s="8">
        <v>1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spans="1:12" ht="25.5">
      <c r="A30" s="6">
        <v>11</v>
      </c>
      <c r="B30" s="6" t="s">
        <v>1075</v>
      </c>
      <c r="C30" s="6" t="s">
        <v>1079</v>
      </c>
      <c r="D30" s="6" t="s">
        <v>1080</v>
      </c>
      <c r="E30" s="6" t="s">
        <v>162</v>
      </c>
      <c r="F30" s="8">
        <v>1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spans="1:12" ht="12.75" customHeight="1">
      <c r="A31" s="13"/>
      <c r="B31" s="13"/>
      <c r="C31" s="13" t="s">
        <v>40</v>
      </c>
      <c r="D31" s="13" t="s">
        <v>363</v>
      </c>
      <c r="E31" s="13"/>
      <c r="F31" s="13"/>
      <c r="G31" s="13"/>
      <c r="H31" s="13">
        <f>SUM(H19:H30)</f>
        <v>0</v>
      </c>
      <c r="L31">
        <f>SUM(L19:L30)</f>
        <v>0</v>
      </c>
    </row>
    <row r="33" spans="1:8" ht="12.75" customHeight="1">
      <c r="A33" s="7"/>
      <c r="B33" s="7"/>
      <c r="C33" s="7" t="s">
        <v>41</v>
      </c>
      <c r="D33" s="7" t="s">
        <v>157</v>
      </c>
      <c r="E33" s="7"/>
      <c r="F33" s="9"/>
      <c r="G33" s="7"/>
      <c r="H33" s="9"/>
    </row>
    <row r="34" spans="1:12" ht="12.75">
      <c r="A34" s="6">
        <v>12</v>
      </c>
      <c r="B34" s="6" t="s">
        <v>382</v>
      </c>
      <c r="C34" s="6" t="s">
        <v>44</v>
      </c>
      <c r="D34" s="6" t="s">
        <v>383</v>
      </c>
      <c r="E34" s="6" t="s">
        <v>67</v>
      </c>
      <c r="F34" s="8">
        <v>1134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1081</v>
      </c>
    </row>
    <row r="36" spans="1:12" ht="25.5">
      <c r="A36" s="6">
        <v>13</v>
      </c>
      <c r="B36" s="6" t="s">
        <v>384</v>
      </c>
      <c r="C36" s="6" t="s">
        <v>44</v>
      </c>
      <c r="D36" s="6" t="s">
        <v>385</v>
      </c>
      <c r="E36" s="6" t="s">
        <v>67</v>
      </c>
      <c r="F36" s="8">
        <v>59</v>
      </c>
      <c r="G36" s="11"/>
      <c r="H36" s="10">
        <f>ROUND((G36*F36),2)</f>
        <v>0</v>
      </c>
      <c r="K36">
        <f>rekapitulace!H8</f>
        <v>21</v>
      </c>
      <c r="L36">
        <f>ROUND(K36/100*H36,2)</f>
        <v>0</v>
      </c>
    </row>
    <row r="37" ht="38.25">
      <c r="D37" s="12" t="s">
        <v>1082</v>
      </c>
    </row>
    <row r="38" spans="1:12" ht="12.75" customHeight="1">
      <c r="A38" s="13"/>
      <c r="B38" s="13"/>
      <c r="C38" s="13" t="s">
        <v>41</v>
      </c>
      <c r="D38" s="13" t="s">
        <v>157</v>
      </c>
      <c r="E38" s="13"/>
      <c r="F38" s="13"/>
      <c r="G38" s="13"/>
      <c r="H38" s="13">
        <f>SUM(H34:H37)</f>
        <v>0</v>
      </c>
      <c r="L38">
        <f>SUM(L34:L37)</f>
        <v>0</v>
      </c>
    </row>
    <row r="40" spans="1:8" ht="12.75" customHeight="1">
      <c r="A40" s="7"/>
      <c r="B40" s="7"/>
      <c r="C40" s="7" t="s">
        <v>175</v>
      </c>
      <c r="D40" s="7" t="s">
        <v>174</v>
      </c>
      <c r="E40" s="7"/>
      <c r="F40" s="9"/>
      <c r="G40" s="7"/>
      <c r="H40" s="9"/>
    </row>
    <row r="41" spans="1:12" ht="63.75">
      <c r="A41" s="6">
        <v>14</v>
      </c>
      <c r="B41" s="6" t="s">
        <v>1083</v>
      </c>
      <c r="C41" s="6" t="s">
        <v>44</v>
      </c>
      <c r="D41" s="6" t="s">
        <v>1084</v>
      </c>
      <c r="E41" s="6" t="s">
        <v>162</v>
      </c>
      <c r="F41" s="8">
        <v>2</v>
      </c>
      <c r="G41" s="11"/>
      <c r="H41" s="10">
        <f>ROUND((G41*F41),2)</f>
        <v>0</v>
      </c>
      <c r="K41">
        <f>rekapitulace!H8</f>
        <v>21</v>
      </c>
      <c r="L41">
        <f>ROUND(K41/100*H41,2)</f>
        <v>0</v>
      </c>
    </row>
    <row r="42" spans="1:12" ht="12.75" customHeight="1">
      <c r="A42" s="13"/>
      <c r="B42" s="13"/>
      <c r="C42" s="13" t="s">
        <v>175</v>
      </c>
      <c r="D42" s="13" t="s">
        <v>174</v>
      </c>
      <c r="E42" s="13"/>
      <c r="F42" s="13"/>
      <c r="G42" s="13"/>
      <c r="H42" s="13">
        <f>SUM(H41:H41)</f>
        <v>0</v>
      </c>
      <c r="L42">
        <f>SUM(L41:L41)</f>
        <v>0</v>
      </c>
    </row>
    <row r="44" spans="1:12" ht="12.75" customHeight="1">
      <c r="A44" s="13"/>
      <c r="B44" s="13"/>
      <c r="C44" s="13"/>
      <c r="D44" s="13" t="s">
        <v>53</v>
      </c>
      <c r="E44" s="13"/>
      <c r="F44" s="13"/>
      <c r="G44" s="13"/>
      <c r="H44" s="13">
        <f>+H16+H31+H38+H42</f>
        <v>0</v>
      </c>
      <c r="L44">
        <f>+L16+L31+L38+L42</f>
        <v>0</v>
      </c>
    </row>
    <row r="46" spans="1:8" ht="12.75" customHeight="1">
      <c r="A46" s="7" t="s">
        <v>54</v>
      </c>
      <c r="B46" s="7"/>
      <c r="C46" s="7"/>
      <c r="D46" s="7"/>
      <c r="E46" s="7"/>
      <c r="F46" s="7"/>
      <c r="G46" s="7"/>
      <c r="H46" s="7"/>
    </row>
    <row r="47" spans="1:8" ht="12.75" customHeight="1">
      <c r="A47" s="7"/>
      <c r="B47" s="7"/>
      <c r="C47" s="7"/>
      <c r="D47" s="7" t="s">
        <v>55</v>
      </c>
      <c r="E47" s="7"/>
      <c r="F47" s="7"/>
      <c r="G47" s="7"/>
      <c r="H47" s="7"/>
    </row>
    <row r="48" spans="1:12" ht="12.75" customHeight="1">
      <c r="A48" s="13"/>
      <c r="B48" s="13"/>
      <c r="C48" s="13"/>
      <c r="D48" s="13" t="s">
        <v>56</v>
      </c>
      <c r="E48" s="13"/>
      <c r="F48" s="13"/>
      <c r="G48" s="13"/>
      <c r="H48" s="13">
        <v>0</v>
      </c>
      <c r="L48">
        <v>0</v>
      </c>
    </row>
    <row r="49" spans="1:8" ht="12.75" customHeight="1">
      <c r="A49" s="7"/>
      <c r="B49" s="7"/>
      <c r="C49" s="7"/>
      <c r="D49" s="7" t="s">
        <v>57</v>
      </c>
      <c r="E49" s="7"/>
      <c r="F49" s="7"/>
      <c r="G49" s="7"/>
      <c r="H49" s="7"/>
    </row>
    <row r="50" spans="1:12" ht="12.75" customHeight="1">
      <c r="A50" s="13"/>
      <c r="B50" s="13"/>
      <c r="C50" s="13"/>
      <c r="D50" s="13" t="s">
        <v>58</v>
      </c>
      <c r="E50" s="13"/>
      <c r="F50" s="13"/>
      <c r="G50" s="13"/>
      <c r="H50" s="13">
        <v>0</v>
      </c>
      <c r="L50">
        <v>0</v>
      </c>
    </row>
    <row r="51" spans="1:12" ht="12.75" customHeight="1">
      <c r="A51" s="13"/>
      <c r="B51" s="13"/>
      <c r="C51" s="13"/>
      <c r="D51" s="13" t="s">
        <v>59</v>
      </c>
      <c r="E51" s="13"/>
      <c r="F51" s="13"/>
      <c r="G51" s="13"/>
      <c r="H51" s="13">
        <f>H48+H50</f>
        <v>0</v>
      </c>
      <c r="L51">
        <f>L48+L50</f>
        <v>0</v>
      </c>
    </row>
    <row r="53" spans="1:12" ht="12.75" customHeight="1">
      <c r="A53" s="13"/>
      <c r="B53" s="13"/>
      <c r="C53" s="13"/>
      <c r="D53" s="13" t="s">
        <v>59</v>
      </c>
      <c r="E53" s="13"/>
      <c r="F53" s="13"/>
      <c r="G53" s="13"/>
      <c r="H53" s="13">
        <f>H44+H51</f>
        <v>0</v>
      </c>
      <c r="L53">
        <f>L44+L51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38</v>
      </c>
      <c r="D5" s="5" t="s">
        <v>909</v>
      </c>
      <c r="E5" s="5"/>
    </row>
    <row r="6" spans="1:5" ht="12.75" customHeight="1">
      <c r="A6" t="s">
        <v>18</v>
      </c>
      <c r="C6" s="5" t="s">
        <v>1085</v>
      </c>
      <c r="D6" s="5" t="s">
        <v>1086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354</v>
      </c>
      <c r="D11" s="7" t="s">
        <v>353</v>
      </c>
      <c r="E11" s="7"/>
      <c r="F11" s="9"/>
      <c r="G11" s="7"/>
      <c r="H11" s="9"/>
    </row>
    <row r="12" spans="1:12" ht="25.5">
      <c r="A12" s="6">
        <v>1</v>
      </c>
      <c r="B12" s="6" t="s">
        <v>355</v>
      </c>
      <c r="C12" s="6" t="s">
        <v>44</v>
      </c>
      <c r="D12" s="6" t="s">
        <v>356</v>
      </c>
      <c r="E12" s="6" t="s">
        <v>357</v>
      </c>
      <c r="F12" s="8">
        <v>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 customHeight="1">
      <c r="A13" s="13"/>
      <c r="B13" s="13"/>
      <c r="C13" s="13" t="s">
        <v>354</v>
      </c>
      <c r="D13" s="13" t="s">
        <v>353</v>
      </c>
      <c r="E13" s="13"/>
      <c r="F13" s="13"/>
      <c r="G13" s="13"/>
      <c r="H13" s="13">
        <f>SUM(H12:H12)</f>
        <v>0</v>
      </c>
      <c r="L13">
        <f>SUM(L12:L12)</f>
        <v>0</v>
      </c>
    </row>
    <row r="15" spans="1:8" ht="12.75" customHeight="1">
      <c r="A15" s="7"/>
      <c r="B15" s="7"/>
      <c r="C15" s="7" t="s">
        <v>21</v>
      </c>
      <c r="D15" s="7" t="s">
        <v>42</v>
      </c>
      <c r="E15" s="7"/>
      <c r="F15" s="9"/>
      <c r="G15" s="7"/>
      <c r="H15" s="9"/>
    </row>
    <row r="16" spans="1:12" ht="38.25">
      <c r="A16" s="6">
        <v>2</v>
      </c>
      <c r="B16" s="6" t="s">
        <v>358</v>
      </c>
      <c r="C16" s="6" t="s">
        <v>44</v>
      </c>
      <c r="D16" s="6" t="s">
        <v>359</v>
      </c>
      <c r="E16" s="6" t="s">
        <v>46</v>
      </c>
      <c r="F16" s="8">
        <v>10.535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2" t="s">
        <v>1087</v>
      </c>
    </row>
    <row r="18" spans="1:12" ht="12.75">
      <c r="A18" s="6">
        <v>3</v>
      </c>
      <c r="B18" s="6" t="s">
        <v>361</v>
      </c>
      <c r="C18" s="6" t="s">
        <v>44</v>
      </c>
      <c r="D18" s="6" t="s">
        <v>362</v>
      </c>
      <c r="E18" s="6" t="s">
        <v>46</v>
      </c>
      <c r="F18" s="8">
        <v>10.535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1087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SUM(H16:H19)</f>
        <v>0</v>
      </c>
      <c r="L20">
        <f>SUM(L16:L19)</f>
        <v>0</v>
      </c>
    </row>
    <row r="22" spans="1:8" ht="12.75" customHeight="1">
      <c r="A22" s="7"/>
      <c r="B22" s="7"/>
      <c r="C22" s="7" t="s">
        <v>40</v>
      </c>
      <c r="D22" s="7" t="s">
        <v>363</v>
      </c>
      <c r="E22" s="7"/>
      <c r="F22" s="9"/>
      <c r="G22" s="7"/>
      <c r="H22" s="9"/>
    </row>
    <row r="23" spans="1:12" ht="38.25">
      <c r="A23" s="6">
        <v>4</v>
      </c>
      <c r="B23" s="6" t="s">
        <v>364</v>
      </c>
      <c r="C23" s="6" t="s">
        <v>44</v>
      </c>
      <c r="D23" s="6" t="s">
        <v>365</v>
      </c>
      <c r="E23" s="6" t="s">
        <v>162</v>
      </c>
      <c r="F23" s="8">
        <v>4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1088</v>
      </c>
    </row>
    <row r="25" spans="1:12" ht="25.5">
      <c r="A25" s="6">
        <v>5</v>
      </c>
      <c r="B25" s="6" t="s">
        <v>366</v>
      </c>
      <c r="C25" s="6" t="s">
        <v>44</v>
      </c>
      <c r="D25" s="6" t="s">
        <v>367</v>
      </c>
      <c r="E25" s="6" t="s">
        <v>67</v>
      </c>
      <c r="F25" s="8">
        <v>121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1089</v>
      </c>
    </row>
    <row r="27" spans="1:12" ht="12.75">
      <c r="A27" s="6">
        <v>6</v>
      </c>
      <c r="B27" s="6" t="s">
        <v>369</v>
      </c>
      <c r="C27" s="6" t="s">
        <v>44</v>
      </c>
      <c r="D27" s="6" t="s">
        <v>370</v>
      </c>
      <c r="E27" s="6" t="s">
        <v>162</v>
      </c>
      <c r="F27" s="8">
        <v>6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12.75">
      <c r="D28" s="12" t="s">
        <v>1090</v>
      </c>
    </row>
    <row r="29" spans="1:12" ht="12.75">
      <c r="A29" s="6">
        <v>7</v>
      </c>
      <c r="B29" s="6" t="s">
        <v>371</v>
      </c>
      <c r="C29" s="6" t="s">
        <v>44</v>
      </c>
      <c r="D29" s="6" t="s">
        <v>372</v>
      </c>
      <c r="E29" s="6" t="s">
        <v>67</v>
      </c>
      <c r="F29" s="8">
        <v>65</v>
      </c>
      <c r="G29" s="11"/>
      <c r="H29" s="10">
        <f>ROUND((G29*F29),2)</f>
        <v>0</v>
      </c>
      <c r="K29">
        <f>rekapitulace!H8</f>
        <v>21</v>
      </c>
      <c r="L29">
        <f>ROUND(K29/100*H29,2)</f>
        <v>0</v>
      </c>
    </row>
    <row r="30" ht="12.75">
      <c r="D30" s="12" t="s">
        <v>1091</v>
      </c>
    </row>
    <row r="31" spans="1:12" ht="12.75">
      <c r="A31" s="6">
        <v>8</v>
      </c>
      <c r="B31" s="6" t="s">
        <v>374</v>
      </c>
      <c r="C31" s="6" t="s">
        <v>44</v>
      </c>
      <c r="D31" s="6" t="s">
        <v>375</v>
      </c>
      <c r="E31" s="6" t="s">
        <v>67</v>
      </c>
      <c r="F31" s="8">
        <v>65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ht="12.75">
      <c r="D32" s="12" t="s">
        <v>1091</v>
      </c>
    </row>
    <row r="33" spans="1:12" ht="12.75">
      <c r="A33" s="6">
        <v>9</v>
      </c>
      <c r="B33" s="6" t="s">
        <v>376</v>
      </c>
      <c r="C33" s="6" t="s">
        <v>44</v>
      </c>
      <c r="D33" s="6" t="s">
        <v>377</v>
      </c>
      <c r="E33" s="6" t="s">
        <v>162</v>
      </c>
      <c r="F33" s="8">
        <v>4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ht="12.75">
      <c r="D34" s="12" t="s">
        <v>1088</v>
      </c>
    </row>
    <row r="35" spans="1:12" ht="25.5">
      <c r="A35" s="6">
        <v>10</v>
      </c>
      <c r="B35" s="6" t="s">
        <v>379</v>
      </c>
      <c r="C35" s="6" t="s">
        <v>44</v>
      </c>
      <c r="D35" s="6" t="s">
        <v>380</v>
      </c>
      <c r="E35" s="6" t="s">
        <v>67</v>
      </c>
      <c r="F35" s="8">
        <v>10</v>
      </c>
      <c r="G35" s="11"/>
      <c r="H35" s="10">
        <f>ROUND((G35*F35),2)</f>
        <v>0</v>
      </c>
      <c r="K35">
        <f>rekapitulace!H8</f>
        <v>21</v>
      </c>
      <c r="L35">
        <f>ROUND(K35/100*H35,2)</f>
        <v>0</v>
      </c>
    </row>
    <row r="36" ht="12.75">
      <c r="D36" s="12" t="s">
        <v>1092</v>
      </c>
    </row>
    <row r="37" spans="1:12" ht="12.75" customHeight="1">
      <c r="A37" s="13"/>
      <c r="B37" s="13"/>
      <c r="C37" s="13" t="s">
        <v>40</v>
      </c>
      <c r="D37" s="13" t="s">
        <v>363</v>
      </c>
      <c r="E37" s="13"/>
      <c r="F37" s="13"/>
      <c r="G37" s="13"/>
      <c r="H37" s="13">
        <f>SUM(H23:H36)</f>
        <v>0</v>
      </c>
      <c r="L37">
        <f>SUM(L23:L36)</f>
        <v>0</v>
      </c>
    </row>
    <row r="39" spans="1:8" ht="12.75" customHeight="1">
      <c r="A39" s="7"/>
      <c r="B39" s="7"/>
      <c r="C39" s="7" t="s">
        <v>41</v>
      </c>
      <c r="D39" s="7" t="s">
        <v>157</v>
      </c>
      <c r="E39" s="7"/>
      <c r="F39" s="9"/>
      <c r="G39" s="7"/>
      <c r="H39" s="9"/>
    </row>
    <row r="40" spans="1:12" ht="12.75">
      <c r="A40" s="6">
        <v>11</v>
      </c>
      <c r="B40" s="6" t="s">
        <v>382</v>
      </c>
      <c r="C40" s="6" t="s">
        <v>44</v>
      </c>
      <c r="D40" s="6" t="s">
        <v>383</v>
      </c>
      <c r="E40" s="6" t="s">
        <v>67</v>
      </c>
      <c r="F40" s="8">
        <v>43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ht="12.75">
      <c r="D41" s="12" t="s">
        <v>1093</v>
      </c>
    </row>
    <row r="42" spans="1:12" ht="25.5">
      <c r="A42" s="6">
        <v>12</v>
      </c>
      <c r="B42" s="6" t="s">
        <v>384</v>
      </c>
      <c r="C42" s="6" t="s">
        <v>44</v>
      </c>
      <c r="D42" s="6" t="s">
        <v>385</v>
      </c>
      <c r="E42" s="6" t="s">
        <v>67</v>
      </c>
      <c r="F42" s="8">
        <v>40</v>
      </c>
      <c r="G42" s="11"/>
      <c r="H42" s="10">
        <f>ROUND((G42*F42),2)</f>
        <v>0</v>
      </c>
      <c r="K42">
        <f>rekapitulace!H8</f>
        <v>21</v>
      </c>
      <c r="L42">
        <f>ROUND(K42/100*H42,2)</f>
        <v>0</v>
      </c>
    </row>
    <row r="43" ht="12.75">
      <c r="D43" s="12" t="s">
        <v>1094</v>
      </c>
    </row>
    <row r="44" spans="1:12" ht="12.75" customHeight="1">
      <c r="A44" s="13"/>
      <c r="B44" s="13"/>
      <c r="C44" s="13" t="s">
        <v>41</v>
      </c>
      <c r="D44" s="13" t="s">
        <v>157</v>
      </c>
      <c r="E44" s="13"/>
      <c r="F44" s="13"/>
      <c r="G44" s="13"/>
      <c r="H44" s="13">
        <f>SUM(H40:H43)</f>
        <v>0</v>
      </c>
      <c r="L44">
        <f>SUM(L40:L43)</f>
        <v>0</v>
      </c>
    </row>
    <row r="46" spans="1:12" ht="12.75" customHeight="1">
      <c r="A46" s="13"/>
      <c r="B46" s="13"/>
      <c r="C46" s="13"/>
      <c r="D46" s="13" t="s">
        <v>53</v>
      </c>
      <c r="E46" s="13"/>
      <c r="F46" s="13"/>
      <c r="G46" s="13"/>
      <c r="H46" s="13">
        <f>+H13+H20+H37+H44</f>
        <v>0</v>
      </c>
      <c r="L46">
        <f>+L13+L20+L37+L44</f>
        <v>0</v>
      </c>
    </row>
    <row r="48" spans="1:8" ht="12.75" customHeight="1">
      <c r="A48" s="7" t="s">
        <v>54</v>
      </c>
      <c r="B48" s="7"/>
      <c r="C48" s="7"/>
      <c r="D48" s="7"/>
      <c r="E48" s="7"/>
      <c r="F48" s="7"/>
      <c r="G48" s="7"/>
      <c r="H48" s="7"/>
    </row>
    <row r="49" spans="1:8" ht="12.75" customHeight="1">
      <c r="A49" s="7"/>
      <c r="B49" s="7"/>
      <c r="C49" s="7"/>
      <c r="D49" s="7" t="s">
        <v>55</v>
      </c>
      <c r="E49" s="7"/>
      <c r="F49" s="7"/>
      <c r="G49" s="7"/>
      <c r="H49" s="7"/>
    </row>
    <row r="50" spans="1:12" ht="12.75" customHeight="1">
      <c r="A50" s="13"/>
      <c r="B50" s="13"/>
      <c r="C50" s="13"/>
      <c r="D50" s="13" t="s">
        <v>56</v>
      </c>
      <c r="E50" s="13"/>
      <c r="F50" s="13"/>
      <c r="G50" s="13"/>
      <c r="H50" s="13">
        <v>0</v>
      </c>
      <c r="L50">
        <v>0</v>
      </c>
    </row>
    <row r="51" spans="1:8" ht="12.75" customHeight="1">
      <c r="A51" s="7"/>
      <c r="B51" s="7"/>
      <c r="C51" s="7"/>
      <c r="D51" s="7" t="s">
        <v>57</v>
      </c>
      <c r="E51" s="7"/>
      <c r="F51" s="7"/>
      <c r="G51" s="7"/>
      <c r="H51" s="7"/>
    </row>
    <row r="52" spans="1:12" ht="12.75" customHeight="1">
      <c r="A52" s="13"/>
      <c r="B52" s="13"/>
      <c r="C52" s="13"/>
      <c r="D52" s="13" t="s">
        <v>58</v>
      </c>
      <c r="E52" s="13"/>
      <c r="F52" s="13"/>
      <c r="G52" s="13"/>
      <c r="H52" s="13">
        <v>0</v>
      </c>
      <c r="L52">
        <v>0</v>
      </c>
    </row>
    <row r="53" spans="1:12" ht="12.75" customHeight="1">
      <c r="A53" s="13"/>
      <c r="B53" s="13"/>
      <c r="C53" s="13"/>
      <c r="D53" s="13" t="s">
        <v>59</v>
      </c>
      <c r="E53" s="13"/>
      <c r="F53" s="13"/>
      <c r="G53" s="13"/>
      <c r="H53" s="13">
        <f>H50+H52</f>
        <v>0</v>
      </c>
      <c r="L53">
        <f>L50+L52</f>
        <v>0</v>
      </c>
    </row>
    <row r="55" spans="1:12" ht="12.75" customHeight="1">
      <c r="A55" s="13"/>
      <c r="B55" s="13"/>
      <c r="C55" s="13"/>
      <c r="D55" s="13" t="s">
        <v>59</v>
      </c>
      <c r="E55" s="13"/>
      <c r="F55" s="13"/>
      <c r="G55" s="13"/>
      <c r="H55" s="13">
        <f>H46+H53</f>
        <v>0</v>
      </c>
      <c r="L55">
        <f>L46+L53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38</v>
      </c>
      <c r="D5" s="5" t="s">
        <v>909</v>
      </c>
      <c r="E5" s="5"/>
    </row>
    <row r="6" spans="1:5" ht="12.75" customHeight="1">
      <c r="A6" t="s">
        <v>18</v>
      </c>
      <c r="C6" s="5" t="s">
        <v>1095</v>
      </c>
      <c r="D6" s="5" t="s">
        <v>400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25.5">
      <c r="A12" s="6">
        <v>1</v>
      </c>
      <c r="B12" s="6" t="s">
        <v>403</v>
      </c>
      <c r="C12" s="6" t="s">
        <v>44</v>
      </c>
      <c r="D12" s="6" t="s">
        <v>1096</v>
      </c>
      <c r="E12" s="6" t="s">
        <v>51</v>
      </c>
      <c r="F12" s="8">
        <v>7850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12.75">
      <c r="D13" s="12" t="s">
        <v>1097</v>
      </c>
    </row>
    <row r="14" spans="1:12" ht="25.5">
      <c r="A14" s="14">
        <v>2</v>
      </c>
      <c r="B14" s="14" t="s">
        <v>1098</v>
      </c>
      <c r="C14" s="14" t="s">
        <v>44</v>
      </c>
      <c r="D14" s="14" t="s">
        <v>1099</v>
      </c>
      <c r="E14" s="14" t="s">
        <v>46</v>
      </c>
      <c r="F14" s="8">
        <v>1570</v>
      </c>
      <c r="G14" s="11"/>
      <c r="H14" s="10">
        <f>ROUND(G14*F14,2)</f>
        <v>0</v>
      </c>
      <c r="K14">
        <f>rekapitulace!H8</f>
        <v>21</v>
      </c>
      <c r="L14">
        <f>ROUND(K14/100*H14,2)</f>
        <v>0</v>
      </c>
    </row>
    <row r="15" ht="12.75">
      <c r="D15" s="12" t="s">
        <v>1100</v>
      </c>
    </row>
    <row r="16" spans="1:12" ht="25.5">
      <c r="A16" s="14">
        <v>3</v>
      </c>
      <c r="B16" s="14" t="s">
        <v>405</v>
      </c>
      <c r="C16" s="14" t="s">
        <v>44</v>
      </c>
      <c r="D16" s="14" t="s">
        <v>406</v>
      </c>
      <c r="E16" s="14" t="s">
        <v>51</v>
      </c>
      <c r="F16" s="8">
        <v>7850</v>
      </c>
      <c r="G16" s="11"/>
      <c r="H16" s="10">
        <f>ROUND(G16*F16,2)</f>
        <v>0</v>
      </c>
      <c r="K16">
        <f>rekapitulace!H8</f>
        <v>21</v>
      </c>
      <c r="L16">
        <f>ROUND(K16/100*H16,2)</f>
        <v>0</v>
      </c>
    </row>
    <row r="17" spans="1:12" ht="38.25">
      <c r="A17" s="14">
        <v>4</v>
      </c>
      <c r="B17" s="14" t="s">
        <v>407</v>
      </c>
      <c r="C17" s="14" t="s">
        <v>44</v>
      </c>
      <c r="D17" s="14" t="s">
        <v>408</v>
      </c>
      <c r="E17" s="14" t="s">
        <v>51</v>
      </c>
      <c r="F17" s="8">
        <v>7850</v>
      </c>
      <c r="G17" s="11"/>
      <c r="H17" s="10">
        <f>ROUND(G17*F17,2)</f>
        <v>0</v>
      </c>
      <c r="K17">
        <f>rekapitulace!H8</f>
        <v>21</v>
      </c>
      <c r="L17">
        <f>ROUND(K17/100*H17,2)</f>
        <v>0</v>
      </c>
    </row>
    <row r="18" spans="1:12" ht="38.25">
      <c r="A18" s="6">
        <v>5</v>
      </c>
      <c r="B18" s="6" t="s">
        <v>1101</v>
      </c>
      <c r="C18" s="6" t="s">
        <v>44</v>
      </c>
      <c r="D18" s="6" t="s">
        <v>1102</v>
      </c>
      <c r="E18" s="6" t="s">
        <v>162</v>
      </c>
      <c r="F18" s="8">
        <v>35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spans="1:12" ht="38.25">
      <c r="A19" s="6">
        <v>6</v>
      </c>
      <c r="B19" s="6" t="s">
        <v>1103</v>
      </c>
      <c r="C19" s="6" t="s">
        <v>44</v>
      </c>
      <c r="D19" s="6" t="s">
        <v>1104</v>
      </c>
      <c r="E19" s="6" t="s">
        <v>51</v>
      </c>
      <c r="F19" s="8">
        <v>1560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spans="1:12" ht="25.5">
      <c r="A20" s="6">
        <v>7</v>
      </c>
      <c r="B20" s="6" t="s">
        <v>409</v>
      </c>
      <c r="C20" s="6" t="s">
        <v>44</v>
      </c>
      <c r="D20" s="6" t="s">
        <v>410</v>
      </c>
      <c r="E20" s="6" t="s">
        <v>46</v>
      </c>
      <c r="F20" s="8">
        <v>117.75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ht="12.75">
      <c r="D21" s="12" t="s">
        <v>1105</v>
      </c>
    </row>
    <row r="22" spans="1:12" ht="12.75" customHeight="1">
      <c r="A22" s="13"/>
      <c r="B22" s="13"/>
      <c r="C22" s="13" t="s">
        <v>21</v>
      </c>
      <c r="D22" s="13" t="s">
        <v>42</v>
      </c>
      <c r="E22" s="13"/>
      <c r="F22" s="13"/>
      <c r="G22" s="13"/>
      <c r="H22" s="13">
        <f>SUM(H12:H21)</f>
        <v>0</v>
      </c>
      <c r="L22">
        <f>SUM(L12:L21)</f>
        <v>0</v>
      </c>
    </row>
    <row r="24" spans="1:12" ht="12.75" customHeight="1">
      <c r="A24" s="13"/>
      <c r="B24" s="13"/>
      <c r="C24" s="13"/>
      <c r="D24" s="13" t="s">
        <v>53</v>
      </c>
      <c r="E24" s="13"/>
      <c r="F24" s="13"/>
      <c r="G24" s="13"/>
      <c r="H24" s="13">
        <f>+H22</f>
        <v>0</v>
      </c>
      <c r="L24">
        <f>+L22</f>
        <v>0</v>
      </c>
    </row>
    <row r="26" spans="1:8" ht="12.75" customHeight="1">
      <c r="A26" s="7" t="s">
        <v>54</v>
      </c>
      <c r="B26" s="7"/>
      <c r="C26" s="7"/>
      <c r="D26" s="7"/>
      <c r="E26" s="7"/>
      <c r="F26" s="7"/>
      <c r="G26" s="7"/>
      <c r="H26" s="7"/>
    </row>
    <row r="27" spans="1:8" ht="12.75" customHeight="1">
      <c r="A27" s="7"/>
      <c r="B27" s="7"/>
      <c r="C27" s="7"/>
      <c r="D27" s="7" t="s">
        <v>55</v>
      </c>
      <c r="E27" s="7"/>
      <c r="F27" s="7"/>
      <c r="G27" s="7"/>
      <c r="H27" s="7"/>
    </row>
    <row r="28" spans="1:12" ht="12.75" customHeight="1">
      <c r="A28" s="13"/>
      <c r="B28" s="13"/>
      <c r="C28" s="13"/>
      <c r="D28" s="13" t="s">
        <v>56</v>
      </c>
      <c r="E28" s="13"/>
      <c r="F28" s="13"/>
      <c r="G28" s="13"/>
      <c r="H28" s="13">
        <v>0</v>
      </c>
      <c r="L28">
        <v>0</v>
      </c>
    </row>
    <row r="29" spans="1:8" ht="12.75" customHeight="1">
      <c r="A29" s="7"/>
      <c r="B29" s="7"/>
      <c r="C29" s="7"/>
      <c r="D29" s="7" t="s">
        <v>57</v>
      </c>
      <c r="E29" s="7"/>
      <c r="F29" s="7"/>
      <c r="G29" s="7"/>
      <c r="H29" s="7"/>
    </row>
    <row r="30" spans="1:12" ht="12.75" customHeight="1">
      <c r="A30" s="13"/>
      <c r="B30" s="13"/>
      <c r="C30" s="13"/>
      <c r="D30" s="13" t="s">
        <v>58</v>
      </c>
      <c r="E30" s="13"/>
      <c r="F30" s="13"/>
      <c r="G30" s="13"/>
      <c r="H30" s="13">
        <v>0</v>
      </c>
      <c r="L30">
        <v>0</v>
      </c>
    </row>
    <row r="31" spans="1:12" ht="12.75" customHeight="1">
      <c r="A31" s="13"/>
      <c r="B31" s="13"/>
      <c r="C31" s="13"/>
      <c r="D31" s="13" t="s">
        <v>59</v>
      </c>
      <c r="E31" s="13"/>
      <c r="F31" s="13"/>
      <c r="G31" s="13"/>
      <c r="H31" s="13">
        <f>H28+H30</f>
        <v>0</v>
      </c>
      <c r="L31">
        <f>L28+L30</f>
        <v>0</v>
      </c>
    </row>
    <row r="33" spans="1:12" ht="12.75" customHeight="1">
      <c r="A33" s="13"/>
      <c r="B33" s="13"/>
      <c r="C33" s="13"/>
      <c r="D33" s="13" t="s">
        <v>59</v>
      </c>
      <c r="E33" s="13"/>
      <c r="F33" s="13"/>
      <c r="G33" s="13"/>
      <c r="H33" s="13">
        <f>H24+H31</f>
        <v>0</v>
      </c>
      <c r="L33">
        <f>L24+L31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39</v>
      </c>
      <c r="D5" s="5" t="s">
        <v>1106</v>
      </c>
      <c r="E5" s="5"/>
    </row>
    <row r="6" spans="1:5" ht="12.75" customHeight="1">
      <c r="A6" t="s">
        <v>18</v>
      </c>
      <c r="C6" s="5" t="s">
        <v>1107</v>
      </c>
      <c r="D6" s="5" t="s">
        <v>24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51">
      <c r="A12" s="6">
        <v>1</v>
      </c>
      <c r="B12" s="6" t="s">
        <v>913</v>
      </c>
      <c r="C12" s="6" t="s">
        <v>44</v>
      </c>
      <c r="D12" s="6" t="s">
        <v>1108</v>
      </c>
      <c r="E12" s="6" t="s">
        <v>162</v>
      </c>
      <c r="F12" s="8">
        <v>2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38.25">
      <c r="A13" s="6">
        <v>2</v>
      </c>
      <c r="B13" s="6" t="s">
        <v>417</v>
      </c>
      <c r="C13" s="6" t="s">
        <v>44</v>
      </c>
      <c r="D13" s="6" t="s">
        <v>418</v>
      </c>
      <c r="E13" s="6" t="s">
        <v>162</v>
      </c>
      <c r="F13" s="8">
        <v>10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ht="12.75">
      <c r="D14" s="12" t="s">
        <v>506</v>
      </c>
    </row>
    <row r="15" spans="1:12" ht="38.25">
      <c r="A15" s="6">
        <v>3</v>
      </c>
      <c r="B15" s="6" t="s">
        <v>43</v>
      </c>
      <c r="C15" s="6" t="s">
        <v>44</v>
      </c>
      <c r="D15" s="6" t="s">
        <v>45</v>
      </c>
      <c r="E15" s="6" t="s">
        <v>46</v>
      </c>
      <c r="F15" s="8">
        <v>376</v>
      </c>
      <c r="G15" s="11"/>
      <c r="H15" s="10">
        <f>ROUND((G15*F15),2)</f>
        <v>0</v>
      </c>
      <c r="K15">
        <f>rekapitulace!H8</f>
        <v>21</v>
      </c>
      <c r="L15">
        <f>ROUND(K15/100*H15,2)</f>
        <v>0</v>
      </c>
    </row>
    <row r="16" ht="12.75">
      <c r="D16" s="12" t="s">
        <v>1109</v>
      </c>
    </row>
    <row r="17" spans="1:12" ht="12.75" customHeight="1">
      <c r="A17" s="13"/>
      <c r="B17" s="13"/>
      <c r="C17" s="13" t="s">
        <v>21</v>
      </c>
      <c r="D17" s="13" t="s">
        <v>42</v>
      </c>
      <c r="E17" s="13"/>
      <c r="F17" s="13"/>
      <c r="G17" s="13"/>
      <c r="H17" s="13">
        <f>SUM(H12:H16)</f>
        <v>0</v>
      </c>
      <c r="L17">
        <f>SUM(L12:L16)</f>
        <v>0</v>
      </c>
    </row>
    <row r="19" spans="1:8" ht="12.75" customHeight="1">
      <c r="A19" s="7"/>
      <c r="B19" s="7"/>
      <c r="C19" s="7" t="s">
        <v>38</v>
      </c>
      <c r="D19" s="7" t="s">
        <v>48</v>
      </c>
      <c r="E19" s="7"/>
      <c r="F19" s="9"/>
      <c r="G19" s="7"/>
      <c r="H19" s="9"/>
    </row>
    <row r="20" spans="1:12" ht="89.25">
      <c r="A20" s="6">
        <v>4</v>
      </c>
      <c r="B20" s="6" t="s">
        <v>49</v>
      </c>
      <c r="C20" s="6" t="s">
        <v>44</v>
      </c>
      <c r="D20" s="6" t="s">
        <v>1110</v>
      </c>
      <c r="E20" s="6" t="s">
        <v>51</v>
      </c>
      <c r="F20" s="8">
        <v>24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ht="12.75">
      <c r="D21" s="12" t="s">
        <v>52</v>
      </c>
    </row>
    <row r="22" spans="1:12" ht="12.75" customHeight="1">
      <c r="A22" s="13"/>
      <c r="B22" s="13"/>
      <c r="C22" s="13" t="s">
        <v>38</v>
      </c>
      <c r="D22" s="13" t="s">
        <v>48</v>
      </c>
      <c r="E22" s="13"/>
      <c r="F22" s="13"/>
      <c r="G22" s="13"/>
      <c r="H22" s="13">
        <f>SUM(H20:H21)</f>
        <v>0</v>
      </c>
      <c r="L22">
        <f>SUM(L20:L21)</f>
        <v>0</v>
      </c>
    </row>
    <row r="24" spans="1:12" ht="12.75" customHeight="1">
      <c r="A24" s="13"/>
      <c r="B24" s="13"/>
      <c r="C24" s="13"/>
      <c r="D24" s="13" t="s">
        <v>53</v>
      </c>
      <c r="E24" s="13"/>
      <c r="F24" s="13"/>
      <c r="G24" s="13"/>
      <c r="H24" s="13">
        <f>+H17+H22</f>
        <v>0</v>
      </c>
      <c r="L24">
        <f>+L17+L22</f>
        <v>0</v>
      </c>
    </row>
    <row r="26" spans="1:8" ht="12.75" customHeight="1">
      <c r="A26" s="7" t="s">
        <v>54</v>
      </c>
      <c r="B26" s="7"/>
      <c r="C26" s="7"/>
      <c r="D26" s="7"/>
      <c r="E26" s="7"/>
      <c r="F26" s="7"/>
      <c r="G26" s="7"/>
      <c r="H26" s="7"/>
    </row>
    <row r="27" spans="1:8" ht="12.75" customHeight="1">
      <c r="A27" s="7"/>
      <c r="B27" s="7"/>
      <c r="C27" s="7"/>
      <c r="D27" s="7" t="s">
        <v>55</v>
      </c>
      <c r="E27" s="7"/>
      <c r="F27" s="7"/>
      <c r="G27" s="7"/>
      <c r="H27" s="7"/>
    </row>
    <row r="28" spans="1:12" ht="12.75" customHeight="1">
      <c r="A28" s="13"/>
      <c r="B28" s="13"/>
      <c r="C28" s="13"/>
      <c r="D28" s="13" t="s">
        <v>56</v>
      </c>
      <c r="E28" s="13"/>
      <c r="F28" s="13"/>
      <c r="G28" s="13"/>
      <c r="H28" s="13">
        <v>0</v>
      </c>
      <c r="L28">
        <v>0</v>
      </c>
    </row>
    <row r="29" spans="1:8" ht="12.75" customHeight="1">
      <c r="A29" s="7"/>
      <c r="B29" s="7"/>
      <c r="C29" s="7"/>
      <c r="D29" s="7" t="s">
        <v>57</v>
      </c>
      <c r="E29" s="7"/>
      <c r="F29" s="7"/>
      <c r="G29" s="7"/>
      <c r="H29" s="7"/>
    </row>
    <row r="30" spans="1:12" ht="12.75" customHeight="1">
      <c r="A30" s="13"/>
      <c r="B30" s="13"/>
      <c r="C30" s="13"/>
      <c r="D30" s="13" t="s">
        <v>58</v>
      </c>
      <c r="E30" s="13"/>
      <c r="F30" s="13"/>
      <c r="G30" s="13"/>
      <c r="H30" s="13">
        <v>0</v>
      </c>
      <c r="L30">
        <v>0</v>
      </c>
    </row>
    <row r="31" spans="1:12" ht="12.75" customHeight="1">
      <c r="A31" s="13"/>
      <c r="B31" s="13"/>
      <c r="C31" s="13"/>
      <c r="D31" s="13" t="s">
        <v>59</v>
      </c>
      <c r="E31" s="13"/>
      <c r="F31" s="13"/>
      <c r="G31" s="13"/>
      <c r="H31" s="13">
        <f>H28+H30</f>
        <v>0</v>
      </c>
      <c r="L31">
        <f>L28+L30</f>
        <v>0</v>
      </c>
    </row>
    <row r="33" spans="1:12" ht="12.75" customHeight="1">
      <c r="A33" s="13"/>
      <c r="B33" s="13"/>
      <c r="C33" s="13"/>
      <c r="D33" s="13" t="s">
        <v>59</v>
      </c>
      <c r="E33" s="13"/>
      <c r="F33" s="13"/>
      <c r="G33" s="13"/>
      <c r="H33" s="13">
        <f>H24+H31</f>
        <v>0</v>
      </c>
      <c r="L33">
        <f>L24+L31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39</v>
      </c>
      <c r="D5" s="5" t="s">
        <v>1106</v>
      </c>
      <c r="E5" s="5"/>
    </row>
    <row r="6" spans="1:5" ht="12.75" customHeight="1">
      <c r="A6" t="s">
        <v>18</v>
      </c>
      <c r="C6" s="5" t="s">
        <v>1111</v>
      </c>
      <c r="D6" s="5" t="s">
        <v>1112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76.5">
      <c r="A12" s="6">
        <v>1</v>
      </c>
      <c r="B12" s="6" t="s">
        <v>62</v>
      </c>
      <c r="C12" s="6" t="s">
        <v>44</v>
      </c>
      <c r="D12" s="6" t="s">
        <v>63</v>
      </c>
      <c r="E12" s="6" t="s">
        <v>46</v>
      </c>
      <c r="F12" s="8">
        <v>2580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25.5">
      <c r="D13" s="12" t="s">
        <v>1113</v>
      </c>
    </row>
    <row r="14" spans="1:12" ht="51">
      <c r="A14" s="6">
        <v>2</v>
      </c>
      <c r="B14" s="6" t="s">
        <v>68</v>
      </c>
      <c r="C14" s="6" t="s">
        <v>44</v>
      </c>
      <c r="D14" s="6" t="s">
        <v>69</v>
      </c>
      <c r="E14" s="6" t="s">
        <v>46</v>
      </c>
      <c r="F14" s="8">
        <v>596.25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38.25">
      <c r="D15" s="12" t="s">
        <v>1114</v>
      </c>
    </row>
    <row r="16" spans="1:12" ht="38.25">
      <c r="A16" s="6">
        <v>3</v>
      </c>
      <c r="B16" s="6" t="s">
        <v>71</v>
      </c>
      <c r="C16" s="6" t="s">
        <v>44</v>
      </c>
      <c r="D16" s="6" t="s">
        <v>72</v>
      </c>
      <c r="E16" s="6" t="s">
        <v>46</v>
      </c>
      <c r="F16" s="8">
        <v>2550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1115</v>
      </c>
    </row>
    <row r="18" spans="1:12" ht="12.75">
      <c r="A18" s="6">
        <v>4</v>
      </c>
      <c r="B18" s="6" t="s">
        <v>935</v>
      </c>
      <c r="C18" s="6" t="s">
        <v>44</v>
      </c>
      <c r="D18" s="6" t="s">
        <v>1116</v>
      </c>
      <c r="E18" s="6" t="s">
        <v>46</v>
      </c>
      <c r="F18" s="8">
        <v>752</v>
      </c>
      <c r="G18" s="11"/>
      <c r="H18" s="10">
        <f>ROUND((G18*F18),2)</f>
        <v>0</v>
      </c>
      <c r="K18">
        <f>rekapitulace!H6</f>
        <v>0</v>
      </c>
      <c r="L18">
        <f>ROUND(K18/100*H18,2)</f>
        <v>0</v>
      </c>
    </row>
    <row r="19" ht="12.75">
      <c r="D19" s="12" t="s">
        <v>1117</v>
      </c>
    </row>
    <row r="20" spans="1:12" ht="38.25">
      <c r="A20" s="6">
        <v>5</v>
      </c>
      <c r="B20" s="6" t="s">
        <v>74</v>
      </c>
      <c r="C20" s="6" t="s">
        <v>44</v>
      </c>
      <c r="D20" s="6" t="s">
        <v>425</v>
      </c>
      <c r="E20" s="6" t="s">
        <v>51</v>
      </c>
      <c r="F20" s="8">
        <v>2145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ht="12.75">
      <c r="D21" s="12" t="s">
        <v>1118</v>
      </c>
    </row>
    <row r="22" spans="1:12" ht="51">
      <c r="A22" s="6">
        <v>6</v>
      </c>
      <c r="B22" s="6" t="s">
        <v>77</v>
      </c>
      <c r="C22" s="6" t="s">
        <v>44</v>
      </c>
      <c r="D22" s="6" t="s">
        <v>78</v>
      </c>
      <c r="E22" s="6" t="s">
        <v>67</v>
      </c>
      <c r="F22" s="8">
        <v>1645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ht="12.75">
      <c r="D23" s="12" t="s">
        <v>1119</v>
      </c>
    </row>
    <row r="24" spans="1:12" ht="25.5">
      <c r="A24" s="6">
        <v>7</v>
      </c>
      <c r="B24" s="6" t="s">
        <v>263</v>
      </c>
      <c r="C24" s="6" t="s">
        <v>44</v>
      </c>
      <c r="D24" s="6" t="s">
        <v>945</v>
      </c>
      <c r="E24" s="6" t="s">
        <v>46</v>
      </c>
      <c r="F24" s="8">
        <v>910</v>
      </c>
      <c r="G24" s="11"/>
      <c r="H24" s="10">
        <f>ROUND((G24*F24),2)</f>
        <v>0</v>
      </c>
      <c r="K24">
        <f>rekapitulace!H8</f>
        <v>21</v>
      </c>
      <c r="L24">
        <f>ROUND(K24/100*H24,2)</f>
        <v>0</v>
      </c>
    </row>
    <row r="25" ht="25.5">
      <c r="D25" s="12" t="s">
        <v>1120</v>
      </c>
    </row>
    <row r="26" spans="1:12" ht="25.5">
      <c r="A26" s="6">
        <v>8</v>
      </c>
      <c r="B26" s="6" t="s">
        <v>83</v>
      </c>
      <c r="C26" s="6" t="s">
        <v>44</v>
      </c>
      <c r="D26" s="6" t="s">
        <v>84</v>
      </c>
      <c r="E26" s="6" t="s">
        <v>46</v>
      </c>
      <c r="F26" s="8">
        <v>327.5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ht="12.75">
      <c r="D27" s="12" t="s">
        <v>1121</v>
      </c>
    </row>
    <row r="28" spans="1:12" ht="12.75">
      <c r="A28" s="6">
        <v>9</v>
      </c>
      <c r="B28" s="6" t="s">
        <v>86</v>
      </c>
      <c r="C28" s="6" t="s">
        <v>44</v>
      </c>
      <c r="D28" s="6" t="s">
        <v>87</v>
      </c>
      <c r="E28" s="6" t="s">
        <v>51</v>
      </c>
      <c r="F28" s="8">
        <v>5160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12.75">
      <c r="D29" s="12" t="s">
        <v>1122</v>
      </c>
    </row>
    <row r="30" spans="1:12" ht="12.75" customHeight="1">
      <c r="A30" s="13"/>
      <c r="B30" s="13"/>
      <c r="C30" s="13" t="s">
        <v>21</v>
      </c>
      <c r="D30" s="13" t="s">
        <v>42</v>
      </c>
      <c r="E30" s="13"/>
      <c r="F30" s="13"/>
      <c r="G30" s="13"/>
      <c r="H30" s="13">
        <f>SUM(H12:H29)</f>
        <v>0</v>
      </c>
      <c r="L30">
        <f>SUM(L12:L29)</f>
        <v>0</v>
      </c>
    </row>
    <row r="32" spans="1:8" ht="12.75" customHeight="1">
      <c r="A32" s="7"/>
      <c r="B32" s="7"/>
      <c r="C32" s="7" t="s">
        <v>35</v>
      </c>
      <c r="D32" s="7" t="s">
        <v>89</v>
      </c>
      <c r="E32" s="7"/>
      <c r="F32" s="9"/>
      <c r="G32" s="7"/>
      <c r="H32" s="9"/>
    </row>
    <row r="33" spans="1:12" ht="12.75">
      <c r="A33" s="6">
        <v>10</v>
      </c>
      <c r="B33" s="6" t="s">
        <v>90</v>
      </c>
      <c r="C33" s="6" t="s">
        <v>44</v>
      </c>
      <c r="D33" s="6" t="s">
        <v>91</v>
      </c>
      <c r="E33" s="6" t="s">
        <v>67</v>
      </c>
      <c r="F33" s="8">
        <v>320</v>
      </c>
      <c r="G33" s="11"/>
      <c r="H33" s="10">
        <f>ROUND((G33*F33),2)</f>
        <v>0</v>
      </c>
      <c r="K33">
        <f>rekapitulace!H8</f>
        <v>21</v>
      </c>
      <c r="L33">
        <f>ROUND(K33/100*H33,2)</f>
        <v>0</v>
      </c>
    </row>
    <row r="34" ht="12.75">
      <c r="D34" s="12" t="s">
        <v>1123</v>
      </c>
    </row>
    <row r="35" spans="1:12" ht="38.25">
      <c r="A35" s="6">
        <v>11</v>
      </c>
      <c r="B35" s="6" t="s">
        <v>93</v>
      </c>
      <c r="C35" s="6" t="s">
        <v>44</v>
      </c>
      <c r="D35" s="6" t="s">
        <v>94</v>
      </c>
      <c r="E35" s="6" t="s">
        <v>51</v>
      </c>
      <c r="F35" s="8">
        <v>5160</v>
      </c>
      <c r="G35" s="11"/>
      <c r="H35" s="10">
        <f>ROUND((G35*F35),2)</f>
        <v>0</v>
      </c>
      <c r="K35">
        <f>rekapitulace!H8</f>
        <v>21</v>
      </c>
      <c r="L35">
        <f>ROUND(K35/100*H35,2)</f>
        <v>0</v>
      </c>
    </row>
    <row r="36" ht="12.75">
      <c r="D36" s="12" t="s">
        <v>1124</v>
      </c>
    </row>
    <row r="37" spans="1:12" ht="51">
      <c r="A37" s="14">
        <v>12</v>
      </c>
      <c r="B37" s="14" t="s">
        <v>96</v>
      </c>
      <c r="C37" s="14" t="s">
        <v>44</v>
      </c>
      <c r="D37" s="14" t="s">
        <v>97</v>
      </c>
      <c r="E37" s="14" t="s">
        <v>51</v>
      </c>
      <c r="F37" s="8">
        <v>5525</v>
      </c>
      <c r="G37" s="11"/>
      <c r="H37" s="10">
        <f>ROUND(G37*F37,2)</f>
        <v>0</v>
      </c>
      <c r="K37">
        <f>rekapitulace!H8</f>
        <v>21</v>
      </c>
      <c r="L37">
        <f>ROUND(K37/100*H37,2)</f>
        <v>0</v>
      </c>
    </row>
    <row r="38" spans="1:12" ht="12.75" customHeight="1">
      <c r="A38" s="13"/>
      <c r="B38" s="13"/>
      <c r="C38" s="13" t="s">
        <v>35</v>
      </c>
      <c r="D38" s="13" t="s">
        <v>89</v>
      </c>
      <c r="E38" s="13"/>
      <c r="F38" s="13"/>
      <c r="G38" s="13"/>
      <c r="H38" s="13">
        <f>SUM(H33:H37)</f>
        <v>0</v>
      </c>
      <c r="L38">
        <f>SUM(L33:L37)</f>
        <v>0</v>
      </c>
    </row>
    <row r="40" spans="1:8" ht="12.75" customHeight="1">
      <c r="A40" s="7"/>
      <c r="B40" s="7"/>
      <c r="C40" s="7" t="s">
        <v>38</v>
      </c>
      <c r="D40" s="7" t="s">
        <v>48</v>
      </c>
      <c r="E40" s="7"/>
      <c r="F40" s="9"/>
      <c r="G40" s="7"/>
      <c r="H40" s="9"/>
    </row>
    <row r="41" spans="1:12" ht="25.5">
      <c r="A41" s="6">
        <v>13</v>
      </c>
      <c r="B41" s="6" t="s">
        <v>98</v>
      </c>
      <c r="C41" s="6" t="s">
        <v>44</v>
      </c>
      <c r="D41" s="6" t="s">
        <v>99</v>
      </c>
      <c r="E41" s="6" t="s">
        <v>51</v>
      </c>
      <c r="F41" s="8">
        <v>4429</v>
      </c>
      <c r="G41" s="11"/>
      <c r="H41" s="10">
        <f>ROUND((G41*F41),2)</f>
        <v>0</v>
      </c>
      <c r="K41">
        <f>rekapitulace!H8</f>
        <v>21</v>
      </c>
      <c r="L41">
        <f>ROUND(K41/100*H41,2)</f>
        <v>0</v>
      </c>
    </row>
    <row r="42" ht="12.75">
      <c r="D42" s="12" t="s">
        <v>1125</v>
      </c>
    </row>
    <row r="43" spans="1:12" ht="25.5">
      <c r="A43" s="6">
        <v>14</v>
      </c>
      <c r="B43" s="6" t="s">
        <v>101</v>
      </c>
      <c r="C43" s="6" t="s">
        <v>44</v>
      </c>
      <c r="D43" s="6" t="s">
        <v>102</v>
      </c>
      <c r="E43" s="6" t="s">
        <v>46</v>
      </c>
      <c r="F43" s="8">
        <v>1393.2</v>
      </c>
      <c r="G43" s="11"/>
      <c r="H43" s="10">
        <f>ROUND((G43*F43),2)</f>
        <v>0</v>
      </c>
      <c r="K43">
        <f>rekapitulace!H8</f>
        <v>21</v>
      </c>
      <c r="L43">
        <f>ROUND(K43/100*H43,2)</f>
        <v>0</v>
      </c>
    </row>
    <row r="44" ht="25.5">
      <c r="D44" s="12" t="s">
        <v>1126</v>
      </c>
    </row>
    <row r="45" spans="1:12" ht="25.5">
      <c r="A45" s="6">
        <v>15</v>
      </c>
      <c r="B45" s="6" t="s">
        <v>104</v>
      </c>
      <c r="C45" s="6" t="s">
        <v>44</v>
      </c>
      <c r="D45" s="6" t="s">
        <v>105</v>
      </c>
      <c r="E45" s="6" t="s">
        <v>51</v>
      </c>
      <c r="F45" s="8">
        <v>2145</v>
      </c>
      <c r="G45" s="11"/>
      <c r="H45" s="10">
        <f>ROUND((G45*F45),2)</f>
        <v>0</v>
      </c>
      <c r="K45">
        <f>rekapitulace!H8</f>
        <v>21</v>
      </c>
      <c r="L45">
        <f>ROUND(K45/100*H45,2)</f>
        <v>0</v>
      </c>
    </row>
    <row r="46" ht="12.75">
      <c r="D46" s="12" t="s">
        <v>1118</v>
      </c>
    </row>
    <row r="47" spans="1:12" ht="12.75">
      <c r="A47" s="6">
        <v>16</v>
      </c>
      <c r="B47" s="6" t="s">
        <v>106</v>
      </c>
      <c r="C47" s="6" t="s">
        <v>44</v>
      </c>
      <c r="D47" s="6" t="s">
        <v>107</v>
      </c>
      <c r="E47" s="6" t="s">
        <v>51</v>
      </c>
      <c r="F47" s="8">
        <v>4429</v>
      </c>
      <c r="G47" s="11"/>
      <c r="H47" s="10">
        <f>ROUND((G47*F47),2)</f>
        <v>0</v>
      </c>
      <c r="K47">
        <f>rekapitulace!H8</f>
        <v>21</v>
      </c>
      <c r="L47">
        <f>ROUND(K47/100*H47,2)</f>
        <v>0</v>
      </c>
    </row>
    <row r="48" ht="25.5">
      <c r="D48" s="12" t="s">
        <v>1127</v>
      </c>
    </row>
    <row r="49" spans="1:12" ht="12.75">
      <c r="A49" s="6">
        <v>17</v>
      </c>
      <c r="B49" s="6" t="s">
        <v>109</v>
      </c>
      <c r="C49" s="6" t="s">
        <v>44</v>
      </c>
      <c r="D49" s="6" t="s">
        <v>110</v>
      </c>
      <c r="E49" s="6" t="s">
        <v>51</v>
      </c>
      <c r="F49" s="8">
        <v>13802.95</v>
      </c>
      <c r="G49" s="11"/>
      <c r="H49" s="10">
        <f>ROUND((G49*F49),2)</f>
        <v>0</v>
      </c>
      <c r="K49">
        <f>rekapitulace!H8</f>
        <v>21</v>
      </c>
      <c r="L49">
        <f>ROUND(K49/100*H49,2)</f>
        <v>0</v>
      </c>
    </row>
    <row r="50" ht="89.25">
      <c r="D50" s="12" t="s">
        <v>1128</v>
      </c>
    </row>
    <row r="51" spans="1:12" ht="25.5">
      <c r="A51" s="6">
        <v>18</v>
      </c>
      <c r="B51" s="6" t="s">
        <v>112</v>
      </c>
      <c r="C51" s="6" t="s">
        <v>44</v>
      </c>
      <c r="D51" s="6" t="s">
        <v>113</v>
      </c>
      <c r="E51" s="6" t="s">
        <v>51</v>
      </c>
      <c r="F51" s="8">
        <v>5095.45</v>
      </c>
      <c r="G51" s="11"/>
      <c r="H51" s="10">
        <f>ROUND((G51*F51),2)</f>
        <v>0</v>
      </c>
      <c r="K51">
        <f>rekapitulace!H8</f>
        <v>21</v>
      </c>
      <c r="L51">
        <f>ROUND(K51/100*H51,2)</f>
        <v>0</v>
      </c>
    </row>
    <row r="52" ht="25.5">
      <c r="D52" s="12" t="s">
        <v>1129</v>
      </c>
    </row>
    <row r="53" spans="1:12" ht="38.25">
      <c r="A53" s="6">
        <v>19</v>
      </c>
      <c r="B53" s="6" t="s">
        <v>115</v>
      </c>
      <c r="C53" s="6" t="s">
        <v>44</v>
      </c>
      <c r="D53" s="6" t="s">
        <v>116</v>
      </c>
      <c r="E53" s="6" t="s">
        <v>46</v>
      </c>
      <c r="F53" s="8">
        <v>69.77</v>
      </c>
      <c r="G53" s="11"/>
      <c r="H53" s="10">
        <f>ROUND((G53*F53),2)</f>
        <v>0</v>
      </c>
      <c r="K53">
        <f>rekapitulace!H8</f>
        <v>21</v>
      </c>
      <c r="L53">
        <f>ROUND(K53/100*H53,2)</f>
        <v>0</v>
      </c>
    </row>
    <row r="54" ht="25.5">
      <c r="D54" s="12" t="s">
        <v>1130</v>
      </c>
    </row>
    <row r="55" spans="1:12" ht="25.5">
      <c r="A55" s="6">
        <v>20</v>
      </c>
      <c r="B55" s="6" t="s">
        <v>741</v>
      </c>
      <c r="C55" s="6" t="s">
        <v>44</v>
      </c>
      <c r="D55" s="6" t="s">
        <v>742</v>
      </c>
      <c r="E55" s="6" t="s">
        <v>51</v>
      </c>
      <c r="F55" s="8">
        <v>5095.45</v>
      </c>
      <c r="G55" s="11"/>
      <c r="H55" s="10">
        <f>ROUND((G55*F55),2)</f>
        <v>0</v>
      </c>
      <c r="K55">
        <f>rekapitulace!H8</f>
        <v>21</v>
      </c>
      <c r="L55">
        <f>ROUND(K55/100*H55,2)</f>
        <v>0</v>
      </c>
    </row>
    <row r="56" ht="25.5">
      <c r="D56" s="12" t="s">
        <v>1131</v>
      </c>
    </row>
    <row r="57" spans="1:12" ht="25.5">
      <c r="A57" s="6">
        <v>21</v>
      </c>
      <c r="B57" s="6" t="s">
        <v>118</v>
      </c>
      <c r="C57" s="6" t="s">
        <v>44</v>
      </c>
      <c r="D57" s="6" t="s">
        <v>1132</v>
      </c>
      <c r="E57" s="6" t="s">
        <v>51</v>
      </c>
      <c r="F57" s="8">
        <v>4343</v>
      </c>
      <c r="G57" s="11"/>
      <c r="H57" s="10">
        <f>ROUND((G57*F57),2)</f>
        <v>0</v>
      </c>
      <c r="K57">
        <f>rekapitulace!H8</f>
        <v>21</v>
      </c>
      <c r="L57">
        <f>ROUND(K57/100*H57,2)</f>
        <v>0</v>
      </c>
    </row>
    <row r="58" ht="25.5">
      <c r="D58" s="12" t="s">
        <v>1133</v>
      </c>
    </row>
    <row r="59" spans="1:12" ht="76.5">
      <c r="A59" s="6">
        <v>22</v>
      </c>
      <c r="B59" s="6" t="s">
        <v>118</v>
      </c>
      <c r="C59" s="6" t="s">
        <v>121</v>
      </c>
      <c r="D59" s="6" t="s">
        <v>122</v>
      </c>
      <c r="E59" s="6" t="s">
        <v>51</v>
      </c>
      <c r="F59" s="8">
        <v>1513.5</v>
      </c>
      <c r="G59" s="11"/>
      <c r="H59" s="10">
        <f>ROUND((G59*F59),2)</f>
        <v>0</v>
      </c>
      <c r="K59">
        <f>rekapitulace!H8</f>
        <v>21</v>
      </c>
      <c r="L59">
        <f>ROUND(K59/100*H59,2)</f>
        <v>0</v>
      </c>
    </row>
    <row r="60" ht="12.75">
      <c r="D60" s="12" t="s">
        <v>1134</v>
      </c>
    </row>
    <row r="61" spans="1:12" ht="25.5">
      <c r="A61" s="14">
        <v>23</v>
      </c>
      <c r="B61" s="14" t="s">
        <v>124</v>
      </c>
      <c r="C61" s="14" t="s">
        <v>121</v>
      </c>
      <c r="D61" s="14" t="s">
        <v>125</v>
      </c>
      <c r="E61" s="14" t="s">
        <v>51</v>
      </c>
      <c r="F61" s="8">
        <v>1513.5</v>
      </c>
      <c r="G61" s="11"/>
      <c r="H61" s="10">
        <f>ROUND(G61*F61,2)</f>
        <v>0</v>
      </c>
      <c r="K61">
        <f>rekapitulace!H8</f>
        <v>21</v>
      </c>
      <c r="L61">
        <f aca="true" t="shared" si="0" ref="L61:L66">ROUND(K61/100*H61,2)</f>
        <v>0</v>
      </c>
    </row>
    <row r="62" spans="1:12" ht="25.5">
      <c r="A62" s="14">
        <v>24</v>
      </c>
      <c r="B62" s="14" t="s">
        <v>127</v>
      </c>
      <c r="C62" s="14" t="s">
        <v>121</v>
      </c>
      <c r="D62" s="14" t="s">
        <v>128</v>
      </c>
      <c r="E62" s="14" t="s">
        <v>51</v>
      </c>
      <c r="F62" s="8">
        <v>1513.5</v>
      </c>
      <c r="G62" s="11"/>
      <c r="H62" s="10">
        <f>ROUND(G62*F62,2)</f>
        <v>0</v>
      </c>
      <c r="K62">
        <f>rekapitulace!H8</f>
        <v>21</v>
      </c>
      <c r="L62">
        <f t="shared" si="0"/>
        <v>0</v>
      </c>
    </row>
    <row r="63" spans="1:12" ht="25.5">
      <c r="A63" s="14">
        <v>25</v>
      </c>
      <c r="B63" s="14" t="s">
        <v>129</v>
      </c>
      <c r="C63" s="14" t="s">
        <v>121</v>
      </c>
      <c r="D63" s="14" t="s">
        <v>130</v>
      </c>
      <c r="E63" s="14" t="s">
        <v>51</v>
      </c>
      <c r="F63" s="8">
        <v>1513.5</v>
      </c>
      <c r="G63" s="11"/>
      <c r="H63" s="10">
        <f>ROUND(G63*F63,2)</f>
        <v>0</v>
      </c>
      <c r="K63">
        <f>rekapitulace!H8</f>
        <v>21</v>
      </c>
      <c r="L63">
        <f t="shared" si="0"/>
        <v>0</v>
      </c>
    </row>
    <row r="64" spans="1:12" ht="25.5">
      <c r="A64" s="14">
        <v>26</v>
      </c>
      <c r="B64" s="14" t="s">
        <v>440</v>
      </c>
      <c r="C64" s="14" t="s">
        <v>121</v>
      </c>
      <c r="D64" s="14" t="s">
        <v>131</v>
      </c>
      <c r="E64" s="14" t="s">
        <v>51</v>
      </c>
      <c r="F64" s="8">
        <v>1513.5</v>
      </c>
      <c r="G64" s="11"/>
      <c r="H64" s="10">
        <f>ROUND(G64*F64,2)</f>
        <v>0</v>
      </c>
      <c r="K64">
        <f>rekapitulace!H8</f>
        <v>21</v>
      </c>
      <c r="L64">
        <f t="shared" si="0"/>
        <v>0</v>
      </c>
    </row>
    <row r="65" spans="1:12" ht="25.5">
      <c r="A65" s="14">
        <v>27</v>
      </c>
      <c r="B65" s="14" t="s">
        <v>132</v>
      </c>
      <c r="C65" s="14" t="s">
        <v>121</v>
      </c>
      <c r="D65" s="14" t="s">
        <v>133</v>
      </c>
      <c r="E65" s="14" t="s">
        <v>51</v>
      </c>
      <c r="F65" s="8">
        <v>1513.5</v>
      </c>
      <c r="G65" s="11"/>
      <c r="H65" s="10">
        <f>ROUND(G65*F65,2)</f>
        <v>0</v>
      </c>
      <c r="K65">
        <f>rekapitulace!H8</f>
        <v>21</v>
      </c>
      <c r="L65">
        <f t="shared" si="0"/>
        <v>0</v>
      </c>
    </row>
    <row r="66" spans="1:12" ht="25.5">
      <c r="A66" s="6">
        <v>28</v>
      </c>
      <c r="B66" s="6" t="s">
        <v>134</v>
      </c>
      <c r="C66" s="6" t="s">
        <v>44</v>
      </c>
      <c r="D66" s="6" t="s">
        <v>135</v>
      </c>
      <c r="E66" s="6" t="s">
        <v>51</v>
      </c>
      <c r="F66" s="8">
        <v>9345</v>
      </c>
      <c r="G66" s="11"/>
      <c r="H66" s="10">
        <f>ROUND((G66*F66),2)</f>
        <v>0</v>
      </c>
      <c r="K66">
        <f>rekapitulace!H8</f>
        <v>21</v>
      </c>
      <c r="L66">
        <f t="shared" si="0"/>
        <v>0</v>
      </c>
    </row>
    <row r="67" ht="153">
      <c r="D67" s="12" t="s">
        <v>1135</v>
      </c>
    </row>
    <row r="68" spans="1:12" ht="25.5">
      <c r="A68" s="6">
        <v>29</v>
      </c>
      <c r="B68" s="6" t="s">
        <v>137</v>
      </c>
      <c r="C68" s="6" t="s">
        <v>44</v>
      </c>
      <c r="D68" s="6" t="s">
        <v>138</v>
      </c>
      <c r="E68" s="6" t="s">
        <v>51</v>
      </c>
      <c r="F68" s="8">
        <v>4364.5</v>
      </c>
      <c r="G68" s="11"/>
      <c r="H68" s="10">
        <f>ROUND((G68*F68),2)</f>
        <v>0</v>
      </c>
      <c r="K68">
        <f>rekapitulace!H8</f>
        <v>21</v>
      </c>
      <c r="L68">
        <f>ROUND(K68/100*H68,2)</f>
        <v>0</v>
      </c>
    </row>
    <row r="69" ht="25.5">
      <c r="D69" s="12" t="s">
        <v>1136</v>
      </c>
    </row>
    <row r="70" spans="1:12" ht="12.75">
      <c r="A70" s="6">
        <v>30</v>
      </c>
      <c r="B70" s="6" t="s">
        <v>874</v>
      </c>
      <c r="C70" s="6" t="s">
        <v>44</v>
      </c>
      <c r="D70" s="6" t="s">
        <v>997</v>
      </c>
      <c r="E70" s="6" t="s">
        <v>51</v>
      </c>
      <c r="F70" s="8">
        <v>45</v>
      </c>
      <c r="G70" s="11"/>
      <c r="H70" s="10">
        <f>ROUND((G70*F70),2)</f>
        <v>0</v>
      </c>
      <c r="K70">
        <f>rekapitulace!H8</f>
        <v>21</v>
      </c>
      <c r="L70">
        <f>ROUND(K70/100*H70,2)</f>
        <v>0</v>
      </c>
    </row>
    <row r="71" ht="12.75">
      <c r="D71" s="12" t="s">
        <v>1137</v>
      </c>
    </row>
    <row r="72" spans="1:12" ht="25.5">
      <c r="A72" s="14">
        <v>31</v>
      </c>
      <c r="B72" s="14" t="s">
        <v>98</v>
      </c>
      <c r="C72" s="14" t="s">
        <v>750</v>
      </c>
      <c r="D72" s="14" t="s">
        <v>1138</v>
      </c>
      <c r="E72" s="14" t="s">
        <v>51</v>
      </c>
      <c r="F72" s="8">
        <v>45</v>
      </c>
      <c r="G72" s="11"/>
      <c r="H72" s="10">
        <f>ROUND(G72*F72,2)</f>
        <v>0</v>
      </c>
      <c r="K72">
        <f>rekapitulace!H8</f>
        <v>21</v>
      </c>
      <c r="L72">
        <f>ROUND(K72/100*H72,2)</f>
        <v>0</v>
      </c>
    </row>
    <row r="73" spans="1:12" ht="25.5">
      <c r="A73" s="14">
        <v>32</v>
      </c>
      <c r="B73" s="14" t="s">
        <v>127</v>
      </c>
      <c r="C73" s="14" t="s">
        <v>965</v>
      </c>
      <c r="D73" s="14" t="s">
        <v>128</v>
      </c>
      <c r="E73" s="14" t="s">
        <v>51</v>
      </c>
      <c r="F73" s="8">
        <v>45</v>
      </c>
      <c r="G73" s="11"/>
      <c r="H73" s="10">
        <f>ROUND(G73*F73,2)</f>
        <v>0</v>
      </c>
      <c r="K73">
        <f>rekapitulace!H8</f>
        <v>21</v>
      </c>
      <c r="L73">
        <f>ROUND(K73/100*H73,2)</f>
        <v>0</v>
      </c>
    </row>
    <row r="74" spans="1:12" ht="25.5">
      <c r="A74" s="6">
        <v>33</v>
      </c>
      <c r="B74" s="6" t="s">
        <v>154</v>
      </c>
      <c r="C74" s="6" t="s">
        <v>44</v>
      </c>
      <c r="D74" s="6" t="s">
        <v>451</v>
      </c>
      <c r="E74" s="6" t="s">
        <v>67</v>
      </c>
      <c r="F74" s="8">
        <v>13</v>
      </c>
      <c r="G74" s="11"/>
      <c r="H74" s="10">
        <f>ROUND((G74*F74),2)</f>
        <v>0</v>
      </c>
      <c r="K74">
        <f>rekapitulace!H8</f>
        <v>21</v>
      </c>
      <c r="L74">
        <f>ROUND(K74/100*H74,2)</f>
        <v>0</v>
      </c>
    </row>
    <row r="75" ht="12.75">
      <c r="D75" s="12" t="s">
        <v>1139</v>
      </c>
    </row>
    <row r="76" spans="1:12" ht="12.75" customHeight="1">
      <c r="A76" s="13"/>
      <c r="B76" s="13"/>
      <c r="C76" s="13" t="s">
        <v>38</v>
      </c>
      <c r="D76" s="13" t="s">
        <v>48</v>
      </c>
      <c r="E76" s="13"/>
      <c r="F76" s="13"/>
      <c r="G76" s="13"/>
      <c r="H76" s="13">
        <f>SUM(H41:H75)</f>
        <v>0</v>
      </c>
      <c r="L76">
        <f>SUM(L41:L75)</f>
        <v>0</v>
      </c>
    </row>
    <row r="78" spans="1:8" ht="12.75" customHeight="1">
      <c r="A78" s="7"/>
      <c r="B78" s="7"/>
      <c r="C78" s="7" t="s">
        <v>41</v>
      </c>
      <c r="D78" s="7" t="s">
        <v>157</v>
      </c>
      <c r="E78" s="7"/>
      <c r="F78" s="9"/>
      <c r="G78" s="7"/>
      <c r="H78" s="9"/>
    </row>
    <row r="79" spans="1:12" ht="12.75">
      <c r="A79" s="6">
        <v>34</v>
      </c>
      <c r="B79" s="6" t="s">
        <v>169</v>
      </c>
      <c r="C79" s="6" t="s">
        <v>44</v>
      </c>
      <c r="D79" s="6" t="s">
        <v>170</v>
      </c>
      <c r="E79" s="6" t="s">
        <v>162</v>
      </c>
      <c r="F79" s="8">
        <v>2</v>
      </c>
      <c r="G79" s="11"/>
      <c r="H79" s="10">
        <f>ROUND((G79*F79),2)</f>
        <v>0</v>
      </c>
      <c r="K79">
        <f>rekapitulace!H8</f>
        <v>21</v>
      </c>
      <c r="L79">
        <f>ROUND(K79/100*H79,2)</f>
        <v>0</v>
      </c>
    </row>
    <row r="80" ht="12.75">
      <c r="D80" s="12" t="s">
        <v>454</v>
      </c>
    </row>
    <row r="81" spans="1:12" ht="25.5">
      <c r="A81" s="14">
        <v>35</v>
      </c>
      <c r="B81" s="14" t="s">
        <v>455</v>
      </c>
      <c r="C81" s="14" t="s">
        <v>44</v>
      </c>
      <c r="D81" s="14" t="s">
        <v>456</v>
      </c>
      <c r="E81" s="14" t="s">
        <v>162</v>
      </c>
      <c r="F81" s="8">
        <v>2</v>
      </c>
      <c r="G81" s="11"/>
      <c r="H81" s="10">
        <f>ROUND(G81*F81,2)</f>
        <v>0</v>
      </c>
      <c r="K81">
        <f>rekapitulace!H8</f>
        <v>21</v>
      </c>
      <c r="L81">
        <f>ROUND(K81/100*H81,2)</f>
        <v>0</v>
      </c>
    </row>
    <row r="82" spans="1:12" ht="12.75" customHeight="1">
      <c r="A82" s="13"/>
      <c r="B82" s="13"/>
      <c r="C82" s="13" t="s">
        <v>41</v>
      </c>
      <c r="D82" s="13" t="s">
        <v>157</v>
      </c>
      <c r="E82" s="13"/>
      <c r="F82" s="13"/>
      <c r="G82" s="13"/>
      <c r="H82" s="13">
        <f>SUM(H79:H81)</f>
        <v>0</v>
      </c>
      <c r="L82">
        <f>SUM(L79:L81)</f>
        <v>0</v>
      </c>
    </row>
    <row r="84" spans="1:8" ht="12.75" customHeight="1">
      <c r="A84" s="7"/>
      <c r="B84" s="7"/>
      <c r="C84" s="7" t="s">
        <v>175</v>
      </c>
      <c r="D84" s="7" t="s">
        <v>174</v>
      </c>
      <c r="E84" s="7"/>
      <c r="F84" s="9"/>
      <c r="G84" s="7"/>
      <c r="H84" s="9"/>
    </row>
    <row r="85" spans="1:12" ht="12.75">
      <c r="A85" s="6">
        <v>36</v>
      </c>
      <c r="B85" s="6" t="s">
        <v>179</v>
      </c>
      <c r="C85" s="6" t="s">
        <v>44</v>
      </c>
      <c r="D85" s="6" t="s">
        <v>881</v>
      </c>
      <c r="E85" s="6" t="s">
        <v>162</v>
      </c>
      <c r="F85" s="8">
        <v>64</v>
      </c>
      <c r="G85" s="11"/>
      <c r="H85" s="10">
        <f>ROUND((G85*F85),2)</f>
        <v>0</v>
      </c>
      <c r="K85">
        <f>rekapitulace!H8</f>
        <v>21</v>
      </c>
      <c r="L85">
        <f>ROUND(K85/100*H85,2)</f>
        <v>0</v>
      </c>
    </row>
    <row r="86" ht="25.5">
      <c r="D86" s="12" t="s">
        <v>1140</v>
      </c>
    </row>
    <row r="87" spans="1:12" ht="38.25">
      <c r="A87" s="6">
        <v>37</v>
      </c>
      <c r="B87" s="6" t="s">
        <v>179</v>
      </c>
      <c r="C87" s="6" t="s">
        <v>181</v>
      </c>
      <c r="D87" s="6" t="s">
        <v>182</v>
      </c>
      <c r="E87" s="6" t="s">
        <v>162</v>
      </c>
      <c r="F87" s="8">
        <v>10</v>
      </c>
      <c r="G87" s="11"/>
      <c r="H87" s="10">
        <f>ROUND((G87*F87),2)</f>
        <v>0</v>
      </c>
      <c r="K87">
        <f>rekapitulace!H8</f>
        <v>21</v>
      </c>
      <c r="L87">
        <f>ROUND(K87/100*H87,2)</f>
        <v>0</v>
      </c>
    </row>
    <row r="88" spans="1:12" ht="25.5">
      <c r="A88" s="6">
        <v>38</v>
      </c>
      <c r="B88" s="6" t="s">
        <v>1141</v>
      </c>
      <c r="C88" s="6" t="s">
        <v>44</v>
      </c>
      <c r="D88" s="6" t="s">
        <v>1142</v>
      </c>
      <c r="E88" s="6" t="s">
        <v>67</v>
      </c>
      <c r="F88" s="8">
        <v>63</v>
      </c>
      <c r="G88" s="11"/>
      <c r="H88" s="10">
        <f>ROUND((G88*F88),2)</f>
        <v>0</v>
      </c>
      <c r="K88">
        <f>rekapitulace!H8</f>
        <v>21</v>
      </c>
      <c r="L88">
        <f>ROUND(K88/100*H88,2)</f>
        <v>0</v>
      </c>
    </row>
    <row r="89" ht="12.75">
      <c r="D89" s="12" t="s">
        <v>1143</v>
      </c>
    </row>
    <row r="90" spans="1:12" ht="12.75">
      <c r="A90" s="6">
        <v>39</v>
      </c>
      <c r="B90" s="6" t="s">
        <v>189</v>
      </c>
      <c r="C90" s="6" t="s">
        <v>44</v>
      </c>
      <c r="D90" s="6" t="s">
        <v>1144</v>
      </c>
      <c r="E90" s="6" t="s">
        <v>67</v>
      </c>
      <c r="F90" s="8">
        <v>10</v>
      </c>
      <c r="G90" s="11"/>
      <c r="H90" s="10">
        <f>ROUND((G90*F90),2)</f>
        <v>0</v>
      </c>
      <c r="K90">
        <f>rekapitulace!H8</f>
        <v>21</v>
      </c>
      <c r="L90">
        <f>ROUND(K90/100*H90,2)</f>
        <v>0</v>
      </c>
    </row>
    <row r="91" ht="12.75">
      <c r="D91" s="12" t="s">
        <v>506</v>
      </c>
    </row>
    <row r="92" spans="1:12" ht="38.25">
      <c r="A92" s="14">
        <v>40</v>
      </c>
      <c r="B92" s="14" t="s">
        <v>192</v>
      </c>
      <c r="C92" s="14" t="s">
        <v>44</v>
      </c>
      <c r="D92" s="14" t="s">
        <v>193</v>
      </c>
      <c r="E92" s="14" t="s">
        <v>67</v>
      </c>
      <c r="F92" s="8">
        <v>10</v>
      </c>
      <c r="G92" s="11"/>
      <c r="H92" s="10">
        <f>ROUND(G92*F92,2)</f>
        <v>0</v>
      </c>
      <c r="K92">
        <f>rekapitulace!H8</f>
        <v>21</v>
      </c>
      <c r="L92">
        <f>ROUND(K92/100*H92,2)</f>
        <v>0</v>
      </c>
    </row>
    <row r="93" spans="1:12" ht="25.5">
      <c r="A93" s="6">
        <v>41</v>
      </c>
      <c r="B93" s="6" t="s">
        <v>194</v>
      </c>
      <c r="C93" s="6" t="s">
        <v>44</v>
      </c>
      <c r="D93" s="6" t="s">
        <v>195</v>
      </c>
      <c r="E93" s="6" t="s">
        <v>162</v>
      </c>
      <c r="F93" s="8">
        <v>2</v>
      </c>
      <c r="G93" s="11"/>
      <c r="H93" s="10">
        <f>ROUND((G93*F93),2)</f>
        <v>0</v>
      </c>
      <c r="K93">
        <f>rekapitulace!H8</f>
        <v>21</v>
      </c>
      <c r="L93">
        <f>ROUND(K93/100*H93,2)</f>
        <v>0</v>
      </c>
    </row>
    <row r="94" spans="1:12" ht="25.5">
      <c r="A94" s="6">
        <v>42</v>
      </c>
      <c r="B94" s="6" t="s">
        <v>199</v>
      </c>
      <c r="C94" s="6" t="s">
        <v>44</v>
      </c>
      <c r="D94" s="6" t="s">
        <v>200</v>
      </c>
      <c r="E94" s="6" t="s">
        <v>51</v>
      </c>
      <c r="F94" s="8">
        <v>132</v>
      </c>
      <c r="G94" s="11"/>
      <c r="H94" s="10">
        <f>ROUND((G94*F94),2)</f>
        <v>0</v>
      </c>
      <c r="K94">
        <f>rekapitulace!H8</f>
        <v>21</v>
      </c>
      <c r="L94">
        <f>ROUND(K94/100*H94,2)</f>
        <v>0</v>
      </c>
    </row>
    <row r="95" ht="12.75">
      <c r="D95" s="12" t="s">
        <v>1145</v>
      </c>
    </row>
    <row r="96" spans="1:12" ht="25.5">
      <c r="A96" s="6">
        <v>43</v>
      </c>
      <c r="B96" s="6" t="s">
        <v>202</v>
      </c>
      <c r="C96" s="6" t="s">
        <v>44</v>
      </c>
      <c r="D96" s="6" t="s">
        <v>203</v>
      </c>
      <c r="E96" s="6" t="s">
        <v>51</v>
      </c>
      <c r="F96" s="8">
        <v>9345</v>
      </c>
      <c r="G96" s="11"/>
      <c r="H96" s="10">
        <f>ROUND((G96*F96),2)</f>
        <v>0</v>
      </c>
      <c r="K96">
        <f>rekapitulace!H8</f>
        <v>21</v>
      </c>
      <c r="L96">
        <f>ROUND(K96/100*H96,2)</f>
        <v>0</v>
      </c>
    </row>
    <row r="97" spans="1:12" ht="25.5">
      <c r="A97" s="14">
        <v>44</v>
      </c>
      <c r="B97" s="14" t="s">
        <v>205</v>
      </c>
      <c r="C97" s="14" t="s">
        <v>44</v>
      </c>
      <c r="D97" s="14" t="s">
        <v>206</v>
      </c>
      <c r="E97" s="14" t="s">
        <v>51</v>
      </c>
      <c r="F97" s="8">
        <v>9345</v>
      </c>
      <c r="G97" s="11"/>
      <c r="H97" s="10">
        <f>ROUND(G97*F97,2)</f>
        <v>0</v>
      </c>
      <c r="K97">
        <f>rekapitulace!H8</f>
        <v>21</v>
      </c>
      <c r="L97">
        <f>ROUND(K97/100*H97,2)</f>
        <v>0</v>
      </c>
    </row>
    <row r="98" spans="1:12" ht="12.75">
      <c r="A98" s="6">
        <v>45</v>
      </c>
      <c r="B98" s="6" t="s">
        <v>333</v>
      </c>
      <c r="C98" s="6" t="s">
        <v>44</v>
      </c>
      <c r="D98" s="6" t="s">
        <v>334</v>
      </c>
      <c r="E98" s="6" t="s">
        <v>67</v>
      </c>
      <c r="F98" s="8">
        <v>24</v>
      </c>
      <c r="G98" s="11"/>
      <c r="H98" s="10">
        <f>ROUND((G98*F98),2)</f>
        <v>0</v>
      </c>
      <c r="K98">
        <f>rekapitulace!H8</f>
        <v>21</v>
      </c>
      <c r="L98">
        <f>ROUND(K98/100*H98,2)</f>
        <v>0</v>
      </c>
    </row>
    <row r="99" spans="1:12" ht="12.75">
      <c r="A99" s="6">
        <v>46</v>
      </c>
      <c r="B99" s="6" t="s">
        <v>209</v>
      </c>
      <c r="C99" s="6" t="s">
        <v>44</v>
      </c>
      <c r="D99" s="6" t="s">
        <v>210</v>
      </c>
      <c r="E99" s="6" t="s">
        <v>162</v>
      </c>
      <c r="F99" s="8">
        <v>64</v>
      </c>
      <c r="G99" s="11"/>
      <c r="H99" s="10">
        <f>ROUND((G99*F99),2)</f>
        <v>0</v>
      </c>
      <c r="K99">
        <f>rekapitulace!H8</f>
        <v>21</v>
      </c>
      <c r="L99">
        <f>ROUND(K99/100*H99,2)</f>
        <v>0</v>
      </c>
    </row>
    <row r="100" spans="1:12" ht="38.25">
      <c r="A100" s="6">
        <v>47</v>
      </c>
      <c r="B100" s="6" t="s">
        <v>211</v>
      </c>
      <c r="C100" s="6" t="s">
        <v>44</v>
      </c>
      <c r="D100" s="6" t="s">
        <v>212</v>
      </c>
      <c r="E100" s="6" t="s">
        <v>162</v>
      </c>
      <c r="F100" s="8">
        <v>2</v>
      </c>
      <c r="G100" s="11"/>
      <c r="H100" s="10">
        <f>ROUND((G100*F100),2)</f>
        <v>0</v>
      </c>
      <c r="K100">
        <f>rekapitulace!H8</f>
        <v>21</v>
      </c>
      <c r="L100">
        <f>ROUND(K100/100*H100,2)</f>
        <v>0</v>
      </c>
    </row>
    <row r="101" spans="1:12" ht="12.75" customHeight="1">
      <c r="A101" s="13"/>
      <c r="B101" s="13"/>
      <c r="C101" s="13" t="s">
        <v>175</v>
      </c>
      <c r="D101" s="13" t="s">
        <v>174</v>
      </c>
      <c r="E101" s="13"/>
      <c r="F101" s="13"/>
      <c r="G101" s="13"/>
      <c r="H101" s="13">
        <f>SUM(H85:H100)</f>
        <v>0</v>
      </c>
      <c r="L101">
        <f>SUM(L85:L100)</f>
        <v>0</v>
      </c>
    </row>
    <row r="103" spans="1:12" ht="12.75" customHeight="1">
      <c r="A103" s="13"/>
      <c r="B103" s="13"/>
      <c r="C103" s="13"/>
      <c r="D103" s="13" t="s">
        <v>53</v>
      </c>
      <c r="E103" s="13"/>
      <c r="F103" s="13"/>
      <c r="G103" s="13"/>
      <c r="H103" s="13">
        <f>+H30+H38+H76+H82+H101</f>
        <v>0</v>
      </c>
      <c r="L103">
        <f>+L30+L38+L76+L82+L101</f>
        <v>0</v>
      </c>
    </row>
    <row r="105" spans="1:8" ht="12.75" customHeight="1">
      <c r="A105" s="7" t="s">
        <v>54</v>
      </c>
      <c r="B105" s="7"/>
      <c r="C105" s="7"/>
      <c r="D105" s="7"/>
      <c r="E105" s="7"/>
      <c r="F105" s="7"/>
      <c r="G105" s="7"/>
      <c r="H105" s="7"/>
    </row>
    <row r="106" spans="1:8" ht="12.75" customHeight="1">
      <c r="A106" s="7"/>
      <c r="B106" s="7"/>
      <c r="C106" s="7"/>
      <c r="D106" s="7" t="s">
        <v>55</v>
      </c>
      <c r="E106" s="7"/>
      <c r="F106" s="7"/>
      <c r="G106" s="7"/>
      <c r="H106" s="7"/>
    </row>
    <row r="107" spans="1:12" ht="12.75" customHeight="1">
      <c r="A107" s="13"/>
      <c r="B107" s="13"/>
      <c r="C107" s="13"/>
      <c r="D107" s="13" t="s">
        <v>56</v>
      </c>
      <c r="E107" s="13"/>
      <c r="F107" s="13"/>
      <c r="G107" s="13"/>
      <c r="H107" s="13">
        <v>0</v>
      </c>
      <c r="L107">
        <v>0</v>
      </c>
    </row>
    <row r="108" spans="1:8" ht="12.75" customHeight="1">
      <c r="A108" s="7"/>
      <c r="B108" s="7"/>
      <c r="C108" s="7"/>
      <c r="D108" s="7" t="s">
        <v>57</v>
      </c>
      <c r="E108" s="7"/>
      <c r="F108" s="7"/>
      <c r="G108" s="7"/>
      <c r="H108" s="7"/>
    </row>
    <row r="109" spans="1:12" ht="12.75" customHeight="1">
      <c r="A109" s="13"/>
      <c r="B109" s="13"/>
      <c r="C109" s="13"/>
      <c r="D109" s="13" t="s">
        <v>58</v>
      </c>
      <c r="E109" s="13"/>
      <c r="F109" s="13"/>
      <c r="G109" s="13"/>
      <c r="H109" s="13">
        <v>0</v>
      </c>
      <c r="L109">
        <v>0</v>
      </c>
    </row>
    <row r="110" spans="1:12" ht="12.75" customHeight="1">
      <c r="A110" s="13"/>
      <c r="B110" s="13"/>
      <c r="C110" s="13"/>
      <c r="D110" s="13" t="s">
        <v>59</v>
      </c>
      <c r="E110" s="13"/>
      <c r="F110" s="13"/>
      <c r="G110" s="13"/>
      <c r="H110" s="13">
        <f>H107+H109</f>
        <v>0</v>
      </c>
      <c r="L110">
        <f>L107+L109</f>
        <v>0</v>
      </c>
    </row>
    <row r="112" spans="1:12" ht="12.75" customHeight="1">
      <c r="A112" s="13"/>
      <c r="B112" s="13"/>
      <c r="C112" s="13"/>
      <c r="D112" s="13" t="s">
        <v>59</v>
      </c>
      <c r="E112" s="13"/>
      <c r="F112" s="13"/>
      <c r="G112" s="13"/>
      <c r="H112" s="13">
        <f>H103+H110</f>
        <v>0</v>
      </c>
      <c r="L112">
        <f>L103+L110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247</v>
      </c>
      <c r="D6" s="5" t="s">
        <v>248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249</v>
      </c>
      <c r="C12" s="6" t="s">
        <v>44</v>
      </c>
      <c r="D12" s="6" t="s">
        <v>250</v>
      </c>
      <c r="E12" s="6" t="s">
        <v>46</v>
      </c>
      <c r="F12" s="8">
        <v>20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86</v>
      </c>
      <c r="C13" s="6" t="s">
        <v>44</v>
      </c>
      <c r="D13" s="6" t="s">
        <v>87</v>
      </c>
      <c r="E13" s="6" t="s">
        <v>51</v>
      </c>
      <c r="F13" s="8">
        <v>53.865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ht="12.75">
      <c r="D14" s="12" t="s">
        <v>251</v>
      </c>
    </row>
    <row r="15" spans="1:12" ht="12.75" customHeight="1">
      <c r="A15" s="13"/>
      <c r="B15" s="13"/>
      <c r="C15" s="13" t="s">
        <v>21</v>
      </c>
      <c r="D15" s="13" t="s">
        <v>42</v>
      </c>
      <c r="E15" s="13"/>
      <c r="F15" s="13"/>
      <c r="G15" s="13"/>
      <c r="H15" s="13">
        <f>SUM(H12:H14)</f>
        <v>0</v>
      </c>
      <c r="L15">
        <f>SUM(L12:L14)</f>
        <v>0</v>
      </c>
    </row>
    <row r="17" spans="1:8" ht="12.75" customHeight="1">
      <c r="A17" s="7"/>
      <c r="B17" s="7"/>
      <c r="C17" s="7" t="s">
        <v>38</v>
      </c>
      <c r="D17" s="7" t="s">
        <v>48</v>
      </c>
      <c r="E17" s="7"/>
      <c r="F17" s="9"/>
      <c r="G17" s="7"/>
      <c r="H17" s="9"/>
    </row>
    <row r="18" spans="1:12" ht="25.5">
      <c r="A18" s="6">
        <v>3</v>
      </c>
      <c r="B18" s="6" t="s">
        <v>146</v>
      </c>
      <c r="C18" s="6" t="s">
        <v>44</v>
      </c>
      <c r="D18" s="6" t="s">
        <v>230</v>
      </c>
      <c r="E18" s="6" t="s">
        <v>51</v>
      </c>
      <c r="F18" s="8">
        <v>48.615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252</v>
      </c>
    </row>
    <row r="20" spans="1:12" ht="25.5">
      <c r="A20" s="14">
        <v>4</v>
      </c>
      <c r="B20" s="14" t="s">
        <v>232</v>
      </c>
      <c r="C20" s="14" t="s">
        <v>44</v>
      </c>
      <c r="D20" s="14" t="s">
        <v>233</v>
      </c>
      <c r="E20" s="14" t="s">
        <v>51</v>
      </c>
      <c r="F20" s="8">
        <v>48.615</v>
      </c>
      <c r="G20" s="11"/>
      <c r="H20" s="10">
        <f>ROUND(G20*F20,2)</f>
        <v>0</v>
      </c>
      <c r="K20">
        <f>rekapitulace!H8</f>
        <v>21</v>
      </c>
      <c r="L20">
        <f>ROUND(K20/100*H20,2)</f>
        <v>0</v>
      </c>
    </row>
    <row r="21" spans="1:12" ht="25.5">
      <c r="A21" s="6">
        <v>5</v>
      </c>
      <c r="B21" s="6" t="s">
        <v>149</v>
      </c>
      <c r="C21" s="6" t="s">
        <v>44</v>
      </c>
      <c r="D21" s="6" t="s">
        <v>150</v>
      </c>
      <c r="E21" s="6" t="s">
        <v>51</v>
      </c>
      <c r="F21" s="8">
        <v>5.25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239</v>
      </c>
    </row>
    <row r="23" spans="1:12" ht="25.5">
      <c r="A23" s="14">
        <v>6</v>
      </c>
      <c r="B23" s="14" t="s">
        <v>232</v>
      </c>
      <c r="C23" s="14" t="s">
        <v>181</v>
      </c>
      <c r="D23" s="14" t="s">
        <v>233</v>
      </c>
      <c r="E23" s="14" t="s">
        <v>51</v>
      </c>
      <c r="F23" s="8">
        <v>5.25</v>
      </c>
      <c r="G23" s="11"/>
      <c r="H23" s="10">
        <f>ROUND(G23*F23,2)</f>
        <v>0</v>
      </c>
      <c r="K23">
        <f>rekapitulace!H8</f>
        <v>21</v>
      </c>
      <c r="L23">
        <f>ROUND(K23/100*H23,2)</f>
        <v>0</v>
      </c>
    </row>
    <row r="24" spans="1:12" ht="12.75" customHeight="1">
      <c r="A24" s="13"/>
      <c r="B24" s="13"/>
      <c r="C24" s="13" t="s">
        <v>38</v>
      </c>
      <c r="D24" s="13" t="s">
        <v>48</v>
      </c>
      <c r="E24" s="13"/>
      <c r="F24" s="13"/>
      <c r="G24" s="13"/>
      <c r="H24" s="13">
        <f>SUM(H18:H23)</f>
        <v>0</v>
      </c>
      <c r="L24">
        <f>SUM(L18:L23)</f>
        <v>0</v>
      </c>
    </row>
    <row r="26" spans="1:8" ht="12.75" customHeight="1">
      <c r="A26" s="7"/>
      <c r="B26" s="7"/>
      <c r="C26" s="7" t="s">
        <v>175</v>
      </c>
      <c r="D26" s="7" t="s">
        <v>174</v>
      </c>
      <c r="E26" s="7"/>
      <c r="F26" s="9"/>
      <c r="G26" s="7"/>
      <c r="H26" s="9"/>
    </row>
    <row r="27" spans="1:12" ht="12.75">
      <c r="A27" s="6">
        <v>7</v>
      </c>
      <c r="B27" s="6" t="s">
        <v>222</v>
      </c>
      <c r="C27" s="6" t="s">
        <v>44</v>
      </c>
      <c r="D27" s="6" t="s">
        <v>253</v>
      </c>
      <c r="E27" s="6" t="s">
        <v>67</v>
      </c>
      <c r="F27" s="8">
        <v>26.5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spans="1:12" ht="25.5">
      <c r="A28" s="6">
        <v>8</v>
      </c>
      <c r="B28" s="6" t="s">
        <v>183</v>
      </c>
      <c r="C28" s="6" t="s">
        <v>44</v>
      </c>
      <c r="D28" s="6" t="s">
        <v>245</v>
      </c>
      <c r="E28" s="6" t="s">
        <v>67</v>
      </c>
      <c r="F28" s="8">
        <v>31.5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12.75">
      <c r="D29" s="12" t="s">
        <v>254</v>
      </c>
    </row>
    <row r="30" spans="1:12" ht="25.5">
      <c r="A30" s="6">
        <v>9</v>
      </c>
      <c r="B30" s="6" t="s">
        <v>255</v>
      </c>
      <c r="C30" s="6" t="s">
        <v>44</v>
      </c>
      <c r="D30" s="6" t="s">
        <v>256</v>
      </c>
      <c r="E30" s="6" t="s">
        <v>67</v>
      </c>
      <c r="F30" s="8">
        <v>28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spans="1:12" ht="12.75" customHeight="1">
      <c r="A31" s="13"/>
      <c r="B31" s="13"/>
      <c r="C31" s="13" t="s">
        <v>175</v>
      </c>
      <c r="D31" s="13" t="s">
        <v>174</v>
      </c>
      <c r="E31" s="13"/>
      <c r="F31" s="13"/>
      <c r="G31" s="13"/>
      <c r="H31" s="13">
        <f>SUM(H27:H30)</f>
        <v>0</v>
      </c>
      <c r="L31">
        <f>SUM(L27:L30)</f>
        <v>0</v>
      </c>
    </row>
    <row r="33" spans="1:12" ht="12.75" customHeight="1">
      <c r="A33" s="13"/>
      <c r="B33" s="13"/>
      <c r="C33" s="13"/>
      <c r="D33" s="13" t="s">
        <v>53</v>
      </c>
      <c r="E33" s="13"/>
      <c r="F33" s="13"/>
      <c r="G33" s="13"/>
      <c r="H33" s="13">
        <f>+H15+H24+H31</f>
        <v>0</v>
      </c>
      <c r="L33">
        <f>+L15+L24+L31</f>
        <v>0</v>
      </c>
    </row>
    <row r="35" spans="1:8" ht="12.75" customHeight="1">
      <c r="A35" s="7" t="s">
        <v>54</v>
      </c>
      <c r="B35" s="7"/>
      <c r="C35" s="7"/>
      <c r="D35" s="7"/>
      <c r="E35" s="7"/>
      <c r="F35" s="7"/>
      <c r="G35" s="7"/>
      <c r="H35" s="7"/>
    </row>
    <row r="36" spans="1:8" ht="12.75" customHeight="1">
      <c r="A36" s="7"/>
      <c r="B36" s="7"/>
      <c r="C36" s="7"/>
      <c r="D36" s="7" t="s">
        <v>55</v>
      </c>
      <c r="E36" s="7"/>
      <c r="F36" s="7"/>
      <c r="G36" s="7"/>
      <c r="H36" s="7"/>
    </row>
    <row r="37" spans="1:12" ht="12.75" customHeight="1">
      <c r="A37" s="13"/>
      <c r="B37" s="13"/>
      <c r="C37" s="13"/>
      <c r="D37" s="13" t="s">
        <v>56</v>
      </c>
      <c r="E37" s="13"/>
      <c r="F37" s="13"/>
      <c r="G37" s="13"/>
      <c r="H37" s="13">
        <v>0</v>
      </c>
      <c r="L37">
        <v>0</v>
      </c>
    </row>
    <row r="38" spans="1:8" ht="12.75" customHeight="1">
      <c r="A38" s="7"/>
      <c r="B38" s="7"/>
      <c r="C38" s="7"/>
      <c r="D38" s="7" t="s">
        <v>57</v>
      </c>
      <c r="E38" s="7"/>
      <c r="F38" s="7"/>
      <c r="G38" s="7"/>
      <c r="H38" s="7"/>
    </row>
    <row r="39" spans="1:12" ht="12.75" customHeight="1">
      <c r="A39" s="13"/>
      <c r="B39" s="13"/>
      <c r="C39" s="13"/>
      <c r="D39" s="13" t="s">
        <v>58</v>
      </c>
      <c r="E39" s="13"/>
      <c r="F39" s="13"/>
      <c r="G39" s="13"/>
      <c r="H39" s="13">
        <v>0</v>
      </c>
      <c r="L39">
        <v>0</v>
      </c>
    </row>
    <row r="40" spans="1:12" ht="12.75" customHeight="1">
      <c r="A40" s="13"/>
      <c r="B40" s="13"/>
      <c r="C40" s="13"/>
      <c r="D40" s="13" t="s">
        <v>59</v>
      </c>
      <c r="E40" s="13"/>
      <c r="F40" s="13"/>
      <c r="G40" s="13"/>
      <c r="H40" s="13">
        <f>H37+H39</f>
        <v>0</v>
      </c>
      <c r="L40">
        <f>L37+L39</f>
        <v>0</v>
      </c>
    </row>
    <row r="42" spans="1:12" ht="12.75" customHeight="1">
      <c r="A42" s="13"/>
      <c r="B42" s="13"/>
      <c r="C42" s="13"/>
      <c r="D42" s="13" t="s">
        <v>59</v>
      </c>
      <c r="E42" s="13"/>
      <c r="F42" s="13"/>
      <c r="G42" s="13"/>
      <c r="H42" s="13">
        <f>H33+H40</f>
        <v>0</v>
      </c>
      <c r="L42">
        <f>L33+L40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39</v>
      </c>
      <c r="D5" s="5" t="s">
        <v>1106</v>
      </c>
      <c r="E5" s="5"/>
    </row>
    <row r="6" spans="1:5" ht="12.75" customHeight="1">
      <c r="A6" t="s">
        <v>18</v>
      </c>
      <c r="C6" s="5" t="s">
        <v>1146</v>
      </c>
      <c r="D6" s="5" t="s">
        <v>1147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120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20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360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1148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360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1148</v>
      </c>
    </row>
    <row r="18" spans="1:12" ht="25.5">
      <c r="A18" s="6">
        <v>5</v>
      </c>
      <c r="B18" s="6" t="s">
        <v>540</v>
      </c>
      <c r="C18" s="6" t="s">
        <v>44</v>
      </c>
      <c r="D18" s="6" t="s">
        <v>1149</v>
      </c>
      <c r="E18" s="6" t="s">
        <v>46</v>
      </c>
      <c r="F18" s="8">
        <v>20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spans="1:12" ht="25.5">
      <c r="A19" s="6">
        <v>6</v>
      </c>
      <c r="B19" s="6" t="s">
        <v>265</v>
      </c>
      <c r="C19" s="6" t="s">
        <v>44</v>
      </c>
      <c r="D19" s="6" t="s">
        <v>266</v>
      </c>
      <c r="E19" s="6" t="s">
        <v>51</v>
      </c>
      <c r="F19" s="8">
        <v>200</v>
      </c>
      <c r="G19" s="11"/>
      <c r="H19" s="10">
        <f>ROUND((G19*F19),2)</f>
        <v>0</v>
      </c>
      <c r="K19">
        <f>rekapitulace!H8</f>
        <v>21</v>
      </c>
      <c r="L19">
        <f>ROUND(K19/100*H19,2)</f>
        <v>0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8" ht="12.75" customHeight="1">
      <c r="A22" s="7"/>
      <c r="B22" s="7"/>
      <c r="C22" s="7" t="s">
        <v>36</v>
      </c>
      <c r="D22" s="7" t="s">
        <v>267</v>
      </c>
      <c r="E22" s="7"/>
      <c r="F22" s="9"/>
      <c r="G22" s="7"/>
      <c r="H22" s="9"/>
    </row>
    <row r="23" spans="1:12" ht="12.75">
      <c r="A23" s="6">
        <v>7</v>
      </c>
      <c r="B23" s="6" t="s">
        <v>268</v>
      </c>
      <c r="C23" s="6" t="s">
        <v>44</v>
      </c>
      <c r="D23" s="6" t="s">
        <v>269</v>
      </c>
      <c r="E23" s="6" t="s">
        <v>46</v>
      </c>
      <c r="F23" s="8">
        <v>1.5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1150</v>
      </c>
    </row>
    <row r="25" spans="1:12" ht="12.75">
      <c r="A25" s="6">
        <v>8</v>
      </c>
      <c r="B25" s="6" t="s">
        <v>270</v>
      </c>
      <c r="C25" s="6" t="s">
        <v>44</v>
      </c>
      <c r="D25" s="6" t="s">
        <v>271</v>
      </c>
      <c r="E25" s="6" t="s">
        <v>272</v>
      </c>
      <c r="F25" s="8">
        <v>0.6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1151</v>
      </c>
    </row>
    <row r="27" spans="1:12" ht="12.75">
      <c r="A27" s="6">
        <v>9</v>
      </c>
      <c r="B27" s="6" t="s">
        <v>273</v>
      </c>
      <c r="C27" s="6" t="s">
        <v>44</v>
      </c>
      <c r="D27" s="6" t="s">
        <v>484</v>
      </c>
      <c r="E27" s="6" t="s">
        <v>272</v>
      </c>
      <c r="F27" s="8">
        <v>6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25.5">
      <c r="D28" s="12" t="s">
        <v>1152</v>
      </c>
    </row>
    <row r="29" spans="1:12" ht="12.75" customHeight="1">
      <c r="A29" s="13"/>
      <c r="B29" s="13"/>
      <c r="C29" s="13" t="s">
        <v>36</v>
      </c>
      <c r="D29" s="13" t="s">
        <v>267</v>
      </c>
      <c r="E29" s="13"/>
      <c r="F29" s="13"/>
      <c r="G29" s="13"/>
      <c r="H29" s="13">
        <f>SUM(H23:H28)</f>
        <v>0</v>
      </c>
      <c r="L29">
        <f>SUM(L23:L28)</f>
        <v>0</v>
      </c>
    </row>
    <row r="31" spans="1:8" ht="12.75" customHeight="1">
      <c r="A31" s="7"/>
      <c r="B31" s="7"/>
      <c r="C31" s="7" t="s">
        <v>37</v>
      </c>
      <c r="D31" s="7" t="s">
        <v>276</v>
      </c>
      <c r="E31" s="7"/>
      <c r="F31" s="9"/>
      <c r="G31" s="7"/>
      <c r="H31" s="9"/>
    </row>
    <row r="32" spans="1:12" ht="12.75">
      <c r="A32" s="6">
        <v>10</v>
      </c>
      <c r="B32" s="6" t="s">
        <v>277</v>
      </c>
      <c r="C32" s="6" t="s">
        <v>44</v>
      </c>
      <c r="D32" s="6" t="s">
        <v>278</v>
      </c>
      <c r="E32" s="6" t="s">
        <v>46</v>
      </c>
      <c r="F32" s="8">
        <v>14.16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38.25">
      <c r="D33" s="12" t="s">
        <v>1153</v>
      </c>
    </row>
    <row r="34" spans="1:12" ht="12.75">
      <c r="A34" s="6">
        <v>11</v>
      </c>
      <c r="B34" s="6" t="s">
        <v>280</v>
      </c>
      <c r="C34" s="6" t="s">
        <v>44</v>
      </c>
      <c r="D34" s="6" t="s">
        <v>281</v>
      </c>
      <c r="E34" s="6" t="s">
        <v>46</v>
      </c>
      <c r="F34" s="8">
        <v>9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1154</v>
      </c>
    </row>
    <row r="36" spans="1:12" ht="12.75" customHeight="1">
      <c r="A36" s="13"/>
      <c r="B36" s="13"/>
      <c r="C36" s="13" t="s">
        <v>37</v>
      </c>
      <c r="D36" s="13" t="s">
        <v>276</v>
      </c>
      <c r="E36" s="13"/>
      <c r="F36" s="13"/>
      <c r="G36" s="13"/>
      <c r="H36" s="13">
        <f>SUM(H32:H35)</f>
        <v>0</v>
      </c>
      <c r="L36">
        <f>SUM(L32:L35)</f>
        <v>0</v>
      </c>
    </row>
    <row r="38" spans="1:8" ht="12.75" customHeight="1">
      <c r="A38" s="7"/>
      <c r="B38" s="7"/>
      <c r="C38" s="7" t="s">
        <v>41</v>
      </c>
      <c r="D38" s="7" t="s">
        <v>157</v>
      </c>
      <c r="E38" s="7"/>
      <c r="F38" s="9"/>
      <c r="G38" s="7"/>
      <c r="H38" s="9"/>
    </row>
    <row r="39" spans="1:12" ht="12.75">
      <c r="A39" s="6">
        <v>12</v>
      </c>
      <c r="B39" s="6" t="s">
        <v>287</v>
      </c>
      <c r="C39" s="6" t="s">
        <v>44</v>
      </c>
      <c r="D39" s="6" t="s">
        <v>288</v>
      </c>
      <c r="E39" s="6" t="s">
        <v>46</v>
      </c>
      <c r="F39" s="8">
        <v>12.96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ht="12.75">
      <c r="D40" s="12" t="s">
        <v>1155</v>
      </c>
    </row>
    <row r="41" spans="1:12" ht="12.75" customHeight="1">
      <c r="A41" s="13"/>
      <c r="B41" s="13"/>
      <c r="C41" s="13" t="s">
        <v>41</v>
      </c>
      <c r="D41" s="13" t="s">
        <v>157</v>
      </c>
      <c r="E41" s="13"/>
      <c r="F41" s="13"/>
      <c r="G41" s="13"/>
      <c r="H41" s="13">
        <f>SUM(H39:H40)</f>
        <v>0</v>
      </c>
      <c r="L41">
        <f>SUM(L39:L40)</f>
        <v>0</v>
      </c>
    </row>
    <row r="43" spans="1:8" ht="12.75" customHeight="1">
      <c r="A43" s="7"/>
      <c r="B43" s="7"/>
      <c r="C43" s="7" t="s">
        <v>175</v>
      </c>
      <c r="D43" s="7" t="s">
        <v>174</v>
      </c>
      <c r="E43" s="7"/>
      <c r="F43" s="9"/>
      <c r="G43" s="7"/>
      <c r="H43" s="9"/>
    </row>
    <row r="44" spans="1:12" ht="12.75">
      <c r="A44" s="6">
        <v>13</v>
      </c>
      <c r="B44" s="6" t="s">
        <v>290</v>
      </c>
      <c r="C44" s="6" t="s">
        <v>44</v>
      </c>
      <c r="D44" s="6" t="s">
        <v>489</v>
      </c>
      <c r="E44" s="6" t="s">
        <v>67</v>
      </c>
      <c r="F44" s="8">
        <v>10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428</v>
      </c>
    </row>
    <row r="46" spans="1:12" ht="25.5">
      <c r="A46" s="6">
        <v>14</v>
      </c>
      <c r="B46" s="6" t="s">
        <v>176</v>
      </c>
      <c r="C46" s="6" t="s">
        <v>44</v>
      </c>
      <c r="D46" s="6" t="s">
        <v>177</v>
      </c>
      <c r="E46" s="6" t="s">
        <v>67</v>
      </c>
      <c r="F46" s="8">
        <v>240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ht="12.75">
      <c r="D47" s="12" t="s">
        <v>1156</v>
      </c>
    </row>
    <row r="48" spans="1:12" ht="38.25">
      <c r="A48" s="6">
        <v>15</v>
      </c>
      <c r="B48" s="6" t="s">
        <v>1157</v>
      </c>
      <c r="C48" s="6" t="s">
        <v>44</v>
      </c>
      <c r="D48" s="6" t="s">
        <v>1158</v>
      </c>
      <c r="E48" s="6" t="s">
        <v>162</v>
      </c>
      <c r="F48" s="8">
        <v>2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spans="1:12" ht="12.75">
      <c r="A49" s="6">
        <v>16</v>
      </c>
      <c r="B49" s="6" t="s">
        <v>1159</v>
      </c>
      <c r="C49" s="6" t="s">
        <v>44</v>
      </c>
      <c r="D49" s="6" t="s">
        <v>1160</v>
      </c>
      <c r="E49" s="6" t="s">
        <v>67</v>
      </c>
      <c r="F49" s="8">
        <v>13.5</v>
      </c>
      <c r="G49" s="11"/>
      <c r="H49" s="10">
        <f>ROUND((G49*F49),2)</f>
        <v>0</v>
      </c>
      <c r="K49">
        <f>rekapitulace!H8</f>
        <v>21</v>
      </c>
      <c r="L49">
        <f>ROUND(K49/100*H49,2)</f>
        <v>0</v>
      </c>
    </row>
    <row r="50" spans="1:12" ht="51">
      <c r="A50" s="6">
        <v>17</v>
      </c>
      <c r="B50" s="6" t="s">
        <v>644</v>
      </c>
      <c r="C50" s="6" t="s">
        <v>44</v>
      </c>
      <c r="D50" s="6" t="s">
        <v>1161</v>
      </c>
      <c r="E50" s="6" t="s">
        <v>46</v>
      </c>
      <c r="F50" s="8">
        <v>12</v>
      </c>
      <c r="G50" s="11"/>
      <c r="H50" s="10">
        <f>ROUND((G50*F50),2)</f>
        <v>0</v>
      </c>
      <c r="K50">
        <f>rekapitulace!H8</f>
        <v>21</v>
      </c>
      <c r="L50">
        <f>ROUND(K50/100*H50,2)</f>
        <v>0</v>
      </c>
    </row>
    <row r="51" ht="12.75">
      <c r="D51" s="12" t="s">
        <v>1162</v>
      </c>
    </row>
    <row r="52" spans="1:12" ht="38.25">
      <c r="A52" s="6">
        <v>18</v>
      </c>
      <c r="B52" s="6" t="s">
        <v>296</v>
      </c>
      <c r="C52" s="6" t="s">
        <v>44</v>
      </c>
      <c r="D52" s="6" t="s">
        <v>297</v>
      </c>
      <c r="E52" s="6" t="s">
        <v>67</v>
      </c>
      <c r="F52" s="8">
        <v>12.7</v>
      </c>
      <c r="G52" s="11"/>
      <c r="H52" s="10">
        <f>ROUND((G52*F52),2)</f>
        <v>0</v>
      </c>
      <c r="K52">
        <f>rekapitulace!H8</f>
        <v>21</v>
      </c>
      <c r="L52">
        <f>ROUND(K52/100*H52,2)</f>
        <v>0</v>
      </c>
    </row>
    <row r="53" ht="12.75">
      <c r="D53" s="12" t="s">
        <v>1163</v>
      </c>
    </row>
    <row r="54" spans="1:12" ht="12.75">
      <c r="A54" s="6">
        <v>19</v>
      </c>
      <c r="B54" s="6" t="s">
        <v>299</v>
      </c>
      <c r="C54" s="6" t="s">
        <v>44</v>
      </c>
      <c r="D54" s="6" t="s">
        <v>1164</v>
      </c>
      <c r="E54" s="6" t="s">
        <v>67</v>
      </c>
      <c r="F54" s="8">
        <v>7</v>
      </c>
      <c r="G54" s="11"/>
      <c r="H54" s="10">
        <f>ROUND((G54*F54),2)</f>
        <v>0</v>
      </c>
      <c r="K54">
        <f>rekapitulace!H8</f>
        <v>21</v>
      </c>
      <c r="L54">
        <f>ROUND(K54/100*H54,2)</f>
        <v>0</v>
      </c>
    </row>
    <row r="55" spans="1:12" ht="12.75" customHeight="1">
      <c r="A55" s="13"/>
      <c r="B55" s="13"/>
      <c r="C55" s="13" t="s">
        <v>175</v>
      </c>
      <c r="D55" s="13" t="s">
        <v>174</v>
      </c>
      <c r="E55" s="13"/>
      <c r="F55" s="13"/>
      <c r="G55" s="13"/>
      <c r="H55" s="13">
        <f>SUM(H44:H54)</f>
        <v>0</v>
      </c>
      <c r="L55">
        <f>SUM(L44:L54)</f>
        <v>0</v>
      </c>
    </row>
    <row r="57" spans="1:12" ht="12.75" customHeight="1">
      <c r="A57" s="13"/>
      <c r="B57" s="13"/>
      <c r="C57" s="13"/>
      <c r="D57" s="13" t="s">
        <v>53</v>
      </c>
      <c r="E57" s="13"/>
      <c r="F57" s="13"/>
      <c r="G57" s="13"/>
      <c r="H57" s="13">
        <f>+H20+H29+H36+H41+H55</f>
        <v>0</v>
      </c>
      <c r="L57">
        <f>+L20+L29+L36+L41+L55</f>
        <v>0</v>
      </c>
    </row>
    <row r="59" spans="1:8" ht="12.75" customHeight="1">
      <c r="A59" s="7" t="s">
        <v>54</v>
      </c>
      <c r="B59" s="7"/>
      <c r="C59" s="7"/>
      <c r="D59" s="7"/>
      <c r="E59" s="7"/>
      <c r="F59" s="7"/>
      <c r="G59" s="7"/>
      <c r="H59" s="7"/>
    </row>
    <row r="60" spans="1:8" ht="12.75" customHeight="1">
      <c r="A60" s="7"/>
      <c r="B60" s="7"/>
      <c r="C60" s="7"/>
      <c r="D60" s="7" t="s">
        <v>55</v>
      </c>
      <c r="E60" s="7"/>
      <c r="F60" s="7"/>
      <c r="G60" s="7"/>
      <c r="H60" s="7"/>
    </row>
    <row r="61" spans="1:12" ht="12.75" customHeight="1">
      <c r="A61" s="13"/>
      <c r="B61" s="13"/>
      <c r="C61" s="13"/>
      <c r="D61" s="13" t="s">
        <v>56</v>
      </c>
      <c r="E61" s="13"/>
      <c r="F61" s="13"/>
      <c r="G61" s="13"/>
      <c r="H61" s="13">
        <v>0</v>
      </c>
      <c r="L61">
        <v>0</v>
      </c>
    </row>
    <row r="62" spans="1:8" ht="12.75" customHeight="1">
      <c r="A62" s="7"/>
      <c r="B62" s="7"/>
      <c r="C62" s="7"/>
      <c r="D62" s="7" t="s">
        <v>57</v>
      </c>
      <c r="E62" s="7"/>
      <c r="F62" s="7"/>
      <c r="G62" s="7"/>
      <c r="H62" s="7"/>
    </row>
    <row r="63" spans="1:12" ht="12.75" customHeight="1">
      <c r="A63" s="13"/>
      <c r="B63" s="13"/>
      <c r="C63" s="13"/>
      <c r="D63" s="13" t="s">
        <v>58</v>
      </c>
      <c r="E63" s="13"/>
      <c r="F63" s="13"/>
      <c r="G63" s="13"/>
      <c r="H63" s="13">
        <v>0</v>
      </c>
      <c r="L63">
        <v>0</v>
      </c>
    </row>
    <row r="64" spans="1:12" ht="12.75" customHeight="1">
      <c r="A64" s="13"/>
      <c r="B64" s="13"/>
      <c r="C64" s="13"/>
      <c r="D64" s="13" t="s">
        <v>59</v>
      </c>
      <c r="E64" s="13"/>
      <c r="F64" s="13"/>
      <c r="G64" s="13"/>
      <c r="H64" s="13">
        <f>H61+H63</f>
        <v>0</v>
      </c>
      <c r="L64">
        <f>L61+L63</f>
        <v>0</v>
      </c>
    </row>
    <row r="66" spans="1:12" ht="12.75" customHeight="1">
      <c r="A66" s="13"/>
      <c r="B66" s="13"/>
      <c r="C66" s="13"/>
      <c r="D66" s="13" t="s">
        <v>59</v>
      </c>
      <c r="E66" s="13"/>
      <c r="F66" s="13"/>
      <c r="G66" s="13"/>
      <c r="H66" s="13">
        <f>H57+H64</f>
        <v>0</v>
      </c>
      <c r="L66">
        <f>L57+L64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39</v>
      </c>
      <c r="D5" s="5" t="s">
        <v>1106</v>
      </c>
      <c r="E5" s="5"/>
    </row>
    <row r="6" spans="1:5" ht="12.75" customHeight="1">
      <c r="A6" t="s">
        <v>18</v>
      </c>
      <c r="C6" s="5" t="s">
        <v>1165</v>
      </c>
      <c r="D6" s="5" t="s">
        <v>1166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15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72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793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72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793</v>
      </c>
    </row>
    <row r="18" spans="1:12" ht="25.5">
      <c r="A18" s="6">
        <v>5</v>
      </c>
      <c r="B18" s="6" t="s">
        <v>265</v>
      </c>
      <c r="C18" s="6" t="s">
        <v>44</v>
      </c>
      <c r="D18" s="6" t="s">
        <v>266</v>
      </c>
      <c r="E18" s="6" t="s">
        <v>51</v>
      </c>
      <c r="F18" s="8">
        <v>100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1167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8" ht="12.75" customHeight="1">
      <c r="A22" s="7"/>
      <c r="B22" s="7"/>
      <c r="C22" s="7" t="s">
        <v>36</v>
      </c>
      <c r="D22" s="7" t="s">
        <v>267</v>
      </c>
      <c r="E22" s="7"/>
      <c r="F22" s="9"/>
      <c r="G22" s="7"/>
      <c r="H22" s="9"/>
    </row>
    <row r="23" spans="1:12" ht="12.75">
      <c r="A23" s="6">
        <v>6</v>
      </c>
      <c r="B23" s="6" t="s">
        <v>268</v>
      </c>
      <c r="C23" s="6" t="s">
        <v>44</v>
      </c>
      <c r="D23" s="6" t="s">
        <v>269</v>
      </c>
      <c r="E23" s="6" t="s">
        <v>46</v>
      </c>
      <c r="F23" s="8">
        <v>1.2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482</v>
      </c>
    </row>
    <row r="25" spans="1:12" ht="12.75">
      <c r="A25" s="6">
        <v>7</v>
      </c>
      <c r="B25" s="6" t="s">
        <v>270</v>
      </c>
      <c r="C25" s="6" t="s">
        <v>44</v>
      </c>
      <c r="D25" s="6" t="s">
        <v>271</v>
      </c>
      <c r="E25" s="6" t="s">
        <v>272</v>
      </c>
      <c r="F25" s="8">
        <v>0.5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319</v>
      </c>
    </row>
    <row r="27" spans="1:12" ht="12.75">
      <c r="A27" s="6">
        <v>8</v>
      </c>
      <c r="B27" s="6" t="s">
        <v>273</v>
      </c>
      <c r="C27" s="6" t="s">
        <v>44</v>
      </c>
      <c r="D27" s="6" t="s">
        <v>484</v>
      </c>
      <c r="E27" s="6" t="s">
        <v>272</v>
      </c>
      <c r="F27" s="8">
        <v>5.376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25.5">
      <c r="D28" s="12" t="s">
        <v>1168</v>
      </c>
    </row>
    <row r="29" spans="1:12" ht="12.75" customHeight="1">
      <c r="A29" s="13"/>
      <c r="B29" s="13"/>
      <c r="C29" s="13" t="s">
        <v>36</v>
      </c>
      <c r="D29" s="13" t="s">
        <v>267</v>
      </c>
      <c r="E29" s="13"/>
      <c r="F29" s="13"/>
      <c r="G29" s="13"/>
      <c r="H29" s="13">
        <f>SUM(H23:H28)</f>
        <v>0</v>
      </c>
      <c r="L29">
        <f>SUM(L23:L28)</f>
        <v>0</v>
      </c>
    </row>
    <row r="31" spans="1:8" ht="12.75" customHeight="1">
      <c r="A31" s="7"/>
      <c r="B31" s="7"/>
      <c r="C31" s="7" t="s">
        <v>37</v>
      </c>
      <c r="D31" s="7" t="s">
        <v>276</v>
      </c>
      <c r="E31" s="7"/>
      <c r="F31" s="9"/>
      <c r="G31" s="7"/>
      <c r="H31" s="9"/>
    </row>
    <row r="32" spans="1:12" ht="12.75">
      <c r="A32" s="6">
        <v>9</v>
      </c>
      <c r="B32" s="6" t="s">
        <v>277</v>
      </c>
      <c r="C32" s="6" t="s">
        <v>44</v>
      </c>
      <c r="D32" s="6" t="s">
        <v>278</v>
      </c>
      <c r="E32" s="6" t="s">
        <v>46</v>
      </c>
      <c r="F32" s="8">
        <v>8.12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38.25">
      <c r="D33" s="12" t="s">
        <v>1169</v>
      </c>
    </row>
    <row r="34" spans="1:12" ht="12.75">
      <c r="A34" s="6">
        <v>10</v>
      </c>
      <c r="B34" s="6" t="s">
        <v>280</v>
      </c>
      <c r="C34" s="6" t="s">
        <v>44</v>
      </c>
      <c r="D34" s="6" t="s">
        <v>281</v>
      </c>
      <c r="E34" s="6" t="s">
        <v>46</v>
      </c>
      <c r="F34" s="8">
        <v>4.5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816</v>
      </c>
    </row>
    <row r="36" spans="1:12" ht="12.75" customHeight="1">
      <c r="A36" s="13"/>
      <c r="B36" s="13"/>
      <c r="C36" s="13" t="s">
        <v>37</v>
      </c>
      <c r="D36" s="13" t="s">
        <v>276</v>
      </c>
      <c r="E36" s="13"/>
      <c r="F36" s="13"/>
      <c r="G36" s="13"/>
      <c r="H36" s="13">
        <f>SUM(H32:H35)</f>
        <v>0</v>
      </c>
      <c r="L36">
        <f>SUM(L32:L35)</f>
        <v>0</v>
      </c>
    </row>
    <row r="38" spans="1:8" ht="12.75" customHeight="1">
      <c r="A38" s="7"/>
      <c r="B38" s="7"/>
      <c r="C38" s="7" t="s">
        <v>41</v>
      </c>
      <c r="D38" s="7" t="s">
        <v>157</v>
      </c>
      <c r="E38" s="7"/>
      <c r="F38" s="9"/>
      <c r="G38" s="7"/>
      <c r="H38" s="9"/>
    </row>
    <row r="39" spans="1:12" ht="12.75">
      <c r="A39" s="6">
        <v>11</v>
      </c>
      <c r="B39" s="6" t="s">
        <v>287</v>
      </c>
      <c r="C39" s="6" t="s">
        <v>44</v>
      </c>
      <c r="D39" s="6" t="s">
        <v>288</v>
      </c>
      <c r="E39" s="6" t="s">
        <v>46</v>
      </c>
      <c r="F39" s="8">
        <v>5.28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ht="12.75">
      <c r="D40" s="12" t="s">
        <v>800</v>
      </c>
    </row>
    <row r="41" spans="1:12" ht="12.75" customHeight="1">
      <c r="A41" s="13"/>
      <c r="B41" s="13"/>
      <c r="C41" s="13" t="s">
        <v>41</v>
      </c>
      <c r="D41" s="13" t="s">
        <v>157</v>
      </c>
      <c r="E41" s="13"/>
      <c r="F41" s="13"/>
      <c r="G41" s="13"/>
      <c r="H41" s="13">
        <f>SUM(H39:H40)</f>
        <v>0</v>
      </c>
      <c r="L41">
        <f>SUM(L39:L40)</f>
        <v>0</v>
      </c>
    </row>
    <row r="43" spans="1:8" ht="12.75" customHeight="1">
      <c r="A43" s="7"/>
      <c r="B43" s="7"/>
      <c r="C43" s="7" t="s">
        <v>175</v>
      </c>
      <c r="D43" s="7" t="s">
        <v>174</v>
      </c>
      <c r="E43" s="7"/>
      <c r="F43" s="9"/>
      <c r="G43" s="7"/>
      <c r="H43" s="9"/>
    </row>
    <row r="44" spans="1:12" ht="12.75">
      <c r="A44" s="6">
        <v>12</v>
      </c>
      <c r="B44" s="6" t="s">
        <v>290</v>
      </c>
      <c r="C44" s="6" t="s">
        <v>44</v>
      </c>
      <c r="D44" s="6" t="s">
        <v>489</v>
      </c>
      <c r="E44" s="6" t="s">
        <v>67</v>
      </c>
      <c r="F44" s="8">
        <v>16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502</v>
      </c>
    </row>
    <row r="46" spans="1:12" ht="38.25">
      <c r="A46" s="6">
        <v>13</v>
      </c>
      <c r="B46" s="6" t="s">
        <v>292</v>
      </c>
      <c r="C46" s="6" t="s">
        <v>44</v>
      </c>
      <c r="D46" s="6" t="s">
        <v>293</v>
      </c>
      <c r="E46" s="6" t="s">
        <v>162</v>
      </c>
      <c r="F46" s="8">
        <v>2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spans="1:12" ht="38.25">
      <c r="A47" s="6">
        <v>14</v>
      </c>
      <c r="B47" s="6" t="s">
        <v>788</v>
      </c>
      <c r="C47" s="6" t="s">
        <v>44</v>
      </c>
      <c r="D47" s="6" t="s">
        <v>789</v>
      </c>
      <c r="E47" s="6" t="s">
        <v>162</v>
      </c>
      <c r="F47" s="8">
        <v>1</v>
      </c>
      <c r="G47" s="11"/>
      <c r="H47" s="10">
        <f>ROUND((G47*F47),2)</f>
        <v>0</v>
      </c>
      <c r="K47">
        <f>rekapitulace!H8</f>
        <v>21</v>
      </c>
      <c r="L47">
        <f>ROUND(K47/100*H47,2)</f>
        <v>0</v>
      </c>
    </row>
    <row r="48" spans="1:12" ht="12.75">
      <c r="A48" s="6">
        <v>15</v>
      </c>
      <c r="B48" s="6" t="s">
        <v>294</v>
      </c>
      <c r="C48" s="6" t="s">
        <v>44</v>
      </c>
      <c r="D48" s="6" t="s">
        <v>295</v>
      </c>
      <c r="E48" s="6" t="s">
        <v>67</v>
      </c>
      <c r="F48" s="8">
        <v>11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spans="1:12" ht="38.25">
      <c r="A49" s="6">
        <v>16</v>
      </c>
      <c r="B49" s="6" t="s">
        <v>296</v>
      </c>
      <c r="C49" s="6" t="s">
        <v>44</v>
      </c>
      <c r="D49" s="6" t="s">
        <v>297</v>
      </c>
      <c r="E49" s="6" t="s">
        <v>67</v>
      </c>
      <c r="F49" s="8">
        <v>11.5</v>
      </c>
      <c r="G49" s="11"/>
      <c r="H49" s="10">
        <f>ROUND((G49*F49),2)</f>
        <v>0</v>
      </c>
      <c r="K49">
        <f>rekapitulace!H8</f>
        <v>21</v>
      </c>
      <c r="L49">
        <f>ROUND(K49/100*H49,2)</f>
        <v>0</v>
      </c>
    </row>
    <row r="50" ht="12.75">
      <c r="D50" s="12" t="s">
        <v>802</v>
      </c>
    </row>
    <row r="51" spans="1:12" ht="12.75" customHeight="1">
      <c r="A51" s="13"/>
      <c r="B51" s="13"/>
      <c r="C51" s="13" t="s">
        <v>175</v>
      </c>
      <c r="D51" s="13" t="s">
        <v>174</v>
      </c>
      <c r="E51" s="13"/>
      <c r="F51" s="13"/>
      <c r="G51" s="13"/>
      <c r="H51" s="13">
        <f>SUM(H44:H50)</f>
        <v>0</v>
      </c>
      <c r="L51">
        <f>SUM(L44:L50)</f>
        <v>0</v>
      </c>
    </row>
    <row r="53" spans="1:12" ht="12.75" customHeight="1">
      <c r="A53" s="13"/>
      <c r="B53" s="13"/>
      <c r="C53" s="13"/>
      <c r="D53" s="13" t="s">
        <v>53</v>
      </c>
      <c r="E53" s="13"/>
      <c r="F53" s="13"/>
      <c r="G53" s="13"/>
      <c r="H53" s="13">
        <f>+H20+H29+H36+H41+H51</f>
        <v>0</v>
      </c>
      <c r="L53">
        <f>+L20+L29+L36+L41+L51</f>
        <v>0</v>
      </c>
    </row>
    <row r="55" spans="1:8" ht="12.75" customHeight="1">
      <c r="A55" s="7" t="s">
        <v>54</v>
      </c>
      <c r="B55" s="7"/>
      <c r="C55" s="7"/>
      <c r="D55" s="7"/>
      <c r="E55" s="7"/>
      <c r="F55" s="7"/>
      <c r="G55" s="7"/>
      <c r="H55" s="7"/>
    </row>
    <row r="56" spans="1:8" ht="12.75" customHeight="1">
      <c r="A56" s="7"/>
      <c r="B56" s="7"/>
      <c r="C56" s="7"/>
      <c r="D56" s="7" t="s">
        <v>55</v>
      </c>
      <c r="E56" s="7"/>
      <c r="F56" s="7"/>
      <c r="G56" s="7"/>
      <c r="H56" s="7"/>
    </row>
    <row r="57" spans="1:12" ht="12.75" customHeight="1">
      <c r="A57" s="13"/>
      <c r="B57" s="13"/>
      <c r="C57" s="13"/>
      <c r="D57" s="13" t="s">
        <v>56</v>
      </c>
      <c r="E57" s="13"/>
      <c r="F57" s="13"/>
      <c r="G57" s="13"/>
      <c r="H57" s="13">
        <v>0</v>
      </c>
      <c r="L57">
        <v>0</v>
      </c>
    </row>
    <row r="58" spans="1:8" ht="12.75" customHeight="1">
      <c r="A58" s="7"/>
      <c r="B58" s="7"/>
      <c r="C58" s="7"/>
      <c r="D58" s="7" t="s">
        <v>57</v>
      </c>
      <c r="E58" s="7"/>
      <c r="F58" s="7"/>
      <c r="G58" s="7"/>
      <c r="H58" s="7"/>
    </row>
    <row r="59" spans="1:12" ht="12.75" customHeight="1">
      <c r="A59" s="13"/>
      <c r="B59" s="13"/>
      <c r="C59" s="13"/>
      <c r="D59" s="13" t="s">
        <v>58</v>
      </c>
      <c r="E59" s="13"/>
      <c r="F59" s="13"/>
      <c r="G59" s="13"/>
      <c r="H59" s="13">
        <v>0</v>
      </c>
      <c r="L59">
        <v>0</v>
      </c>
    </row>
    <row r="60" spans="1:12" ht="12.75" customHeight="1">
      <c r="A60" s="13"/>
      <c r="B60" s="13"/>
      <c r="C60" s="13"/>
      <c r="D60" s="13" t="s">
        <v>59</v>
      </c>
      <c r="E60" s="13"/>
      <c r="F60" s="13"/>
      <c r="G60" s="13"/>
      <c r="H60" s="13">
        <f>H57+H59</f>
        <v>0</v>
      </c>
      <c r="L60">
        <f>L57+L59</f>
        <v>0</v>
      </c>
    </row>
    <row r="62" spans="1:12" ht="12.75" customHeight="1">
      <c r="A62" s="13"/>
      <c r="B62" s="13"/>
      <c r="C62" s="13"/>
      <c r="D62" s="13" t="s">
        <v>59</v>
      </c>
      <c r="E62" s="13"/>
      <c r="F62" s="13"/>
      <c r="G62" s="13"/>
      <c r="H62" s="13">
        <f>H53+H60</f>
        <v>0</v>
      </c>
      <c r="L62">
        <f>L53+L60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39</v>
      </c>
      <c r="D5" s="5" t="s">
        <v>1106</v>
      </c>
      <c r="E5" s="5"/>
    </row>
    <row r="6" spans="1:5" ht="12.75" customHeight="1">
      <c r="A6" t="s">
        <v>18</v>
      </c>
      <c r="C6" s="5" t="s">
        <v>1170</v>
      </c>
      <c r="D6" s="5" t="s">
        <v>1171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15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165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497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165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497</v>
      </c>
    </row>
    <row r="18" spans="1:12" ht="25.5">
      <c r="A18" s="6">
        <v>5</v>
      </c>
      <c r="B18" s="6" t="s">
        <v>265</v>
      </c>
      <c r="C18" s="6" t="s">
        <v>44</v>
      </c>
      <c r="D18" s="6" t="s">
        <v>266</v>
      </c>
      <c r="E18" s="6" t="s">
        <v>51</v>
      </c>
      <c r="F18" s="8">
        <v>80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1172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8" ht="12.75" customHeight="1">
      <c r="A22" s="7"/>
      <c r="B22" s="7"/>
      <c r="C22" s="7" t="s">
        <v>36</v>
      </c>
      <c r="D22" s="7" t="s">
        <v>267</v>
      </c>
      <c r="E22" s="7"/>
      <c r="F22" s="9"/>
      <c r="G22" s="7"/>
      <c r="H22" s="9"/>
    </row>
    <row r="23" spans="1:12" ht="12.75">
      <c r="A23" s="6">
        <v>6</v>
      </c>
      <c r="B23" s="6" t="s">
        <v>268</v>
      </c>
      <c r="C23" s="6" t="s">
        <v>44</v>
      </c>
      <c r="D23" s="6" t="s">
        <v>269</v>
      </c>
      <c r="E23" s="6" t="s">
        <v>46</v>
      </c>
      <c r="F23" s="8">
        <v>1.5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1150</v>
      </c>
    </row>
    <row r="25" spans="1:12" ht="12.75">
      <c r="A25" s="6">
        <v>7</v>
      </c>
      <c r="B25" s="6" t="s">
        <v>270</v>
      </c>
      <c r="C25" s="6" t="s">
        <v>44</v>
      </c>
      <c r="D25" s="6" t="s">
        <v>271</v>
      </c>
      <c r="E25" s="6" t="s">
        <v>272</v>
      </c>
      <c r="F25" s="8">
        <v>0.75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512</v>
      </c>
    </row>
    <row r="27" spans="1:12" ht="12.75">
      <c r="A27" s="6">
        <v>8</v>
      </c>
      <c r="B27" s="6" t="s">
        <v>273</v>
      </c>
      <c r="C27" s="6" t="s">
        <v>44</v>
      </c>
      <c r="D27" s="6" t="s">
        <v>484</v>
      </c>
      <c r="E27" s="6" t="s">
        <v>272</v>
      </c>
      <c r="F27" s="8">
        <v>6.84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25.5">
      <c r="D28" s="12" t="s">
        <v>1173</v>
      </c>
    </row>
    <row r="29" spans="1:12" ht="12.75" customHeight="1">
      <c r="A29" s="13"/>
      <c r="B29" s="13"/>
      <c r="C29" s="13" t="s">
        <v>36</v>
      </c>
      <c r="D29" s="13" t="s">
        <v>267</v>
      </c>
      <c r="E29" s="13"/>
      <c r="F29" s="13"/>
      <c r="G29" s="13"/>
      <c r="H29" s="13">
        <f>SUM(H23:H28)</f>
        <v>0</v>
      </c>
      <c r="L29">
        <f>SUM(L23:L28)</f>
        <v>0</v>
      </c>
    </row>
    <row r="31" spans="1:8" ht="12.75" customHeight="1">
      <c r="A31" s="7"/>
      <c r="B31" s="7"/>
      <c r="C31" s="7" t="s">
        <v>37</v>
      </c>
      <c r="D31" s="7" t="s">
        <v>276</v>
      </c>
      <c r="E31" s="7"/>
      <c r="F31" s="9"/>
      <c r="G31" s="7"/>
      <c r="H31" s="9"/>
    </row>
    <row r="32" spans="1:12" ht="12.75">
      <c r="A32" s="6">
        <v>9</v>
      </c>
      <c r="B32" s="6" t="s">
        <v>277</v>
      </c>
      <c r="C32" s="6" t="s">
        <v>44</v>
      </c>
      <c r="D32" s="6" t="s">
        <v>278</v>
      </c>
      <c r="E32" s="6" t="s">
        <v>46</v>
      </c>
      <c r="F32" s="8">
        <v>9.82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38.25">
      <c r="D33" s="12" t="s">
        <v>1174</v>
      </c>
    </row>
    <row r="34" spans="1:12" ht="12.75">
      <c r="A34" s="6">
        <v>10</v>
      </c>
      <c r="B34" s="6" t="s">
        <v>280</v>
      </c>
      <c r="C34" s="6" t="s">
        <v>44</v>
      </c>
      <c r="D34" s="6" t="s">
        <v>281</v>
      </c>
      <c r="E34" s="6" t="s">
        <v>46</v>
      </c>
      <c r="F34" s="8">
        <v>4.5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816</v>
      </c>
    </row>
    <row r="36" spans="1:12" ht="12.75" customHeight="1">
      <c r="A36" s="13"/>
      <c r="B36" s="13"/>
      <c r="C36" s="13" t="s">
        <v>37</v>
      </c>
      <c r="D36" s="13" t="s">
        <v>276</v>
      </c>
      <c r="E36" s="13"/>
      <c r="F36" s="13"/>
      <c r="G36" s="13"/>
      <c r="H36" s="13">
        <f>SUM(H32:H35)</f>
        <v>0</v>
      </c>
      <c r="L36">
        <f>SUM(L32:L35)</f>
        <v>0</v>
      </c>
    </row>
    <row r="38" spans="1:8" ht="12.75" customHeight="1">
      <c r="A38" s="7"/>
      <c r="B38" s="7"/>
      <c r="C38" s="7" t="s">
        <v>41</v>
      </c>
      <c r="D38" s="7" t="s">
        <v>157</v>
      </c>
      <c r="E38" s="7"/>
      <c r="F38" s="9"/>
      <c r="G38" s="7"/>
      <c r="H38" s="9"/>
    </row>
    <row r="39" spans="1:12" ht="12.75">
      <c r="A39" s="6">
        <v>11</v>
      </c>
      <c r="B39" s="6" t="s">
        <v>287</v>
      </c>
      <c r="C39" s="6" t="s">
        <v>44</v>
      </c>
      <c r="D39" s="6" t="s">
        <v>288</v>
      </c>
      <c r="E39" s="6" t="s">
        <v>46</v>
      </c>
      <c r="F39" s="8">
        <v>7.04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ht="12.75">
      <c r="D40" s="12" t="s">
        <v>1175</v>
      </c>
    </row>
    <row r="41" spans="1:12" ht="12.75" customHeight="1">
      <c r="A41" s="13"/>
      <c r="B41" s="13"/>
      <c r="C41" s="13" t="s">
        <v>41</v>
      </c>
      <c r="D41" s="13" t="s">
        <v>157</v>
      </c>
      <c r="E41" s="13"/>
      <c r="F41" s="13"/>
      <c r="G41" s="13"/>
      <c r="H41" s="13">
        <f>SUM(H39:H40)</f>
        <v>0</v>
      </c>
      <c r="L41">
        <f>SUM(L39:L40)</f>
        <v>0</v>
      </c>
    </row>
    <row r="43" spans="1:8" ht="12.75" customHeight="1">
      <c r="A43" s="7"/>
      <c r="B43" s="7"/>
      <c r="C43" s="7" t="s">
        <v>175</v>
      </c>
      <c r="D43" s="7" t="s">
        <v>174</v>
      </c>
      <c r="E43" s="7"/>
      <c r="F43" s="9"/>
      <c r="G43" s="7"/>
      <c r="H43" s="9"/>
    </row>
    <row r="44" spans="1:12" ht="12.75">
      <c r="A44" s="6">
        <v>12</v>
      </c>
      <c r="B44" s="6" t="s">
        <v>290</v>
      </c>
      <c r="C44" s="6" t="s">
        <v>44</v>
      </c>
      <c r="D44" s="6" t="s">
        <v>489</v>
      </c>
      <c r="E44" s="6" t="s">
        <v>67</v>
      </c>
      <c r="F44" s="8">
        <v>19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1176</v>
      </c>
    </row>
    <row r="46" spans="1:12" ht="25.5">
      <c r="A46" s="6">
        <v>13</v>
      </c>
      <c r="B46" s="6" t="s">
        <v>176</v>
      </c>
      <c r="C46" s="6" t="s">
        <v>44</v>
      </c>
      <c r="D46" s="6" t="s">
        <v>177</v>
      </c>
      <c r="E46" s="6" t="s">
        <v>67</v>
      </c>
      <c r="F46" s="8">
        <v>240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ht="12.75">
      <c r="D47" s="12" t="s">
        <v>1156</v>
      </c>
    </row>
    <row r="48" spans="1:12" ht="38.25">
      <c r="A48" s="6">
        <v>14</v>
      </c>
      <c r="B48" s="6" t="s">
        <v>491</v>
      </c>
      <c r="C48" s="6" t="s">
        <v>44</v>
      </c>
      <c r="D48" s="6" t="s">
        <v>492</v>
      </c>
      <c r="E48" s="6" t="s">
        <v>162</v>
      </c>
      <c r="F48" s="8">
        <v>2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spans="1:12" ht="38.25">
      <c r="A49" s="6">
        <v>15</v>
      </c>
      <c r="B49" s="6" t="s">
        <v>1177</v>
      </c>
      <c r="C49" s="6" t="s">
        <v>44</v>
      </c>
      <c r="D49" s="6" t="s">
        <v>1178</v>
      </c>
      <c r="E49" s="6" t="s">
        <v>162</v>
      </c>
      <c r="F49" s="8">
        <v>1</v>
      </c>
      <c r="G49" s="11"/>
      <c r="H49" s="10">
        <f>ROUND((G49*F49),2)</f>
        <v>0</v>
      </c>
      <c r="K49">
        <f>rekapitulace!H8</f>
        <v>21</v>
      </c>
      <c r="L49">
        <f>ROUND(K49/100*H49,2)</f>
        <v>0</v>
      </c>
    </row>
    <row r="50" spans="1:12" ht="12.75">
      <c r="A50" s="6">
        <v>16</v>
      </c>
      <c r="B50" s="6" t="s">
        <v>493</v>
      </c>
      <c r="C50" s="6" t="s">
        <v>44</v>
      </c>
      <c r="D50" s="6" t="s">
        <v>494</v>
      </c>
      <c r="E50" s="6" t="s">
        <v>67</v>
      </c>
      <c r="F50" s="8">
        <v>11</v>
      </c>
      <c r="G50" s="11"/>
      <c r="H50" s="10">
        <f>ROUND((G50*F50),2)</f>
        <v>0</v>
      </c>
      <c r="K50">
        <f>rekapitulace!H8</f>
        <v>21</v>
      </c>
      <c r="L50">
        <f>ROUND(K50/100*H50,2)</f>
        <v>0</v>
      </c>
    </row>
    <row r="51" spans="1:12" ht="38.25">
      <c r="A51" s="6">
        <v>17</v>
      </c>
      <c r="B51" s="6" t="s">
        <v>296</v>
      </c>
      <c r="C51" s="6" t="s">
        <v>44</v>
      </c>
      <c r="D51" s="6" t="s">
        <v>297</v>
      </c>
      <c r="E51" s="6" t="s">
        <v>67</v>
      </c>
      <c r="F51" s="8">
        <v>10.6</v>
      </c>
      <c r="G51" s="11"/>
      <c r="H51" s="10">
        <f>ROUND((G51*F51),2)</f>
        <v>0</v>
      </c>
      <c r="K51">
        <f>rekapitulace!H8</f>
        <v>21</v>
      </c>
      <c r="L51">
        <f>ROUND(K51/100*H51,2)</f>
        <v>0</v>
      </c>
    </row>
    <row r="52" ht="12.75">
      <c r="D52" s="12" t="s">
        <v>1179</v>
      </c>
    </row>
    <row r="53" spans="1:12" ht="12.75" customHeight="1">
      <c r="A53" s="13"/>
      <c r="B53" s="13"/>
      <c r="C53" s="13" t="s">
        <v>175</v>
      </c>
      <c r="D53" s="13" t="s">
        <v>174</v>
      </c>
      <c r="E53" s="13"/>
      <c r="F53" s="13"/>
      <c r="G53" s="13"/>
      <c r="H53" s="13">
        <f>SUM(H44:H52)</f>
        <v>0</v>
      </c>
      <c r="L53">
        <f>SUM(L44:L52)</f>
        <v>0</v>
      </c>
    </row>
    <row r="55" spans="1:12" ht="12.75" customHeight="1">
      <c r="A55" s="13"/>
      <c r="B55" s="13"/>
      <c r="C55" s="13"/>
      <c r="D55" s="13" t="s">
        <v>53</v>
      </c>
      <c r="E55" s="13"/>
      <c r="F55" s="13"/>
      <c r="G55" s="13"/>
      <c r="H55" s="13">
        <f>+H20+H29+H36+H41+H53</f>
        <v>0</v>
      </c>
      <c r="L55">
        <f>+L20+L29+L36+L41+L53</f>
        <v>0</v>
      </c>
    </row>
    <row r="57" spans="1:8" ht="12.75" customHeight="1">
      <c r="A57" s="7" t="s">
        <v>54</v>
      </c>
      <c r="B57" s="7"/>
      <c r="C57" s="7"/>
      <c r="D57" s="7"/>
      <c r="E57" s="7"/>
      <c r="F57" s="7"/>
      <c r="G57" s="7"/>
      <c r="H57" s="7"/>
    </row>
    <row r="58" spans="1:8" ht="12.75" customHeight="1">
      <c r="A58" s="7"/>
      <c r="B58" s="7"/>
      <c r="C58" s="7"/>
      <c r="D58" s="7" t="s">
        <v>55</v>
      </c>
      <c r="E58" s="7"/>
      <c r="F58" s="7"/>
      <c r="G58" s="7"/>
      <c r="H58" s="7"/>
    </row>
    <row r="59" spans="1:12" ht="12.75" customHeight="1">
      <c r="A59" s="13"/>
      <c r="B59" s="13"/>
      <c r="C59" s="13"/>
      <c r="D59" s="13" t="s">
        <v>56</v>
      </c>
      <c r="E59" s="13"/>
      <c r="F59" s="13"/>
      <c r="G59" s="13"/>
      <c r="H59" s="13">
        <v>0</v>
      </c>
      <c r="L59">
        <v>0</v>
      </c>
    </row>
    <row r="60" spans="1:8" ht="12.75" customHeight="1">
      <c r="A60" s="7"/>
      <c r="B60" s="7"/>
      <c r="C60" s="7"/>
      <c r="D60" s="7" t="s">
        <v>57</v>
      </c>
      <c r="E60" s="7"/>
      <c r="F60" s="7"/>
      <c r="G60" s="7"/>
      <c r="H60" s="7"/>
    </row>
    <row r="61" spans="1:12" ht="12.75" customHeight="1">
      <c r="A61" s="13"/>
      <c r="B61" s="13"/>
      <c r="C61" s="13"/>
      <c r="D61" s="13" t="s">
        <v>58</v>
      </c>
      <c r="E61" s="13"/>
      <c r="F61" s="13"/>
      <c r="G61" s="13"/>
      <c r="H61" s="13">
        <v>0</v>
      </c>
      <c r="L61">
        <v>0</v>
      </c>
    </row>
    <row r="62" spans="1:12" ht="12.75" customHeight="1">
      <c r="A62" s="13"/>
      <c r="B62" s="13"/>
      <c r="C62" s="13"/>
      <c r="D62" s="13" t="s">
        <v>59</v>
      </c>
      <c r="E62" s="13"/>
      <c r="F62" s="13"/>
      <c r="G62" s="13"/>
      <c r="H62" s="13">
        <f>H59+H61</f>
        <v>0</v>
      </c>
      <c r="L62">
        <f>L59+L61</f>
        <v>0</v>
      </c>
    </row>
    <row r="64" spans="1:12" ht="12.75" customHeight="1">
      <c r="A64" s="13"/>
      <c r="B64" s="13"/>
      <c r="C64" s="13"/>
      <c r="D64" s="13" t="s">
        <v>59</v>
      </c>
      <c r="E64" s="13"/>
      <c r="F64" s="13"/>
      <c r="G64" s="13"/>
      <c r="H64" s="13">
        <f>H55+H62</f>
        <v>0</v>
      </c>
      <c r="L64">
        <f>L55+L62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39</v>
      </c>
      <c r="D5" s="5" t="s">
        <v>1106</v>
      </c>
      <c r="E5" s="5"/>
    </row>
    <row r="6" spans="1:5" ht="12.75" customHeight="1">
      <c r="A6" t="s">
        <v>18</v>
      </c>
      <c r="C6" s="5" t="s">
        <v>1180</v>
      </c>
      <c r="D6" s="5" t="s">
        <v>1181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15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144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1182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144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1182</v>
      </c>
    </row>
    <row r="18" spans="1:12" ht="25.5">
      <c r="A18" s="6">
        <v>5</v>
      </c>
      <c r="B18" s="6" t="s">
        <v>265</v>
      </c>
      <c r="C18" s="6" t="s">
        <v>44</v>
      </c>
      <c r="D18" s="6" t="s">
        <v>266</v>
      </c>
      <c r="E18" s="6" t="s">
        <v>51</v>
      </c>
      <c r="F18" s="8">
        <v>100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1183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8" ht="12.75" customHeight="1">
      <c r="A22" s="7"/>
      <c r="B22" s="7"/>
      <c r="C22" s="7" t="s">
        <v>36</v>
      </c>
      <c r="D22" s="7" t="s">
        <v>267</v>
      </c>
      <c r="E22" s="7"/>
      <c r="F22" s="9"/>
      <c r="G22" s="7"/>
      <c r="H22" s="9"/>
    </row>
    <row r="23" spans="1:12" ht="12.75">
      <c r="A23" s="6">
        <v>6</v>
      </c>
      <c r="B23" s="6" t="s">
        <v>268</v>
      </c>
      <c r="C23" s="6" t="s">
        <v>44</v>
      </c>
      <c r="D23" s="6" t="s">
        <v>269</v>
      </c>
      <c r="E23" s="6" t="s">
        <v>46</v>
      </c>
      <c r="F23" s="8">
        <v>1.2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482</v>
      </c>
    </row>
    <row r="25" spans="1:12" ht="12.75">
      <c r="A25" s="6">
        <v>7</v>
      </c>
      <c r="B25" s="6" t="s">
        <v>270</v>
      </c>
      <c r="C25" s="6" t="s">
        <v>44</v>
      </c>
      <c r="D25" s="6" t="s">
        <v>271</v>
      </c>
      <c r="E25" s="6" t="s">
        <v>272</v>
      </c>
      <c r="F25" s="8">
        <v>0.5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319</v>
      </c>
    </row>
    <row r="27" spans="1:12" ht="12.75">
      <c r="A27" s="6">
        <v>8</v>
      </c>
      <c r="B27" s="6" t="s">
        <v>273</v>
      </c>
      <c r="C27" s="6" t="s">
        <v>44</v>
      </c>
      <c r="D27" s="6" t="s">
        <v>484</v>
      </c>
      <c r="E27" s="6" t="s">
        <v>272</v>
      </c>
      <c r="F27" s="8">
        <v>6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25.5">
      <c r="D28" s="12" t="s">
        <v>1152</v>
      </c>
    </row>
    <row r="29" spans="1:12" ht="12.75" customHeight="1">
      <c r="A29" s="13"/>
      <c r="B29" s="13"/>
      <c r="C29" s="13" t="s">
        <v>36</v>
      </c>
      <c r="D29" s="13" t="s">
        <v>267</v>
      </c>
      <c r="E29" s="13"/>
      <c r="F29" s="13"/>
      <c r="G29" s="13"/>
      <c r="H29" s="13">
        <f>SUM(H23:H28)</f>
        <v>0</v>
      </c>
      <c r="L29">
        <f>SUM(L23:L28)</f>
        <v>0</v>
      </c>
    </row>
    <row r="31" spans="1:8" ht="12.75" customHeight="1">
      <c r="A31" s="7"/>
      <c r="B31" s="7"/>
      <c r="C31" s="7" t="s">
        <v>37</v>
      </c>
      <c r="D31" s="7" t="s">
        <v>276</v>
      </c>
      <c r="E31" s="7"/>
      <c r="F31" s="9"/>
      <c r="G31" s="7"/>
      <c r="H31" s="9"/>
    </row>
    <row r="32" spans="1:12" ht="12.75">
      <c r="A32" s="6">
        <v>9</v>
      </c>
      <c r="B32" s="6" t="s">
        <v>277</v>
      </c>
      <c r="C32" s="6" t="s">
        <v>44</v>
      </c>
      <c r="D32" s="6" t="s">
        <v>278</v>
      </c>
      <c r="E32" s="6" t="s">
        <v>46</v>
      </c>
      <c r="F32" s="8">
        <v>9.6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38.25">
      <c r="D33" s="12" t="s">
        <v>1184</v>
      </c>
    </row>
    <row r="34" spans="1:12" ht="12.75">
      <c r="A34" s="6">
        <v>10</v>
      </c>
      <c r="B34" s="6" t="s">
        <v>280</v>
      </c>
      <c r="C34" s="6" t="s">
        <v>44</v>
      </c>
      <c r="D34" s="6" t="s">
        <v>281</v>
      </c>
      <c r="E34" s="6" t="s">
        <v>46</v>
      </c>
      <c r="F34" s="8">
        <v>4.5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816</v>
      </c>
    </row>
    <row r="36" spans="1:12" ht="12.75" customHeight="1">
      <c r="A36" s="13"/>
      <c r="B36" s="13"/>
      <c r="C36" s="13" t="s">
        <v>37</v>
      </c>
      <c r="D36" s="13" t="s">
        <v>276</v>
      </c>
      <c r="E36" s="13"/>
      <c r="F36" s="13"/>
      <c r="G36" s="13"/>
      <c r="H36" s="13">
        <f>SUM(H32:H35)</f>
        <v>0</v>
      </c>
      <c r="L36">
        <f>SUM(L32:L35)</f>
        <v>0</v>
      </c>
    </row>
    <row r="38" spans="1:8" ht="12.75" customHeight="1">
      <c r="A38" s="7"/>
      <c r="B38" s="7"/>
      <c r="C38" s="7" t="s">
        <v>41</v>
      </c>
      <c r="D38" s="7" t="s">
        <v>157</v>
      </c>
      <c r="E38" s="7"/>
      <c r="F38" s="9"/>
      <c r="G38" s="7"/>
      <c r="H38" s="9"/>
    </row>
    <row r="39" spans="1:12" ht="12.75">
      <c r="A39" s="6">
        <v>11</v>
      </c>
      <c r="B39" s="6" t="s">
        <v>287</v>
      </c>
      <c r="C39" s="6" t="s">
        <v>44</v>
      </c>
      <c r="D39" s="6" t="s">
        <v>288</v>
      </c>
      <c r="E39" s="6" t="s">
        <v>46</v>
      </c>
      <c r="F39" s="8">
        <v>7.68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ht="12.75">
      <c r="D40" s="12" t="s">
        <v>1185</v>
      </c>
    </row>
    <row r="41" spans="1:12" ht="12.75" customHeight="1">
      <c r="A41" s="13"/>
      <c r="B41" s="13"/>
      <c r="C41" s="13" t="s">
        <v>41</v>
      </c>
      <c r="D41" s="13" t="s">
        <v>157</v>
      </c>
      <c r="E41" s="13"/>
      <c r="F41" s="13"/>
      <c r="G41" s="13"/>
      <c r="H41" s="13">
        <f>SUM(H39:H40)</f>
        <v>0</v>
      </c>
      <c r="L41">
        <f>SUM(L39:L40)</f>
        <v>0</v>
      </c>
    </row>
    <row r="43" spans="1:8" ht="12.75" customHeight="1">
      <c r="A43" s="7"/>
      <c r="B43" s="7"/>
      <c r="C43" s="7" t="s">
        <v>175</v>
      </c>
      <c r="D43" s="7" t="s">
        <v>174</v>
      </c>
      <c r="E43" s="7"/>
      <c r="F43" s="9"/>
      <c r="G43" s="7"/>
      <c r="H43" s="9"/>
    </row>
    <row r="44" spans="1:12" ht="12.75">
      <c r="A44" s="6">
        <v>12</v>
      </c>
      <c r="B44" s="6" t="s">
        <v>290</v>
      </c>
      <c r="C44" s="6" t="s">
        <v>44</v>
      </c>
      <c r="D44" s="6" t="s">
        <v>489</v>
      </c>
      <c r="E44" s="6" t="s">
        <v>67</v>
      </c>
      <c r="F44" s="8">
        <v>8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1186</v>
      </c>
    </row>
    <row r="46" spans="1:12" ht="25.5">
      <c r="A46" s="6">
        <v>13</v>
      </c>
      <c r="B46" s="6" t="s">
        <v>176</v>
      </c>
      <c r="C46" s="6" t="s">
        <v>44</v>
      </c>
      <c r="D46" s="6" t="s">
        <v>177</v>
      </c>
      <c r="E46" s="6" t="s">
        <v>67</v>
      </c>
      <c r="F46" s="8">
        <v>240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ht="12.75">
      <c r="D47" s="12" t="s">
        <v>1156</v>
      </c>
    </row>
    <row r="48" spans="1:12" ht="38.25">
      <c r="A48" s="6">
        <v>14</v>
      </c>
      <c r="B48" s="6" t="s">
        <v>491</v>
      </c>
      <c r="C48" s="6" t="s">
        <v>44</v>
      </c>
      <c r="D48" s="6" t="s">
        <v>492</v>
      </c>
      <c r="E48" s="6" t="s">
        <v>162</v>
      </c>
      <c r="F48" s="8">
        <v>2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spans="1:12" ht="12.75">
      <c r="A49" s="6">
        <v>15</v>
      </c>
      <c r="B49" s="6" t="s">
        <v>493</v>
      </c>
      <c r="C49" s="6" t="s">
        <v>44</v>
      </c>
      <c r="D49" s="6" t="s">
        <v>494</v>
      </c>
      <c r="E49" s="6" t="s">
        <v>67</v>
      </c>
      <c r="F49" s="8">
        <v>12</v>
      </c>
      <c r="G49" s="11"/>
      <c r="H49" s="10">
        <f>ROUND((G49*F49),2)</f>
        <v>0</v>
      </c>
      <c r="K49">
        <f>rekapitulace!H8</f>
        <v>21</v>
      </c>
      <c r="L49">
        <f>ROUND(K49/100*H49,2)</f>
        <v>0</v>
      </c>
    </row>
    <row r="50" spans="1:12" ht="12.75" customHeight="1">
      <c r="A50" s="13"/>
      <c r="B50" s="13"/>
      <c r="C50" s="13" t="s">
        <v>175</v>
      </c>
      <c r="D50" s="13" t="s">
        <v>174</v>
      </c>
      <c r="E50" s="13"/>
      <c r="F50" s="13"/>
      <c r="G50" s="13"/>
      <c r="H50" s="13">
        <f>SUM(H44:H49)</f>
        <v>0</v>
      </c>
      <c r="L50">
        <f>SUM(L44:L49)</f>
        <v>0</v>
      </c>
    </row>
    <row r="52" spans="1:12" ht="12.75" customHeight="1">
      <c r="A52" s="13"/>
      <c r="B52" s="13"/>
      <c r="C52" s="13"/>
      <c r="D52" s="13" t="s">
        <v>53</v>
      </c>
      <c r="E52" s="13"/>
      <c r="F52" s="13"/>
      <c r="G52" s="13"/>
      <c r="H52" s="13">
        <f>+H20+H29+H36+H41+H50</f>
        <v>0</v>
      </c>
      <c r="L52">
        <f>+L20+L29+L36+L41+L50</f>
        <v>0</v>
      </c>
    </row>
    <row r="54" spans="1:8" ht="12.75" customHeight="1">
      <c r="A54" s="7" t="s">
        <v>54</v>
      </c>
      <c r="B54" s="7"/>
      <c r="C54" s="7"/>
      <c r="D54" s="7"/>
      <c r="E54" s="7"/>
      <c r="F54" s="7"/>
      <c r="G54" s="7"/>
      <c r="H54" s="7"/>
    </row>
    <row r="55" spans="1:8" ht="12.75" customHeight="1">
      <c r="A55" s="7"/>
      <c r="B55" s="7"/>
      <c r="C55" s="7"/>
      <c r="D55" s="7" t="s">
        <v>55</v>
      </c>
      <c r="E55" s="7"/>
      <c r="F55" s="7"/>
      <c r="G55" s="7"/>
      <c r="H55" s="7"/>
    </row>
    <row r="56" spans="1:12" ht="12.75" customHeight="1">
      <c r="A56" s="13"/>
      <c r="B56" s="13"/>
      <c r="C56" s="13"/>
      <c r="D56" s="13" t="s">
        <v>56</v>
      </c>
      <c r="E56" s="13"/>
      <c r="F56" s="13"/>
      <c r="G56" s="13"/>
      <c r="H56" s="13">
        <v>0</v>
      </c>
      <c r="L56">
        <v>0</v>
      </c>
    </row>
    <row r="57" spans="1:8" ht="12.75" customHeight="1">
      <c r="A57" s="7"/>
      <c r="B57" s="7"/>
      <c r="C57" s="7"/>
      <c r="D57" s="7" t="s">
        <v>57</v>
      </c>
      <c r="E57" s="7"/>
      <c r="F57" s="7"/>
      <c r="G57" s="7"/>
      <c r="H57" s="7"/>
    </row>
    <row r="58" spans="1:12" ht="12.75" customHeight="1">
      <c r="A58" s="13"/>
      <c r="B58" s="13"/>
      <c r="C58" s="13"/>
      <c r="D58" s="13" t="s">
        <v>58</v>
      </c>
      <c r="E58" s="13"/>
      <c r="F58" s="13"/>
      <c r="G58" s="13"/>
      <c r="H58" s="13">
        <v>0</v>
      </c>
      <c r="L58">
        <v>0</v>
      </c>
    </row>
    <row r="59" spans="1:12" ht="12.75" customHeight="1">
      <c r="A59" s="13"/>
      <c r="B59" s="13"/>
      <c r="C59" s="13"/>
      <c r="D59" s="13" t="s">
        <v>59</v>
      </c>
      <c r="E59" s="13"/>
      <c r="F59" s="13"/>
      <c r="G59" s="13"/>
      <c r="H59" s="13">
        <f>H56+H58</f>
        <v>0</v>
      </c>
      <c r="L59">
        <f>L56+L58</f>
        <v>0</v>
      </c>
    </row>
    <row r="61" spans="1:12" ht="12.75" customHeight="1">
      <c r="A61" s="13"/>
      <c r="B61" s="13"/>
      <c r="C61" s="13"/>
      <c r="D61" s="13" t="s">
        <v>59</v>
      </c>
      <c r="E61" s="13"/>
      <c r="F61" s="13"/>
      <c r="G61" s="13"/>
      <c r="H61" s="13">
        <f>H52+H59</f>
        <v>0</v>
      </c>
      <c r="L61">
        <f>L52+L59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39</v>
      </c>
      <c r="D5" s="5" t="s">
        <v>1106</v>
      </c>
      <c r="E5" s="5"/>
    </row>
    <row r="6" spans="1:5" ht="12.75" customHeight="1">
      <c r="A6" t="s">
        <v>18</v>
      </c>
      <c r="C6" s="5" t="s">
        <v>1187</v>
      </c>
      <c r="D6" s="5" t="s">
        <v>336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175</v>
      </c>
      <c r="D11" s="7" t="s">
        <v>174</v>
      </c>
      <c r="E11" s="7"/>
      <c r="F11" s="9"/>
      <c r="G11" s="7"/>
      <c r="H11" s="9"/>
    </row>
    <row r="12" spans="1:12" ht="12.75">
      <c r="A12" s="6">
        <v>1</v>
      </c>
      <c r="B12" s="6" t="s">
        <v>337</v>
      </c>
      <c r="C12" s="6" t="s">
        <v>44</v>
      </c>
      <c r="D12" s="6" t="s">
        <v>338</v>
      </c>
      <c r="E12" s="6" t="s">
        <v>162</v>
      </c>
      <c r="F12" s="8">
        <v>23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339</v>
      </c>
      <c r="C13" s="6" t="s">
        <v>44</v>
      </c>
      <c r="D13" s="6" t="s">
        <v>340</v>
      </c>
      <c r="E13" s="6" t="s">
        <v>162</v>
      </c>
      <c r="F13" s="8">
        <v>18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341</v>
      </c>
      <c r="C14" s="6" t="s">
        <v>44</v>
      </c>
      <c r="D14" s="6" t="s">
        <v>518</v>
      </c>
      <c r="E14" s="6" t="s">
        <v>51</v>
      </c>
      <c r="F14" s="8">
        <v>893.75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38.25">
      <c r="D15" s="12" t="s">
        <v>1188</v>
      </c>
    </row>
    <row r="16" spans="1:12" ht="25.5">
      <c r="A16" s="14">
        <v>4</v>
      </c>
      <c r="B16" s="14" t="s">
        <v>344</v>
      </c>
      <c r="C16" s="14" t="s">
        <v>44</v>
      </c>
      <c r="D16" s="14" t="s">
        <v>345</v>
      </c>
      <c r="E16" s="14" t="s">
        <v>51</v>
      </c>
      <c r="F16" s="8">
        <v>893.75</v>
      </c>
      <c r="G16" s="11"/>
      <c r="H16" s="10">
        <f>ROUND(G16*F16,2)</f>
        <v>0</v>
      </c>
      <c r="K16">
        <f>rekapitulace!H8</f>
        <v>21</v>
      </c>
      <c r="L16">
        <f>ROUND(K16/100*H16,2)</f>
        <v>0</v>
      </c>
    </row>
    <row r="17" spans="1:12" ht="12.75" customHeight="1">
      <c r="A17" s="13"/>
      <c r="B17" s="13"/>
      <c r="C17" s="13" t="s">
        <v>175</v>
      </c>
      <c r="D17" s="13" t="s">
        <v>174</v>
      </c>
      <c r="E17" s="13"/>
      <c r="F17" s="13"/>
      <c r="G17" s="13"/>
      <c r="H17" s="13">
        <f>SUM(H12:H16)</f>
        <v>0</v>
      </c>
      <c r="L17">
        <f>SUM(L12:L16)</f>
        <v>0</v>
      </c>
    </row>
    <row r="19" spans="1:12" ht="12.75" customHeight="1">
      <c r="A19" s="13"/>
      <c r="B19" s="13"/>
      <c r="C19" s="13"/>
      <c r="D19" s="13" t="s">
        <v>53</v>
      </c>
      <c r="E19" s="13"/>
      <c r="F19" s="13"/>
      <c r="G19" s="13"/>
      <c r="H19" s="13">
        <f>+H17</f>
        <v>0</v>
      </c>
      <c r="L19">
        <f>+L17</f>
        <v>0</v>
      </c>
    </row>
    <row r="21" spans="1:8" ht="12.75" customHeight="1">
      <c r="A21" s="7" t="s">
        <v>54</v>
      </c>
      <c r="B21" s="7"/>
      <c r="C21" s="7"/>
      <c r="D21" s="7"/>
      <c r="E21" s="7"/>
      <c r="F21" s="7"/>
      <c r="G21" s="7"/>
      <c r="H21" s="7"/>
    </row>
    <row r="22" spans="1:8" ht="12.75" customHeight="1">
      <c r="A22" s="7"/>
      <c r="B22" s="7"/>
      <c r="C22" s="7"/>
      <c r="D22" s="7" t="s">
        <v>55</v>
      </c>
      <c r="E22" s="7"/>
      <c r="F22" s="7"/>
      <c r="G22" s="7"/>
      <c r="H22" s="7"/>
    </row>
    <row r="23" spans="1:12" ht="12.75" customHeight="1">
      <c r="A23" s="13"/>
      <c r="B23" s="13"/>
      <c r="C23" s="13"/>
      <c r="D23" s="13" t="s">
        <v>56</v>
      </c>
      <c r="E23" s="13"/>
      <c r="F23" s="13"/>
      <c r="G23" s="13"/>
      <c r="H23" s="13">
        <v>0</v>
      </c>
      <c r="L23">
        <v>0</v>
      </c>
    </row>
    <row r="24" spans="1:8" ht="12.75" customHeight="1">
      <c r="A24" s="7"/>
      <c r="B24" s="7"/>
      <c r="C24" s="7"/>
      <c r="D24" s="7" t="s">
        <v>57</v>
      </c>
      <c r="E24" s="7"/>
      <c r="F24" s="7"/>
      <c r="G24" s="7"/>
      <c r="H24" s="7"/>
    </row>
    <row r="25" spans="1:12" ht="12.75" customHeight="1">
      <c r="A25" s="13"/>
      <c r="B25" s="13"/>
      <c r="C25" s="13"/>
      <c r="D25" s="13" t="s">
        <v>58</v>
      </c>
      <c r="E25" s="13"/>
      <c r="F25" s="13"/>
      <c r="G25" s="13"/>
      <c r="H25" s="13">
        <v>0</v>
      </c>
      <c r="L25">
        <v>0</v>
      </c>
    </row>
    <row r="26" spans="1:12" ht="12.75" customHeight="1">
      <c r="A26" s="13"/>
      <c r="B26" s="13"/>
      <c r="C26" s="13"/>
      <c r="D26" s="13" t="s">
        <v>59</v>
      </c>
      <c r="E26" s="13"/>
      <c r="F26" s="13"/>
      <c r="G26" s="13"/>
      <c r="H26" s="13">
        <f>H23+H25</f>
        <v>0</v>
      </c>
      <c r="L26">
        <f>L23+L25</f>
        <v>0</v>
      </c>
    </row>
    <row r="28" spans="1:12" ht="12.75" customHeight="1">
      <c r="A28" s="13"/>
      <c r="B28" s="13"/>
      <c r="C28" s="13"/>
      <c r="D28" s="13" t="s">
        <v>59</v>
      </c>
      <c r="E28" s="13"/>
      <c r="F28" s="13"/>
      <c r="G28" s="13"/>
      <c r="H28" s="13">
        <f>H19+H26</f>
        <v>0</v>
      </c>
      <c r="L28">
        <f>L19+L26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39</v>
      </c>
      <c r="D5" s="5" t="s">
        <v>1106</v>
      </c>
      <c r="E5" s="5"/>
    </row>
    <row r="6" spans="1:5" ht="12.75" customHeight="1">
      <c r="A6" t="s">
        <v>18</v>
      </c>
      <c r="C6" s="5" t="s">
        <v>1189</v>
      </c>
      <c r="D6" s="5" t="s">
        <v>400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354</v>
      </c>
      <c r="D11" s="7" t="s">
        <v>353</v>
      </c>
      <c r="E11" s="7"/>
      <c r="F11" s="9"/>
      <c r="G11" s="7"/>
      <c r="H11" s="9"/>
    </row>
    <row r="12" spans="1:12" ht="25.5">
      <c r="A12" s="6">
        <v>1</v>
      </c>
      <c r="B12" s="6" t="s">
        <v>401</v>
      </c>
      <c r="C12" s="6" t="s">
        <v>44</v>
      </c>
      <c r="D12" s="6" t="s">
        <v>402</v>
      </c>
      <c r="E12" s="6" t="s">
        <v>357</v>
      </c>
      <c r="F12" s="8">
        <v>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 customHeight="1">
      <c r="A13" s="13"/>
      <c r="B13" s="13"/>
      <c r="C13" s="13" t="s">
        <v>354</v>
      </c>
      <c r="D13" s="13" t="s">
        <v>353</v>
      </c>
      <c r="E13" s="13"/>
      <c r="F13" s="13"/>
      <c r="G13" s="13"/>
      <c r="H13" s="13">
        <f>SUM(H12:H12)</f>
        <v>0</v>
      </c>
      <c r="L13">
        <f>SUM(L12:L12)</f>
        <v>0</v>
      </c>
    </row>
    <row r="15" spans="1:8" ht="12.75" customHeight="1">
      <c r="A15" s="7"/>
      <c r="B15" s="7"/>
      <c r="C15" s="7" t="s">
        <v>21</v>
      </c>
      <c r="D15" s="7" t="s">
        <v>42</v>
      </c>
      <c r="E15" s="7"/>
      <c r="F15" s="9"/>
      <c r="G15" s="7"/>
      <c r="H15" s="9"/>
    </row>
    <row r="16" spans="1:12" ht="25.5">
      <c r="A16" s="6">
        <v>2</v>
      </c>
      <c r="B16" s="6" t="s">
        <v>403</v>
      </c>
      <c r="C16" s="6" t="s">
        <v>44</v>
      </c>
      <c r="D16" s="6" t="s">
        <v>404</v>
      </c>
      <c r="E16" s="6" t="s">
        <v>51</v>
      </c>
      <c r="F16" s="8">
        <v>1880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12.75">
      <c r="D17" s="12" t="s">
        <v>1190</v>
      </c>
    </row>
    <row r="18" spans="1:12" ht="25.5">
      <c r="A18" s="14">
        <v>3</v>
      </c>
      <c r="B18" s="14" t="s">
        <v>405</v>
      </c>
      <c r="C18" s="14" t="s">
        <v>44</v>
      </c>
      <c r="D18" s="14" t="s">
        <v>406</v>
      </c>
      <c r="E18" s="14" t="s">
        <v>51</v>
      </c>
      <c r="F18" s="8">
        <v>380</v>
      </c>
      <c r="G18" s="11"/>
      <c r="H18" s="10">
        <f>ROUND(G18*F18,2)</f>
        <v>0</v>
      </c>
      <c r="K18">
        <f>rekapitulace!H8</f>
        <v>21</v>
      </c>
      <c r="L18">
        <f>ROUND(K18/100*H18,2)</f>
        <v>0</v>
      </c>
    </row>
    <row r="19" spans="1:12" ht="38.25">
      <c r="A19" s="14">
        <v>4</v>
      </c>
      <c r="B19" s="14" t="s">
        <v>407</v>
      </c>
      <c r="C19" s="14" t="s">
        <v>44</v>
      </c>
      <c r="D19" s="14" t="s">
        <v>408</v>
      </c>
      <c r="E19" s="14" t="s">
        <v>51</v>
      </c>
      <c r="F19" s="8">
        <v>380</v>
      </c>
      <c r="G19" s="11"/>
      <c r="H19" s="10">
        <f>ROUND(G19*F19,2)</f>
        <v>0</v>
      </c>
      <c r="K19">
        <f>rekapitulace!H8</f>
        <v>21</v>
      </c>
      <c r="L19">
        <f>ROUND(K19/100*H19,2)</f>
        <v>0</v>
      </c>
    </row>
    <row r="20" spans="1:12" ht="25.5">
      <c r="A20" s="6">
        <v>5</v>
      </c>
      <c r="B20" s="6" t="s">
        <v>1101</v>
      </c>
      <c r="C20" s="6" t="s">
        <v>44</v>
      </c>
      <c r="D20" s="6" t="s">
        <v>1191</v>
      </c>
      <c r="E20" s="6" t="s">
        <v>162</v>
      </c>
      <c r="F20" s="8">
        <v>2</v>
      </c>
      <c r="G20" s="11"/>
      <c r="H20" s="10">
        <f>ROUND((G20*F20),2)</f>
        <v>0</v>
      </c>
      <c r="K20">
        <f>rekapitulace!H8</f>
        <v>21</v>
      </c>
      <c r="L20">
        <f>ROUND(K20/100*H20,2)</f>
        <v>0</v>
      </c>
    </row>
    <row r="21" spans="1:12" ht="25.5">
      <c r="A21" s="6">
        <v>6</v>
      </c>
      <c r="B21" s="6" t="s">
        <v>409</v>
      </c>
      <c r="C21" s="6" t="s">
        <v>44</v>
      </c>
      <c r="D21" s="6" t="s">
        <v>410</v>
      </c>
      <c r="E21" s="6" t="s">
        <v>46</v>
      </c>
      <c r="F21" s="8">
        <v>5.7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12.75">
      <c r="D22" s="12" t="s">
        <v>1192</v>
      </c>
    </row>
    <row r="23" spans="1:12" ht="12.75" customHeight="1">
      <c r="A23" s="13"/>
      <c r="B23" s="13"/>
      <c r="C23" s="13" t="s">
        <v>21</v>
      </c>
      <c r="D23" s="13" t="s">
        <v>42</v>
      </c>
      <c r="E23" s="13"/>
      <c r="F23" s="13"/>
      <c r="G23" s="13"/>
      <c r="H23" s="13">
        <f>SUM(H16:H22)</f>
        <v>0</v>
      </c>
      <c r="L23">
        <f>SUM(L16:L22)</f>
        <v>0</v>
      </c>
    </row>
    <row r="25" spans="1:12" ht="12.75" customHeight="1">
      <c r="A25" s="13"/>
      <c r="B25" s="13"/>
      <c r="C25" s="13"/>
      <c r="D25" s="13" t="s">
        <v>53</v>
      </c>
      <c r="E25" s="13"/>
      <c r="F25" s="13"/>
      <c r="G25" s="13"/>
      <c r="H25" s="13">
        <f>+H13+H23</f>
        <v>0</v>
      </c>
      <c r="L25">
        <f>+L13+L23</f>
        <v>0</v>
      </c>
    </row>
    <row r="27" spans="1:8" ht="12.75" customHeight="1">
      <c r="A27" s="7" t="s">
        <v>54</v>
      </c>
      <c r="B27" s="7"/>
      <c r="C27" s="7"/>
      <c r="D27" s="7"/>
      <c r="E27" s="7"/>
      <c r="F27" s="7"/>
      <c r="G27" s="7"/>
      <c r="H27" s="7"/>
    </row>
    <row r="28" spans="1:8" ht="12.75" customHeight="1">
      <c r="A28" s="7"/>
      <c r="B28" s="7"/>
      <c r="C28" s="7"/>
      <c r="D28" s="7" t="s">
        <v>55</v>
      </c>
      <c r="E28" s="7"/>
      <c r="F28" s="7"/>
      <c r="G28" s="7"/>
      <c r="H28" s="7"/>
    </row>
    <row r="29" spans="1:12" ht="12.75" customHeight="1">
      <c r="A29" s="13"/>
      <c r="B29" s="13"/>
      <c r="C29" s="13"/>
      <c r="D29" s="13" t="s">
        <v>56</v>
      </c>
      <c r="E29" s="13"/>
      <c r="F29" s="13"/>
      <c r="G29" s="13"/>
      <c r="H29" s="13">
        <v>0</v>
      </c>
      <c r="L29">
        <v>0</v>
      </c>
    </row>
    <row r="30" spans="1:8" ht="12.75" customHeight="1">
      <c r="A30" s="7"/>
      <c r="B30" s="7"/>
      <c r="C30" s="7"/>
      <c r="D30" s="7" t="s">
        <v>57</v>
      </c>
      <c r="E30" s="7"/>
      <c r="F30" s="7"/>
      <c r="G30" s="7"/>
      <c r="H30" s="7"/>
    </row>
    <row r="31" spans="1:12" ht="12.75" customHeight="1">
      <c r="A31" s="13"/>
      <c r="B31" s="13"/>
      <c r="C31" s="13"/>
      <c r="D31" s="13" t="s">
        <v>58</v>
      </c>
      <c r="E31" s="13"/>
      <c r="F31" s="13"/>
      <c r="G31" s="13"/>
      <c r="H31" s="13">
        <v>0</v>
      </c>
      <c r="L31">
        <v>0</v>
      </c>
    </row>
    <row r="32" spans="1:12" ht="12.75" customHeight="1">
      <c r="A32" s="13"/>
      <c r="B32" s="13"/>
      <c r="C32" s="13"/>
      <c r="D32" s="13" t="s">
        <v>59</v>
      </c>
      <c r="E32" s="13"/>
      <c r="F32" s="13"/>
      <c r="G32" s="13"/>
      <c r="H32" s="13">
        <f>H29+H31</f>
        <v>0</v>
      </c>
      <c r="L32">
        <f>L29+L31</f>
        <v>0</v>
      </c>
    </row>
    <row r="34" spans="1:12" ht="12.75" customHeight="1">
      <c r="A34" s="13"/>
      <c r="B34" s="13"/>
      <c r="C34" s="13"/>
      <c r="D34" s="13" t="s">
        <v>59</v>
      </c>
      <c r="E34" s="13"/>
      <c r="F34" s="13"/>
      <c r="G34" s="13"/>
      <c r="H34" s="13">
        <f>H25+H32</f>
        <v>0</v>
      </c>
      <c r="L34">
        <f>L25+L32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1193</v>
      </c>
      <c r="D5" s="5" t="s">
        <v>1194</v>
      </c>
      <c r="E5" s="5"/>
    </row>
    <row r="6" spans="1:5" ht="12.75" customHeight="1">
      <c r="A6" t="s">
        <v>18</v>
      </c>
      <c r="C6" s="5" t="s">
        <v>1193</v>
      </c>
      <c r="D6" s="5" t="s">
        <v>1194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175</v>
      </c>
      <c r="D11" s="7" t="s">
        <v>174</v>
      </c>
      <c r="E11" s="7"/>
      <c r="F11" s="9"/>
      <c r="G11" s="7"/>
      <c r="H11" s="9"/>
    </row>
    <row r="12" spans="1:12" ht="25.5">
      <c r="A12" s="6">
        <v>1</v>
      </c>
      <c r="B12" s="6" t="s">
        <v>1195</v>
      </c>
      <c r="C12" s="6" t="s">
        <v>44</v>
      </c>
      <c r="D12" s="6" t="s">
        <v>1196</v>
      </c>
      <c r="E12" s="6" t="s">
        <v>357</v>
      </c>
      <c r="F12" s="8">
        <v>1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ht="409.5">
      <c r="D13" s="12" t="s">
        <v>1197</v>
      </c>
    </row>
    <row r="14" spans="1:12" ht="12.75" customHeight="1">
      <c r="A14" s="13"/>
      <c r="B14" s="13"/>
      <c r="C14" s="13" t="s">
        <v>175</v>
      </c>
      <c r="D14" s="13" t="s">
        <v>174</v>
      </c>
      <c r="E14" s="13"/>
      <c r="F14" s="13"/>
      <c r="G14" s="13"/>
      <c r="H14" s="13">
        <f>SUM(H12:H13)</f>
        <v>0</v>
      </c>
      <c r="L14">
        <f>SUM(L12:L13)</f>
        <v>0</v>
      </c>
    </row>
    <row r="16" spans="1:12" ht="12.75" customHeight="1">
      <c r="A16" s="13"/>
      <c r="B16" s="13"/>
      <c r="C16" s="13"/>
      <c r="D16" s="13" t="s">
        <v>53</v>
      </c>
      <c r="E16" s="13"/>
      <c r="F16" s="13"/>
      <c r="G16" s="13"/>
      <c r="H16" s="13">
        <f>+H14</f>
        <v>0</v>
      </c>
      <c r="L16">
        <f>+L14</f>
        <v>0</v>
      </c>
    </row>
    <row r="18" spans="1:8" ht="12.75" customHeight="1">
      <c r="A18" s="7" t="s">
        <v>54</v>
      </c>
      <c r="B18" s="7"/>
      <c r="C18" s="7"/>
      <c r="D18" s="7"/>
      <c r="E18" s="7"/>
      <c r="F18" s="7"/>
      <c r="G18" s="7"/>
      <c r="H18" s="7"/>
    </row>
    <row r="19" spans="1:8" ht="12.75" customHeight="1">
      <c r="A19" s="7"/>
      <c r="B19" s="7"/>
      <c r="C19" s="7"/>
      <c r="D19" s="7" t="s">
        <v>55</v>
      </c>
      <c r="E19" s="7"/>
      <c r="F19" s="7"/>
      <c r="G19" s="7"/>
      <c r="H19" s="7"/>
    </row>
    <row r="20" spans="1:12" ht="12.75" customHeight="1">
      <c r="A20" s="13"/>
      <c r="B20" s="13"/>
      <c r="C20" s="13"/>
      <c r="D20" s="13" t="s">
        <v>56</v>
      </c>
      <c r="E20" s="13"/>
      <c r="F20" s="13"/>
      <c r="G20" s="13"/>
      <c r="H20" s="13">
        <v>0</v>
      </c>
      <c r="L20">
        <v>0</v>
      </c>
    </row>
    <row r="21" spans="1:8" ht="12.75" customHeight="1">
      <c r="A21" s="7"/>
      <c r="B21" s="7"/>
      <c r="C21" s="7"/>
      <c r="D21" s="7" t="s">
        <v>57</v>
      </c>
      <c r="E21" s="7"/>
      <c r="F21" s="7"/>
      <c r="G21" s="7"/>
      <c r="H21" s="7"/>
    </row>
    <row r="22" spans="1:12" ht="12.75" customHeight="1">
      <c r="A22" s="13"/>
      <c r="B22" s="13"/>
      <c r="C22" s="13"/>
      <c r="D22" s="13" t="s">
        <v>58</v>
      </c>
      <c r="E22" s="13"/>
      <c r="F22" s="13"/>
      <c r="G22" s="13"/>
      <c r="H22" s="13">
        <v>0</v>
      </c>
      <c r="L22">
        <v>0</v>
      </c>
    </row>
    <row r="23" spans="1:12" ht="12.75" customHeight="1">
      <c r="A23" s="13"/>
      <c r="B23" s="13"/>
      <c r="C23" s="13"/>
      <c r="D23" s="13" t="s">
        <v>59</v>
      </c>
      <c r="E23" s="13"/>
      <c r="F23" s="13"/>
      <c r="G23" s="13"/>
      <c r="H23" s="13">
        <f>H20+H22</f>
        <v>0</v>
      </c>
      <c r="L23">
        <f>L20+L22</f>
        <v>0</v>
      </c>
    </row>
    <row r="25" spans="1:12" ht="12.75" customHeight="1">
      <c r="A25" s="13"/>
      <c r="B25" s="13"/>
      <c r="C25" s="13"/>
      <c r="D25" s="13" t="s">
        <v>59</v>
      </c>
      <c r="E25" s="13"/>
      <c r="F25" s="13"/>
      <c r="G25" s="13"/>
      <c r="H25" s="13">
        <f>H16+H23</f>
        <v>0</v>
      </c>
      <c r="L25">
        <f>L16+L23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257</v>
      </c>
      <c r="D6" s="5" t="s">
        <v>258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38.25">
      <c r="A13" s="6">
        <v>2</v>
      </c>
      <c r="B13" s="6" t="s">
        <v>71</v>
      </c>
      <c r="C13" s="6" t="s">
        <v>44</v>
      </c>
      <c r="D13" s="6" t="s">
        <v>72</v>
      </c>
      <c r="E13" s="6" t="s">
        <v>46</v>
      </c>
      <c r="F13" s="8">
        <v>210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ht="25.5">
      <c r="D14" s="12" t="s">
        <v>262</v>
      </c>
    </row>
    <row r="15" spans="1:12" ht="12.75">
      <c r="A15" s="6">
        <v>3</v>
      </c>
      <c r="B15" s="6" t="s">
        <v>263</v>
      </c>
      <c r="C15" s="6" t="s">
        <v>44</v>
      </c>
      <c r="D15" s="6" t="s">
        <v>264</v>
      </c>
      <c r="E15" s="6" t="s">
        <v>46</v>
      </c>
      <c r="F15" s="8">
        <v>210</v>
      </c>
      <c r="G15" s="11"/>
      <c r="H15" s="10">
        <f>ROUND((G15*F15),2)</f>
        <v>0</v>
      </c>
      <c r="K15">
        <f>rekapitulace!H8</f>
        <v>21</v>
      </c>
      <c r="L15">
        <f>ROUND(K15/100*H15,2)</f>
        <v>0</v>
      </c>
    </row>
    <row r="16" ht="25.5">
      <c r="D16" s="12" t="s">
        <v>262</v>
      </c>
    </row>
    <row r="17" spans="1:12" ht="25.5">
      <c r="A17" s="6">
        <v>4</v>
      </c>
      <c r="B17" s="6" t="s">
        <v>265</v>
      </c>
      <c r="C17" s="6" t="s">
        <v>44</v>
      </c>
      <c r="D17" s="6" t="s">
        <v>266</v>
      </c>
      <c r="E17" s="6" t="s">
        <v>51</v>
      </c>
      <c r="F17" s="8">
        <v>65</v>
      </c>
      <c r="G17" s="11"/>
      <c r="H17" s="10">
        <f>ROUND((G17*F17),2)</f>
        <v>0</v>
      </c>
      <c r="K17">
        <f>rekapitulace!H8</f>
        <v>21</v>
      </c>
      <c r="L17">
        <f>ROUND(K17/100*H17,2)</f>
        <v>0</v>
      </c>
    </row>
    <row r="18" spans="1:12" ht="12.75" customHeight="1">
      <c r="A18" s="13"/>
      <c r="B18" s="13"/>
      <c r="C18" s="13" t="s">
        <v>21</v>
      </c>
      <c r="D18" s="13" t="s">
        <v>42</v>
      </c>
      <c r="E18" s="13"/>
      <c r="F18" s="13"/>
      <c r="G18" s="13"/>
      <c r="H18" s="13">
        <f>SUM(H12:H17)</f>
        <v>0</v>
      </c>
      <c r="L18">
        <f>SUM(L12:L17)</f>
        <v>0</v>
      </c>
    </row>
    <row r="20" spans="1:8" ht="12.75" customHeight="1">
      <c r="A20" s="7"/>
      <c r="B20" s="7"/>
      <c r="C20" s="7" t="s">
        <v>36</v>
      </c>
      <c r="D20" s="7" t="s">
        <v>267</v>
      </c>
      <c r="E20" s="7"/>
      <c r="F20" s="9"/>
      <c r="G20" s="7"/>
      <c r="H20" s="9"/>
    </row>
    <row r="21" spans="1:12" ht="12.75">
      <c r="A21" s="6">
        <v>5</v>
      </c>
      <c r="B21" s="6" t="s">
        <v>268</v>
      </c>
      <c r="C21" s="6" t="s">
        <v>44</v>
      </c>
      <c r="D21" s="6" t="s">
        <v>269</v>
      </c>
      <c r="E21" s="6" t="s">
        <v>46</v>
      </c>
      <c r="F21" s="8">
        <v>0.6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spans="1:12" ht="12.75">
      <c r="A22" s="6">
        <v>6</v>
      </c>
      <c r="B22" s="6" t="s">
        <v>270</v>
      </c>
      <c r="C22" s="6" t="s">
        <v>44</v>
      </c>
      <c r="D22" s="6" t="s">
        <v>271</v>
      </c>
      <c r="E22" s="6" t="s">
        <v>272</v>
      </c>
      <c r="F22" s="8">
        <v>0.25</v>
      </c>
      <c r="G22" s="11"/>
      <c r="H22" s="10">
        <f>ROUND((G22*F22),2)</f>
        <v>0</v>
      </c>
      <c r="K22">
        <f>rekapitulace!H8</f>
        <v>21</v>
      </c>
      <c r="L22">
        <f>ROUND(K22/100*H22,2)</f>
        <v>0</v>
      </c>
    </row>
    <row r="23" spans="1:12" ht="25.5">
      <c r="A23" s="6">
        <v>7</v>
      </c>
      <c r="B23" s="6" t="s">
        <v>273</v>
      </c>
      <c r="C23" s="6" t="s">
        <v>44</v>
      </c>
      <c r="D23" s="6" t="s">
        <v>274</v>
      </c>
      <c r="E23" s="6" t="s">
        <v>272</v>
      </c>
      <c r="F23" s="8">
        <v>2.224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38.25">
      <c r="D24" s="12" t="s">
        <v>275</v>
      </c>
    </row>
    <row r="25" spans="1:12" ht="12.75" customHeight="1">
      <c r="A25" s="13"/>
      <c r="B25" s="13"/>
      <c r="C25" s="13" t="s">
        <v>36</v>
      </c>
      <c r="D25" s="13" t="s">
        <v>267</v>
      </c>
      <c r="E25" s="13"/>
      <c r="F25" s="13"/>
      <c r="G25" s="13"/>
      <c r="H25" s="13">
        <f>SUM(H21:H24)</f>
        <v>0</v>
      </c>
      <c r="L25">
        <f>SUM(L21:L24)</f>
        <v>0</v>
      </c>
    </row>
    <row r="27" spans="1:8" ht="12.75" customHeight="1">
      <c r="A27" s="7"/>
      <c r="B27" s="7"/>
      <c r="C27" s="7" t="s">
        <v>37</v>
      </c>
      <c r="D27" s="7" t="s">
        <v>276</v>
      </c>
      <c r="E27" s="7"/>
      <c r="F27" s="9"/>
      <c r="G27" s="7"/>
      <c r="H27" s="9"/>
    </row>
    <row r="28" spans="1:12" ht="12.75">
      <c r="A28" s="6">
        <v>8</v>
      </c>
      <c r="B28" s="6" t="s">
        <v>277</v>
      </c>
      <c r="C28" s="6" t="s">
        <v>44</v>
      </c>
      <c r="D28" s="6" t="s">
        <v>278</v>
      </c>
      <c r="E28" s="6" t="s">
        <v>46</v>
      </c>
      <c r="F28" s="8">
        <v>11.1</v>
      </c>
      <c r="G28" s="11"/>
      <c r="H28" s="10">
        <f>ROUND((G28*F28),2)</f>
        <v>0</v>
      </c>
      <c r="K28">
        <f>rekapitulace!H8</f>
        <v>21</v>
      </c>
      <c r="L28">
        <f>ROUND(K28/100*H28,2)</f>
        <v>0</v>
      </c>
    </row>
    <row r="29" ht="38.25">
      <c r="D29" s="12" t="s">
        <v>279</v>
      </c>
    </row>
    <row r="30" spans="1:12" ht="12.75">
      <c r="A30" s="6">
        <v>9</v>
      </c>
      <c r="B30" s="6" t="s">
        <v>280</v>
      </c>
      <c r="C30" s="6" t="s">
        <v>44</v>
      </c>
      <c r="D30" s="6" t="s">
        <v>281</v>
      </c>
      <c r="E30" s="6" t="s">
        <v>46</v>
      </c>
      <c r="F30" s="8">
        <v>1.5</v>
      </c>
      <c r="G30" s="11"/>
      <c r="H30" s="10">
        <f>ROUND((G30*F30),2)</f>
        <v>0</v>
      </c>
      <c r="K30">
        <f>rekapitulace!H8</f>
        <v>21</v>
      </c>
      <c r="L30">
        <f>ROUND(K30/100*H30,2)</f>
        <v>0</v>
      </c>
    </row>
    <row r="31" ht="12.75">
      <c r="D31" s="12" t="s">
        <v>282</v>
      </c>
    </row>
    <row r="32" spans="1:12" ht="12.75" customHeight="1">
      <c r="A32" s="13"/>
      <c r="B32" s="13"/>
      <c r="C32" s="13" t="s">
        <v>37</v>
      </c>
      <c r="D32" s="13" t="s">
        <v>276</v>
      </c>
      <c r="E32" s="13"/>
      <c r="F32" s="13"/>
      <c r="G32" s="13"/>
      <c r="H32" s="13">
        <f>SUM(H28:H31)</f>
        <v>0</v>
      </c>
      <c r="L32">
        <f>SUM(L28:L31)</f>
        <v>0</v>
      </c>
    </row>
    <row r="34" spans="1:8" ht="12.75" customHeight="1">
      <c r="A34" s="7"/>
      <c r="B34" s="7"/>
      <c r="C34" s="7" t="s">
        <v>38</v>
      </c>
      <c r="D34" s="7" t="s">
        <v>48</v>
      </c>
      <c r="E34" s="7"/>
      <c r="F34" s="9"/>
      <c r="G34" s="7"/>
      <c r="H34" s="9"/>
    </row>
    <row r="35" spans="1:12" ht="12.75">
      <c r="A35" s="6">
        <v>10</v>
      </c>
      <c r="B35" s="6" t="s">
        <v>232</v>
      </c>
      <c r="C35" s="6" t="s">
        <v>44</v>
      </c>
      <c r="D35" s="6" t="s">
        <v>283</v>
      </c>
      <c r="E35" s="6" t="s">
        <v>51</v>
      </c>
      <c r="F35" s="8">
        <v>25.2</v>
      </c>
      <c r="G35" s="11"/>
      <c r="H35" s="10">
        <f>ROUND((G35*F35),2)</f>
        <v>0</v>
      </c>
      <c r="K35">
        <f>rekapitulace!H8</f>
        <v>21</v>
      </c>
      <c r="L35">
        <f>ROUND(K35/100*H35,2)</f>
        <v>0</v>
      </c>
    </row>
    <row r="36" ht="12.75">
      <c r="D36" s="12" t="s">
        <v>284</v>
      </c>
    </row>
    <row r="37" spans="1:12" ht="12.75" customHeight="1">
      <c r="A37" s="13"/>
      <c r="B37" s="13"/>
      <c r="C37" s="13" t="s">
        <v>38</v>
      </c>
      <c r="D37" s="13" t="s">
        <v>48</v>
      </c>
      <c r="E37" s="13"/>
      <c r="F37" s="13"/>
      <c r="G37" s="13"/>
      <c r="H37" s="13">
        <f>SUM(H35:H36)</f>
        <v>0</v>
      </c>
      <c r="L37">
        <f>SUM(L35:L36)</f>
        <v>0</v>
      </c>
    </row>
    <row r="39" spans="1:8" ht="12.75" customHeight="1">
      <c r="A39" s="7"/>
      <c r="B39" s="7"/>
      <c r="C39" s="7" t="s">
        <v>41</v>
      </c>
      <c r="D39" s="7" t="s">
        <v>157</v>
      </c>
      <c r="E39" s="7"/>
      <c r="F39" s="9"/>
      <c r="G39" s="7"/>
      <c r="H39" s="9"/>
    </row>
    <row r="40" spans="1:12" ht="12.75">
      <c r="A40" s="6">
        <v>11</v>
      </c>
      <c r="B40" s="6" t="s">
        <v>285</v>
      </c>
      <c r="C40" s="6" t="s">
        <v>44</v>
      </c>
      <c r="D40" s="6" t="s">
        <v>286</v>
      </c>
      <c r="E40" s="6" t="s">
        <v>162</v>
      </c>
      <c r="F40" s="8">
        <v>1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spans="1:12" ht="12.75">
      <c r="A41" s="6">
        <v>12</v>
      </c>
      <c r="B41" s="6" t="s">
        <v>287</v>
      </c>
      <c r="C41" s="6" t="s">
        <v>44</v>
      </c>
      <c r="D41" s="6" t="s">
        <v>288</v>
      </c>
      <c r="E41" s="6" t="s">
        <v>46</v>
      </c>
      <c r="F41" s="8">
        <v>8.4</v>
      </c>
      <c r="G41" s="11"/>
      <c r="H41" s="10">
        <f>ROUND((G41*F41),2)</f>
        <v>0</v>
      </c>
      <c r="K41">
        <f>rekapitulace!H8</f>
        <v>21</v>
      </c>
      <c r="L41">
        <f>ROUND(K41/100*H41,2)</f>
        <v>0</v>
      </c>
    </row>
    <row r="42" ht="12.75">
      <c r="D42" s="12" t="s">
        <v>289</v>
      </c>
    </row>
    <row r="43" spans="1:12" ht="12.75" customHeight="1">
      <c r="A43" s="13"/>
      <c r="B43" s="13"/>
      <c r="C43" s="13" t="s">
        <v>41</v>
      </c>
      <c r="D43" s="13" t="s">
        <v>157</v>
      </c>
      <c r="E43" s="13"/>
      <c r="F43" s="13"/>
      <c r="G43" s="13"/>
      <c r="H43" s="13">
        <f>SUM(H40:H42)</f>
        <v>0</v>
      </c>
      <c r="L43">
        <f>SUM(L40:L42)</f>
        <v>0</v>
      </c>
    </row>
    <row r="45" spans="1:8" ht="12.75" customHeight="1">
      <c r="A45" s="7"/>
      <c r="B45" s="7"/>
      <c r="C45" s="7" t="s">
        <v>175</v>
      </c>
      <c r="D45" s="7" t="s">
        <v>174</v>
      </c>
      <c r="E45" s="7"/>
      <c r="F45" s="9"/>
      <c r="G45" s="7"/>
      <c r="H45" s="9"/>
    </row>
    <row r="46" spans="1:12" ht="25.5">
      <c r="A46" s="6">
        <v>13</v>
      </c>
      <c r="B46" s="6" t="s">
        <v>290</v>
      </c>
      <c r="C46" s="6" t="s">
        <v>44</v>
      </c>
      <c r="D46" s="6" t="s">
        <v>291</v>
      </c>
      <c r="E46" s="6" t="s">
        <v>67</v>
      </c>
      <c r="F46" s="8">
        <v>12</v>
      </c>
      <c r="G46" s="11"/>
      <c r="H46" s="10">
        <f>ROUND((G46*F46),2)</f>
        <v>0</v>
      </c>
      <c r="K46">
        <f>rekapitulace!H8</f>
        <v>21</v>
      </c>
      <c r="L46">
        <f>ROUND(K46/100*H46,2)</f>
        <v>0</v>
      </c>
    </row>
    <row r="47" spans="1:12" ht="38.25">
      <c r="A47" s="6">
        <v>14</v>
      </c>
      <c r="B47" s="6" t="s">
        <v>292</v>
      </c>
      <c r="C47" s="6" t="s">
        <v>44</v>
      </c>
      <c r="D47" s="6" t="s">
        <v>293</v>
      </c>
      <c r="E47" s="6" t="s">
        <v>162</v>
      </c>
      <c r="F47" s="8">
        <v>1</v>
      </c>
      <c r="G47" s="11"/>
      <c r="H47" s="10">
        <f>ROUND((G47*F47),2)</f>
        <v>0</v>
      </c>
      <c r="K47">
        <f>rekapitulace!H8</f>
        <v>21</v>
      </c>
      <c r="L47">
        <f>ROUND(K47/100*H47,2)</f>
        <v>0</v>
      </c>
    </row>
    <row r="48" spans="1:12" ht="12.75">
      <c r="A48" s="6">
        <v>15</v>
      </c>
      <c r="B48" s="6" t="s">
        <v>294</v>
      </c>
      <c r="C48" s="6" t="s">
        <v>44</v>
      </c>
      <c r="D48" s="6" t="s">
        <v>295</v>
      </c>
      <c r="E48" s="6" t="s">
        <v>67</v>
      </c>
      <c r="F48" s="8">
        <v>18</v>
      </c>
      <c r="G48" s="11"/>
      <c r="H48" s="10">
        <f>ROUND((G48*F48),2)</f>
        <v>0</v>
      </c>
      <c r="K48">
        <f>rekapitulace!H8</f>
        <v>21</v>
      </c>
      <c r="L48">
        <f>ROUND(K48/100*H48,2)</f>
        <v>0</v>
      </c>
    </row>
    <row r="49" spans="1:12" ht="38.25">
      <c r="A49" s="6">
        <v>16</v>
      </c>
      <c r="B49" s="6" t="s">
        <v>296</v>
      </c>
      <c r="C49" s="6" t="s">
        <v>44</v>
      </c>
      <c r="D49" s="6" t="s">
        <v>297</v>
      </c>
      <c r="E49" s="6" t="s">
        <v>67</v>
      </c>
      <c r="F49" s="8">
        <v>17</v>
      </c>
      <c r="G49" s="11"/>
      <c r="H49" s="10">
        <f>ROUND((G49*F49),2)</f>
        <v>0</v>
      </c>
      <c r="K49">
        <f>rekapitulace!H8</f>
        <v>21</v>
      </c>
      <c r="L49">
        <f>ROUND(K49/100*H49,2)</f>
        <v>0</v>
      </c>
    </row>
    <row r="50" ht="12.75">
      <c r="D50" s="12" t="s">
        <v>298</v>
      </c>
    </row>
    <row r="51" spans="1:12" ht="38.25">
      <c r="A51" s="6">
        <v>17</v>
      </c>
      <c r="B51" s="6" t="s">
        <v>299</v>
      </c>
      <c r="C51" s="6" t="s">
        <v>44</v>
      </c>
      <c r="D51" s="6" t="s">
        <v>300</v>
      </c>
      <c r="E51" s="6" t="s">
        <v>67</v>
      </c>
      <c r="F51" s="8">
        <v>6</v>
      </c>
      <c r="G51" s="11"/>
      <c r="H51" s="10">
        <f>ROUND((G51*F51),2)</f>
        <v>0</v>
      </c>
      <c r="K51">
        <f>rekapitulace!H8</f>
        <v>21</v>
      </c>
      <c r="L51">
        <f>ROUND(K51/100*H51,2)</f>
        <v>0</v>
      </c>
    </row>
    <row r="52" spans="1:12" ht="12.75" customHeight="1">
      <c r="A52" s="13"/>
      <c r="B52" s="13"/>
      <c r="C52" s="13" t="s">
        <v>175</v>
      </c>
      <c r="D52" s="13" t="s">
        <v>174</v>
      </c>
      <c r="E52" s="13"/>
      <c r="F52" s="13"/>
      <c r="G52" s="13"/>
      <c r="H52" s="13">
        <f>SUM(H46:H51)</f>
        <v>0</v>
      </c>
      <c r="L52">
        <f>SUM(L46:L51)</f>
        <v>0</v>
      </c>
    </row>
    <row r="54" spans="1:12" ht="12.75" customHeight="1">
      <c r="A54" s="13"/>
      <c r="B54" s="13"/>
      <c r="C54" s="13"/>
      <c r="D54" s="13" t="s">
        <v>53</v>
      </c>
      <c r="E54" s="13"/>
      <c r="F54" s="13"/>
      <c r="G54" s="13"/>
      <c r="H54" s="13">
        <f>+H18+H25+H32+H37+H43+H52</f>
        <v>0</v>
      </c>
      <c r="L54">
        <f>+L18+L25+L32+L37+L43+L52</f>
        <v>0</v>
      </c>
    </row>
    <row r="56" spans="1:8" ht="12.75" customHeight="1">
      <c r="A56" s="7" t="s">
        <v>54</v>
      </c>
      <c r="B56" s="7"/>
      <c r="C56" s="7"/>
      <c r="D56" s="7"/>
      <c r="E56" s="7"/>
      <c r="F56" s="7"/>
      <c r="G56" s="7"/>
      <c r="H56" s="7"/>
    </row>
    <row r="57" spans="1:8" ht="12.75" customHeight="1">
      <c r="A57" s="7"/>
      <c r="B57" s="7"/>
      <c r="C57" s="7"/>
      <c r="D57" s="7" t="s">
        <v>55</v>
      </c>
      <c r="E57" s="7"/>
      <c r="F57" s="7"/>
      <c r="G57" s="7"/>
      <c r="H57" s="7"/>
    </row>
    <row r="58" spans="1:12" ht="12.75" customHeight="1">
      <c r="A58" s="13"/>
      <c r="B58" s="13"/>
      <c r="C58" s="13"/>
      <c r="D58" s="13" t="s">
        <v>56</v>
      </c>
      <c r="E58" s="13"/>
      <c r="F58" s="13"/>
      <c r="G58" s="13"/>
      <c r="H58" s="13">
        <v>0</v>
      </c>
      <c r="L58">
        <v>0</v>
      </c>
    </row>
    <row r="59" spans="1:8" ht="12.75" customHeight="1">
      <c r="A59" s="7"/>
      <c r="B59" s="7"/>
      <c r="C59" s="7"/>
      <c r="D59" s="7" t="s">
        <v>57</v>
      </c>
      <c r="E59" s="7"/>
      <c r="F59" s="7"/>
      <c r="G59" s="7"/>
      <c r="H59" s="7"/>
    </row>
    <row r="60" spans="1:12" ht="12.75" customHeight="1">
      <c r="A60" s="13"/>
      <c r="B60" s="13"/>
      <c r="C60" s="13"/>
      <c r="D60" s="13" t="s">
        <v>58</v>
      </c>
      <c r="E60" s="13"/>
      <c r="F60" s="13"/>
      <c r="G60" s="13"/>
      <c r="H60" s="13">
        <v>0</v>
      </c>
      <c r="L60">
        <v>0</v>
      </c>
    </row>
    <row r="61" spans="1:12" ht="12.75" customHeight="1">
      <c r="A61" s="13"/>
      <c r="B61" s="13"/>
      <c r="C61" s="13"/>
      <c r="D61" s="13" t="s">
        <v>59</v>
      </c>
      <c r="E61" s="13"/>
      <c r="F61" s="13"/>
      <c r="G61" s="13"/>
      <c r="H61" s="13">
        <f>H58+H60</f>
        <v>0</v>
      </c>
      <c r="L61">
        <f>L58+L60</f>
        <v>0</v>
      </c>
    </row>
    <row r="63" spans="1:12" ht="12.75" customHeight="1">
      <c r="A63" s="13"/>
      <c r="B63" s="13"/>
      <c r="C63" s="13"/>
      <c r="D63" s="13" t="s">
        <v>59</v>
      </c>
      <c r="E63" s="13"/>
      <c r="F63" s="13"/>
      <c r="G63" s="13"/>
      <c r="H63" s="13">
        <f>H54+H61</f>
        <v>0</v>
      </c>
      <c r="L63">
        <f>L54+L61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301</v>
      </c>
      <c r="D6" s="5" t="s">
        <v>302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15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126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305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126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305</v>
      </c>
    </row>
    <row r="18" spans="1:12" ht="12.75" customHeight="1">
      <c r="A18" s="13"/>
      <c r="B18" s="13"/>
      <c r="C18" s="13" t="s">
        <v>21</v>
      </c>
      <c r="D18" s="13" t="s">
        <v>42</v>
      </c>
      <c r="E18" s="13"/>
      <c r="F18" s="13"/>
      <c r="G18" s="13"/>
      <c r="H18" s="13">
        <f>SUM(H12:H17)</f>
        <v>0</v>
      </c>
      <c r="L18">
        <f>SUM(L12:L17)</f>
        <v>0</v>
      </c>
    </row>
    <row r="20" spans="1:8" ht="12.75" customHeight="1">
      <c r="A20" s="7"/>
      <c r="B20" s="7"/>
      <c r="C20" s="7" t="s">
        <v>37</v>
      </c>
      <c r="D20" s="7" t="s">
        <v>276</v>
      </c>
      <c r="E20" s="7"/>
      <c r="F20" s="9"/>
      <c r="G20" s="7"/>
      <c r="H20" s="9"/>
    </row>
    <row r="21" spans="1:12" ht="12.75">
      <c r="A21" s="6">
        <v>5</v>
      </c>
      <c r="B21" s="6" t="s">
        <v>277</v>
      </c>
      <c r="C21" s="6" t="s">
        <v>44</v>
      </c>
      <c r="D21" s="6" t="s">
        <v>278</v>
      </c>
      <c r="E21" s="6" t="s">
        <v>46</v>
      </c>
      <c r="F21" s="8">
        <v>6.4</v>
      </c>
      <c r="G21" s="11"/>
      <c r="H21" s="10">
        <f>ROUND((G21*F21),2)</f>
        <v>0</v>
      </c>
      <c r="K21">
        <f>rekapitulace!H8</f>
        <v>21</v>
      </c>
      <c r="L21">
        <f>ROUND(K21/100*H21,2)</f>
        <v>0</v>
      </c>
    </row>
    <row r="22" ht="38.25">
      <c r="D22" s="12" t="s">
        <v>306</v>
      </c>
    </row>
    <row r="23" spans="1:12" ht="12.75" customHeight="1">
      <c r="A23" s="13"/>
      <c r="B23" s="13"/>
      <c r="C23" s="13" t="s">
        <v>37</v>
      </c>
      <c r="D23" s="13" t="s">
        <v>276</v>
      </c>
      <c r="E23" s="13"/>
      <c r="F23" s="13"/>
      <c r="G23" s="13"/>
      <c r="H23" s="13">
        <f>SUM(H21:H22)</f>
        <v>0</v>
      </c>
      <c r="L23">
        <f>SUM(L21:L22)</f>
        <v>0</v>
      </c>
    </row>
    <row r="25" spans="1:8" ht="12.75" customHeight="1">
      <c r="A25" s="7"/>
      <c r="B25" s="7"/>
      <c r="C25" s="7" t="s">
        <v>38</v>
      </c>
      <c r="D25" s="7" t="s">
        <v>48</v>
      </c>
      <c r="E25" s="7"/>
      <c r="F25" s="9"/>
      <c r="G25" s="7"/>
      <c r="H25" s="9"/>
    </row>
    <row r="26" spans="1:12" ht="12.75">
      <c r="A26" s="6">
        <v>6</v>
      </c>
      <c r="B26" s="6" t="s">
        <v>232</v>
      </c>
      <c r="C26" s="6" t="s">
        <v>44</v>
      </c>
      <c r="D26" s="6" t="s">
        <v>283</v>
      </c>
      <c r="E26" s="6" t="s">
        <v>51</v>
      </c>
      <c r="F26" s="8">
        <v>80</v>
      </c>
      <c r="G26" s="11"/>
      <c r="H26" s="10">
        <f>ROUND((G26*F26),2)</f>
        <v>0</v>
      </c>
      <c r="K26">
        <f>rekapitulace!H8</f>
        <v>21</v>
      </c>
      <c r="L26">
        <f>ROUND(K26/100*H26,2)</f>
        <v>0</v>
      </c>
    </row>
    <row r="27" ht="12.75">
      <c r="D27" s="12" t="s">
        <v>307</v>
      </c>
    </row>
    <row r="28" spans="1:12" ht="12.75" customHeight="1">
      <c r="A28" s="13"/>
      <c r="B28" s="13"/>
      <c r="C28" s="13" t="s">
        <v>38</v>
      </c>
      <c r="D28" s="13" t="s">
        <v>48</v>
      </c>
      <c r="E28" s="13"/>
      <c r="F28" s="13"/>
      <c r="G28" s="13"/>
      <c r="H28" s="13">
        <f>SUM(H26:H27)</f>
        <v>0</v>
      </c>
      <c r="L28">
        <f>SUM(L26:L27)</f>
        <v>0</v>
      </c>
    </row>
    <row r="30" spans="1:8" ht="12.75" customHeight="1">
      <c r="A30" s="7"/>
      <c r="B30" s="7"/>
      <c r="C30" s="7" t="s">
        <v>41</v>
      </c>
      <c r="D30" s="7" t="s">
        <v>157</v>
      </c>
      <c r="E30" s="7"/>
      <c r="F30" s="9"/>
      <c r="G30" s="7"/>
      <c r="H30" s="9"/>
    </row>
    <row r="31" spans="1:12" ht="25.5">
      <c r="A31" s="6">
        <v>7</v>
      </c>
      <c r="B31" s="6" t="s">
        <v>308</v>
      </c>
      <c r="C31" s="6" t="s">
        <v>44</v>
      </c>
      <c r="D31" s="6" t="s">
        <v>309</v>
      </c>
      <c r="E31" s="6" t="s">
        <v>162</v>
      </c>
      <c r="F31" s="8">
        <v>2</v>
      </c>
      <c r="G31" s="11"/>
      <c r="H31" s="10">
        <f>ROUND((G31*F31),2)</f>
        <v>0</v>
      </c>
      <c r="K31">
        <f>rekapitulace!H8</f>
        <v>21</v>
      </c>
      <c r="L31">
        <f>ROUND(K31/100*H31,2)</f>
        <v>0</v>
      </c>
    </row>
    <row r="32" spans="1:12" ht="12.75">
      <c r="A32" s="6">
        <v>8</v>
      </c>
      <c r="B32" s="6" t="s">
        <v>287</v>
      </c>
      <c r="C32" s="6" t="s">
        <v>44</v>
      </c>
      <c r="D32" s="6" t="s">
        <v>288</v>
      </c>
      <c r="E32" s="6" t="s">
        <v>46</v>
      </c>
      <c r="F32" s="8">
        <v>4.8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12.75">
      <c r="D33" s="12" t="s">
        <v>310</v>
      </c>
    </row>
    <row r="34" spans="1:12" ht="12.75" customHeight="1">
      <c r="A34" s="13"/>
      <c r="B34" s="13"/>
      <c r="C34" s="13" t="s">
        <v>41</v>
      </c>
      <c r="D34" s="13" t="s">
        <v>157</v>
      </c>
      <c r="E34" s="13"/>
      <c r="F34" s="13"/>
      <c r="G34" s="13"/>
      <c r="H34" s="13">
        <f>SUM(H31:H33)</f>
        <v>0</v>
      </c>
      <c r="L34">
        <f>SUM(L31:L33)</f>
        <v>0</v>
      </c>
    </row>
    <row r="36" spans="1:8" ht="12.75" customHeight="1">
      <c r="A36" s="7"/>
      <c r="B36" s="7"/>
      <c r="C36" s="7" t="s">
        <v>175</v>
      </c>
      <c r="D36" s="7" t="s">
        <v>174</v>
      </c>
      <c r="E36" s="7"/>
      <c r="F36" s="9"/>
      <c r="G36" s="7"/>
      <c r="H36" s="9"/>
    </row>
    <row r="37" spans="1:12" ht="12.75">
      <c r="A37" s="6">
        <v>9</v>
      </c>
      <c r="B37" s="6" t="s">
        <v>294</v>
      </c>
      <c r="C37" s="6" t="s">
        <v>44</v>
      </c>
      <c r="D37" s="6" t="s">
        <v>295</v>
      </c>
      <c r="E37" s="6" t="s">
        <v>67</v>
      </c>
      <c r="F37" s="8">
        <v>10</v>
      </c>
      <c r="G37" s="11"/>
      <c r="H37" s="10">
        <f>ROUND((G37*F37),2)</f>
        <v>0</v>
      </c>
      <c r="K37">
        <f>rekapitulace!H8</f>
        <v>21</v>
      </c>
      <c r="L37">
        <f>ROUND(K37/100*H37,2)</f>
        <v>0</v>
      </c>
    </row>
    <row r="38" spans="1:12" ht="38.25">
      <c r="A38" s="6">
        <v>10</v>
      </c>
      <c r="B38" s="6" t="s">
        <v>296</v>
      </c>
      <c r="C38" s="6" t="s">
        <v>44</v>
      </c>
      <c r="D38" s="6" t="s">
        <v>297</v>
      </c>
      <c r="E38" s="6" t="s">
        <v>67</v>
      </c>
      <c r="F38" s="8">
        <v>11.6</v>
      </c>
      <c r="G38" s="11"/>
      <c r="H38" s="10">
        <f>ROUND((G38*F38),2)</f>
        <v>0</v>
      </c>
      <c r="K38">
        <f>rekapitulace!H8</f>
        <v>21</v>
      </c>
      <c r="L38">
        <f>ROUND(K38/100*H38,2)</f>
        <v>0</v>
      </c>
    </row>
    <row r="39" ht="12.75">
      <c r="D39" s="12" t="s">
        <v>311</v>
      </c>
    </row>
    <row r="40" spans="1:12" ht="38.25">
      <c r="A40" s="6">
        <v>11</v>
      </c>
      <c r="B40" s="6" t="s">
        <v>312</v>
      </c>
      <c r="C40" s="6" t="s">
        <v>44</v>
      </c>
      <c r="D40" s="6" t="s">
        <v>313</v>
      </c>
      <c r="E40" s="6" t="s">
        <v>162</v>
      </c>
      <c r="F40" s="8">
        <v>2</v>
      </c>
      <c r="G40" s="11"/>
      <c r="H40" s="10">
        <f>ROUND((G40*F40),2)</f>
        <v>0</v>
      </c>
      <c r="K40">
        <f>rekapitulace!H8</f>
        <v>21</v>
      </c>
      <c r="L40">
        <f>ROUND(K40/100*H40,2)</f>
        <v>0</v>
      </c>
    </row>
    <row r="41" spans="1:12" ht="12.75" customHeight="1">
      <c r="A41" s="13"/>
      <c r="B41" s="13"/>
      <c r="C41" s="13" t="s">
        <v>175</v>
      </c>
      <c r="D41" s="13" t="s">
        <v>174</v>
      </c>
      <c r="E41" s="13"/>
      <c r="F41" s="13"/>
      <c r="G41" s="13"/>
      <c r="H41" s="13">
        <f>SUM(H37:H40)</f>
        <v>0</v>
      </c>
      <c r="L41">
        <f>SUM(L37:L40)</f>
        <v>0</v>
      </c>
    </row>
    <row r="43" spans="1:12" ht="12.75" customHeight="1">
      <c r="A43" s="13"/>
      <c r="B43" s="13"/>
      <c r="C43" s="13"/>
      <c r="D43" s="13" t="s">
        <v>53</v>
      </c>
      <c r="E43" s="13"/>
      <c r="F43" s="13"/>
      <c r="G43" s="13"/>
      <c r="H43" s="13">
        <f>+H18+H23+H28+H34+H41</f>
        <v>0</v>
      </c>
      <c r="L43">
        <f>+L18+L23+L28+L34+L41</f>
        <v>0</v>
      </c>
    </row>
    <row r="45" spans="1:8" ht="12.75" customHeight="1">
      <c r="A45" s="7" t="s">
        <v>54</v>
      </c>
      <c r="B45" s="7"/>
      <c r="C45" s="7"/>
      <c r="D45" s="7"/>
      <c r="E45" s="7"/>
      <c r="F45" s="7"/>
      <c r="G45" s="7"/>
      <c r="H45" s="7"/>
    </row>
    <row r="46" spans="1:8" ht="12.75" customHeight="1">
      <c r="A46" s="7"/>
      <c r="B46" s="7"/>
      <c r="C46" s="7"/>
      <c r="D46" s="7" t="s">
        <v>55</v>
      </c>
      <c r="E46" s="7"/>
      <c r="F46" s="7"/>
      <c r="G46" s="7"/>
      <c r="H46" s="7"/>
    </row>
    <row r="47" spans="1:12" ht="12.75" customHeight="1">
      <c r="A47" s="13"/>
      <c r="B47" s="13"/>
      <c r="C47" s="13"/>
      <c r="D47" s="13" t="s">
        <v>56</v>
      </c>
      <c r="E47" s="13"/>
      <c r="F47" s="13"/>
      <c r="G47" s="13"/>
      <c r="H47" s="13">
        <v>0</v>
      </c>
      <c r="L47">
        <v>0</v>
      </c>
    </row>
    <row r="48" spans="1:8" ht="12.75" customHeight="1">
      <c r="A48" s="7"/>
      <c r="B48" s="7"/>
      <c r="C48" s="7"/>
      <c r="D48" s="7" t="s">
        <v>57</v>
      </c>
      <c r="E48" s="7"/>
      <c r="F48" s="7"/>
      <c r="G48" s="7"/>
      <c r="H48" s="7"/>
    </row>
    <row r="49" spans="1:12" ht="12.75" customHeight="1">
      <c r="A49" s="13"/>
      <c r="B49" s="13"/>
      <c r="C49" s="13"/>
      <c r="D49" s="13" t="s">
        <v>58</v>
      </c>
      <c r="E49" s="13"/>
      <c r="F49" s="13"/>
      <c r="G49" s="13"/>
      <c r="H49" s="13">
        <v>0</v>
      </c>
      <c r="L49">
        <v>0</v>
      </c>
    </row>
    <row r="50" spans="1:12" ht="12.75" customHeight="1">
      <c r="A50" s="13"/>
      <c r="B50" s="13"/>
      <c r="C50" s="13"/>
      <c r="D50" s="13" t="s">
        <v>59</v>
      </c>
      <c r="E50" s="13"/>
      <c r="F50" s="13"/>
      <c r="G50" s="13"/>
      <c r="H50" s="13">
        <f>H47+H49</f>
        <v>0</v>
      </c>
      <c r="L50">
        <f>L47+L49</f>
        <v>0</v>
      </c>
    </row>
    <row r="52" spans="1:12" ht="12.75" customHeight="1">
      <c r="A52" s="13"/>
      <c r="B52" s="13"/>
      <c r="C52" s="13"/>
      <c r="D52" s="13" t="s">
        <v>59</v>
      </c>
      <c r="E52" s="13"/>
      <c r="F52" s="13"/>
      <c r="G52" s="13"/>
      <c r="H52" s="13">
        <f>H43+H50</f>
        <v>0</v>
      </c>
      <c r="L52">
        <f>L43+L50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9" max="9" width="50.7109375" style="0" customWidth="1"/>
    <col min="11" max="12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314</v>
      </c>
      <c r="D6" s="5" t="s">
        <v>315</v>
      </c>
      <c r="E6" s="5"/>
    </row>
    <row r="7" spans="3:5" ht="12.75" customHeight="1">
      <c r="C7" s="5"/>
      <c r="D7" s="5"/>
      <c r="E7" s="5"/>
    </row>
    <row r="8" spans="1:12" ht="12.75" customHeight="1">
      <c r="A8" s="15" t="s">
        <v>25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30</v>
      </c>
      <c r="G8" s="15" t="s">
        <v>31</v>
      </c>
      <c r="H8" s="15"/>
      <c r="K8" t="s">
        <v>34</v>
      </c>
      <c r="L8" t="s">
        <v>11</v>
      </c>
    </row>
    <row r="9" spans="1:11" ht="14.25">
      <c r="A9" s="15"/>
      <c r="B9" s="15"/>
      <c r="C9" s="15"/>
      <c r="D9" s="15"/>
      <c r="E9" s="15"/>
      <c r="F9" s="15"/>
      <c r="G9" s="4" t="s">
        <v>32</v>
      </c>
      <c r="H9" s="4" t="s">
        <v>33</v>
      </c>
      <c r="K9" t="s">
        <v>11</v>
      </c>
    </row>
    <row r="10" spans="1:8" ht="14.25">
      <c r="A10" s="4" t="s">
        <v>21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</row>
    <row r="11" spans="1:8" ht="12.75" customHeight="1">
      <c r="A11" s="7"/>
      <c r="B11" s="7"/>
      <c r="C11" s="7" t="s">
        <v>21</v>
      </c>
      <c r="D11" s="7" t="s">
        <v>42</v>
      </c>
      <c r="E11" s="7"/>
      <c r="F11" s="9"/>
      <c r="G11" s="7"/>
      <c r="H11" s="9"/>
    </row>
    <row r="12" spans="1:12" ht="12.75">
      <c r="A12" s="6">
        <v>1</v>
      </c>
      <c r="B12" s="6" t="s">
        <v>259</v>
      </c>
      <c r="C12" s="6" t="s">
        <v>44</v>
      </c>
      <c r="D12" s="6" t="s">
        <v>260</v>
      </c>
      <c r="E12" s="6" t="s">
        <v>261</v>
      </c>
      <c r="F12" s="8">
        <v>60</v>
      </c>
      <c r="G12" s="11"/>
      <c r="H12" s="10">
        <f>ROUND((G12*F12),2)</f>
        <v>0</v>
      </c>
      <c r="K12">
        <f>rekapitulace!H8</f>
        <v>21</v>
      </c>
      <c r="L12">
        <f>ROUND(K12/100*H12,2)</f>
        <v>0</v>
      </c>
    </row>
    <row r="13" spans="1:12" ht="12.75">
      <c r="A13" s="6">
        <v>2</v>
      </c>
      <c r="B13" s="6" t="s">
        <v>303</v>
      </c>
      <c r="C13" s="6" t="s">
        <v>44</v>
      </c>
      <c r="D13" s="6" t="s">
        <v>304</v>
      </c>
      <c r="E13" s="6" t="s">
        <v>67</v>
      </c>
      <c r="F13" s="8">
        <v>18.5</v>
      </c>
      <c r="G13" s="11"/>
      <c r="H13" s="10">
        <f>ROUND((G13*F13),2)</f>
        <v>0</v>
      </c>
      <c r="K13">
        <f>rekapitulace!H8</f>
        <v>21</v>
      </c>
      <c r="L13">
        <f>ROUND(K13/100*H13,2)</f>
        <v>0</v>
      </c>
    </row>
    <row r="14" spans="1:12" ht="38.25">
      <c r="A14" s="6">
        <v>3</v>
      </c>
      <c r="B14" s="6" t="s">
        <v>71</v>
      </c>
      <c r="C14" s="6" t="s">
        <v>44</v>
      </c>
      <c r="D14" s="6" t="s">
        <v>72</v>
      </c>
      <c r="E14" s="6" t="s">
        <v>46</v>
      </c>
      <c r="F14" s="8">
        <v>182</v>
      </c>
      <c r="G14" s="11"/>
      <c r="H14" s="10">
        <f>ROUND((G14*F14),2)</f>
        <v>0</v>
      </c>
      <c r="K14">
        <f>rekapitulace!H8</f>
        <v>21</v>
      </c>
      <c r="L14">
        <f>ROUND(K14/100*H14,2)</f>
        <v>0</v>
      </c>
    </row>
    <row r="15" ht="25.5">
      <c r="D15" s="12" t="s">
        <v>316</v>
      </c>
    </row>
    <row r="16" spans="1:12" ht="12.75">
      <c r="A16" s="6">
        <v>4</v>
      </c>
      <c r="B16" s="6" t="s">
        <v>263</v>
      </c>
      <c r="C16" s="6" t="s">
        <v>44</v>
      </c>
      <c r="D16" s="6" t="s">
        <v>264</v>
      </c>
      <c r="E16" s="6" t="s">
        <v>46</v>
      </c>
      <c r="F16" s="8">
        <v>182</v>
      </c>
      <c r="G16" s="11"/>
      <c r="H16" s="10">
        <f>ROUND((G16*F16),2)</f>
        <v>0</v>
      </c>
      <c r="K16">
        <f>rekapitulace!H8</f>
        <v>21</v>
      </c>
      <c r="L16">
        <f>ROUND(K16/100*H16,2)</f>
        <v>0</v>
      </c>
    </row>
    <row r="17" ht="25.5">
      <c r="D17" s="12" t="s">
        <v>316</v>
      </c>
    </row>
    <row r="18" spans="1:12" ht="25.5">
      <c r="A18" s="6">
        <v>5</v>
      </c>
      <c r="B18" s="6" t="s">
        <v>265</v>
      </c>
      <c r="C18" s="6" t="s">
        <v>44</v>
      </c>
      <c r="D18" s="6" t="s">
        <v>266</v>
      </c>
      <c r="E18" s="6" t="s">
        <v>51</v>
      </c>
      <c r="F18" s="8">
        <v>160</v>
      </c>
      <c r="G18" s="11"/>
      <c r="H18" s="10">
        <f>ROUND((G18*F18),2)</f>
        <v>0</v>
      </c>
      <c r="K18">
        <f>rekapitulace!H8</f>
        <v>21</v>
      </c>
      <c r="L18">
        <f>ROUND(K18/100*H18,2)</f>
        <v>0</v>
      </c>
    </row>
    <row r="19" ht="12.75">
      <c r="D19" s="12" t="s">
        <v>317</v>
      </c>
    </row>
    <row r="20" spans="1:12" ht="12.75" customHeight="1">
      <c r="A20" s="13"/>
      <c r="B20" s="13"/>
      <c r="C20" s="13" t="s">
        <v>21</v>
      </c>
      <c r="D20" s="13" t="s">
        <v>42</v>
      </c>
      <c r="E20" s="13"/>
      <c r="F20" s="13"/>
      <c r="G20" s="13"/>
      <c r="H20" s="13">
        <f>SUM(H12:H19)</f>
        <v>0</v>
      </c>
      <c r="L20">
        <f>SUM(L12:L19)</f>
        <v>0</v>
      </c>
    </row>
    <row r="22" spans="1:8" ht="12.75" customHeight="1">
      <c r="A22" s="7"/>
      <c r="B22" s="7"/>
      <c r="C22" s="7" t="s">
        <v>36</v>
      </c>
      <c r="D22" s="7" t="s">
        <v>267</v>
      </c>
      <c r="E22" s="7"/>
      <c r="F22" s="9"/>
      <c r="G22" s="7"/>
      <c r="H22" s="9"/>
    </row>
    <row r="23" spans="1:12" ht="12.75">
      <c r="A23" s="6">
        <v>6</v>
      </c>
      <c r="B23" s="6" t="s">
        <v>268</v>
      </c>
      <c r="C23" s="6" t="s">
        <v>44</v>
      </c>
      <c r="D23" s="6" t="s">
        <v>269</v>
      </c>
      <c r="E23" s="6" t="s">
        <v>46</v>
      </c>
      <c r="F23" s="8">
        <v>1.2</v>
      </c>
      <c r="G23" s="11"/>
      <c r="H23" s="10">
        <f>ROUND((G23*F23),2)</f>
        <v>0</v>
      </c>
      <c r="K23">
        <f>rekapitulace!H8</f>
        <v>21</v>
      </c>
      <c r="L23">
        <f>ROUND(K23/100*H23,2)</f>
        <v>0</v>
      </c>
    </row>
    <row r="24" ht="12.75">
      <c r="D24" s="12" t="s">
        <v>318</v>
      </c>
    </row>
    <row r="25" spans="1:12" ht="12.75">
      <c r="A25" s="6">
        <v>7</v>
      </c>
      <c r="B25" s="6" t="s">
        <v>270</v>
      </c>
      <c r="C25" s="6" t="s">
        <v>44</v>
      </c>
      <c r="D25" s="6" t="s">
        <v>271</v>
      </c>
      <c r="E25" s="6" t="s">
        <v>272</v>
      </c>
      <c r="F25" s="8">
        <v>0.5</v>
      </c>
      <c r="G25" s="11"/>
      <c r="H25" s="10">
        <f>ROUND((G25*F25),2)</f>
        <v>0</v>
      </c>
      <c r="K25">
        <f>rekapitulace!H8</f>
        <v>21</v>
      </c>
      <c r="L25">
        <f>ROUND(K25/100*H25,2)</f>
        <v>0</v>
      </c>
    </row>
    <row r="26" ht="12.75">
      <c r="D26" s="12" t="s">
        <v>319</v>
      </c>
    </row>
    <row r="27" spans="1:12" ht="25.5">
      <c r="A27" s="6">
        <v>8</v>
      </c>
      <c r="B27" s="6" t="s">
        <v>273</v>
      </c>
      <c r="C27" s="6" t="s">
        <v>44</v>
      </c>
      <c r="D27" s="6" t="s">
        <v>274</v>
      </c>
      <c r="E27" s="6" t="s">
        <v>272</v>
      </c>
      <c r="F27" s="8">
        <v>5.28</v>
      </c>
      <c r="G27" s="11"/>
      <c r="H27" s="10">
        <f>ROUND((G27*F27),2)</f>
        <v>0</v>
      </c>
      <c r="K27">
        <f>rekapitulace!H8</f>
        <v>21</v>
      </c>
      <c r="L27">
        <f>ROUND(K27/100*H27,2)</f>
        <v>0</v>
      </c>
    </row>
    <row r="28" ht="25.5">
      <c r="D28" s="12" t="s">
        <v>320</v>
      </c>
    </row>
    <row r="29" spans="1:12" ht="12.75" customHeight="1">
      <c r="A29" s="13"/>
      <c r="B29" s="13"/>
      <c r="C29" s="13" t="s">
        <v>36</v>
      </c>
      <c r="D29" s="13" t="s">
        <v>267</v>
      </c>
      <c r="E29" s="13"/>
      <c r="F29" s="13"/>
      <c r="G29" s="13"/>
      <c r="H29" s="13">
        <f>SUM(H23:H28)</f>
        <v>0</v>
      </c>
      <c r="L29">
        <f>SUM(L23:L28)</f>
        <v>0</v>
      </c>
    </row>
    <row r="31" spans="1:8" ht="12.75" customHeight="1">
      <c r="A31" s="7"/>
      <c r="B31" s="7"/>
      <c r="C31" s="7" t="s">
        <v>37</v>
      </c>
      <c r="D31" s="7" t="s">
        <v>276</v>
      </c>
      <c r="E31" s="7"/>
      <c r="F31" s="9"/>
      <c r="G31" s="7"/>
      <c r="H31" s="9"/>
    </row>
    <row r="32" spans="1:12" ht="12.75">
      <c r="A32" s="6">
        <v>9</v>
      </c>
      <c r="B32" s="6" t="s">
        <v>277</v>
      </c>
      <c r="C32" s="6" t="s">
        <v>44</v>
      </c>
      <c r="D32" s="6" t="s">
        <v>278</v>
      </c>
      <c r="E32" s="6" t="s">
        <v>46</v>
      </c>
      <c r="F32" s="8">
        <v>12.54</v>
      </c>
      <c r="G32" s="11"/>
      <c r="H32" s="10">
        <f>ROUND((G32*F32),2)</f>
        <v>0</v>
      </c>
      <c r="K32">
        <f>rekapitulace!H8</f>
        <v>21</v>
      </c>
      <c r="L32">
        <f>ROUND(K32/100*H32,2)</f>
        <v>0</v>
      </c>
    </row>
    <row r="33" ht="38.25">
      <c r="D33" s="12" t="s">
        <v>321</v>
      </c>
    </row>
    <row r="34" spans="1:12" ht="12.75">
      <c r="A34" s="6">
        <v>10</v>
      </c>
      <c r="B34" s="6" t="s">
        <v>280</v>
      </c>
      <c r="C34" s="6" t="s">
        <v>44</v>
      </c>
      <c r="D34" s="6" t="s">
        <v>281</v>
      </c>
      <c r="E34" s="6" t="s">
        <v>46</v>
      </c>
      <c r="F34" s="8">
        <v>5.7</v>
      </c>
      <c r="G34" s="11"/>
      <c r="H34" s="10">
        <f>ROUND((G34*F34),2)</f>
        <v>0</v>
      </c>
      <c r="K34">
        <f>rekapitulace!H8</f>
        <v>21</v>
      </c>
      <c r="L34">
        <f>ROUND(K34/100*H34,2)</f>
        <v>0</v>
      </c>
    </row>
    <row r="35" ht="12.75">
      <c r="D35" s="12" t="s">
        <v>322</v>
      </c>
    </row>
    <row r="36" spans="1:12" ht="12.75" customHeight="1">
      <c r="A36" s="13"/>
      <c r="B36" s="13"/>
      <c r="C36" s="13" t="s">
        <v>37</v>
      </c>
      <c r="D36" s="13" t="s">
        <v>276</v>
      </c>
      <c r="E36" s="13"/>
      <c r="F36" s="13"/>
      <c r="G36" s="13"/>
      <c r="H36" s="13">
        <f>SUM(H32:H35)</f>
        <v>0</v>
      </c>
      <c r="L36">
        <f>SUM(L32:L35)</f>
        <v>0</v>
      </c>
    </row>
    <row r="38" spans="1:8" ht="12.75" customHeight="1">
      <c r="A38" s="7"/>
      <c r="B38" s="7"/>
      <c r="C38" s="7" t="s">
        <v>38</v>
      </c>
      <c r="D38" s="7" t="s">
        <v>48</v>
      </c>
      <c r="E38" s="7"/>
      <c r="F38" s="9"/>
      <c r="G38" s="7"/>
      <c r="H38" s="9"/>
    </row>
    <row r="39" spans="1:12" ht="12.75">
      <c r="A39" s="6">
        <v>11</v>
      </c>
      <c r="B39" s="6" t="s">
        <v>232</v>
      </c>
      <c r="C39" s="6" t="s">
        <v>44</v>
      </c>
      <c r="D39" s="6" t="s">
        <v>283</v>
      </c>
      <c r="E39" s="6" t="s">
        <v>51</v>
      </c>
      <c r="F39" s="8">
        <v>40</v>
      </c>
      <c r="G39" s="11"/>
      <c r="H39" s="10">
        <f>ROUND((G39*F39),2)</f>
        <v>0</v>
      </c>
      <c r="K39">
        <f>rekapitulace!H8</f>
        <v>21</v>
      </c>
      <c r="L39">
        <f>ROUND(K39/100*H39,2)</f>
        <v>0</v>
      </c>
    </row>
    <row r="40" ht="12.75">
      <c r="D40" s="12" t="s">
        <v>323</v>
      </c>
    </row>
    <row r="41" spans="1:12" ht="12.75" customHeight="1">
      <c r="A41" s="13"/>
      <c r="B41" s="13"/>
      <c r="C41" s="13" t="s">
        <v>38</v>
      </c>
      <c r="D41" s="13" t="s">
        <v>48</v>
      </c>
      <c r="E41" s="13"/>
      <c r="F41" s="13"/>
      <c r="G41" s="13"/>
      <c r="H41" s="13">
        <f>SUM(H39:H40)</f>
        <v>0</v>
      </c>
      <c r="L41">
        <f>SUM(L39:L40)</f>
        <v>0</v>
      </c>
    </row>
    <row r="43" spans="1:8" ht="12.75" customHeight="1">
      <c r="A43" s="7"/>
      <c r="B43" s="7"/>
      <c r="C43" s="7" t="s">
        <v>41</v>
      </c>
      <c r="D43" s="7" t="s">
        <v>157</v>
      </c>
      <c r="E43" s="7"/>
      <c r="F43" s="9"/>
      <c r="G43" s="7"/>
      <c r="H43" s="9"/>
    </row>
    <row r="44" spans="1:12" ht="12.75">
      <c r="A44" s="6">
        <v>12</v>
      </c>
      <c r="B44" s="6" t="s">
        <v>287</v>
      </c>
      <c r="C44" s="6" t="s">
        <v>44</v>
      </c>
      <c r="D44" s="6" t="s">
        <v>288</v>
      </c>
      <c r="E44" s="6" t="s">
        <v>46</v>
      </c>
      <c r="F44" s="8">
        <v>6.48</v>
      </c>
      <c r="G44" s="11"/>
      <c r="H44" s="10">
        <f>ROUND((G44*F44),2)</f>
        <v>0</v>
      </c>
      <c r="K44">
        <f>rekapitulace!H8</f>
        <v>21</v>
      </c>
      <c r="L44">
        <f>ROUND(K44/100*H44,2)</f>
        <v>0</v>
      </c>
    </row>
    <row r="45" ht="12.75">
      <c r="D45" s="12" t="s">
        <v>324</v>
      </c>
    </row>
    <row r="46" spans="1:12" ht="12.75" customHeight="1">
      <c r="A46" s="13"/>
      <c r="B46" s="13"/>
      <c r="C46" s="13" t="s">
        <v>41</v>
      </c>
      <c r="D46" s="13" t="s">
        <v>157</v>
      </c>
      <c r="E46" s="13"/>
      <c r="F46" s="13"/>
      <c r="G46" s="13"/>
      <c r="H46" s="13">
        <f>SUM(H44:H45)</f>
        <v>0</v>
      </c>
      <c r="L46">
        <f>SUM(L44:L45)</f>
        <v>0</v>
      </c>
    </row>
    <row r="48" spans="1:8" ht="12.75" customHeight="1">
      <c r="A48" s="7"/>
      <c r="B48" s="7"/>
      <c r="C48" s="7" t="s">
        <v>175</v>
      </c>
      <c r="D48" s="7" t="s">
        <v>174</v>
      </c>
      <c r="E48" s="7"/>
      <c r="F48" s="9"/>
      <c r="G48" s="7"/>
      <c r="H48" s="9"/>
    </row>
    <row r="49" spans="1:12" ht="25.5">
      <c r="A49" s="6">
        <v>13</v>
      </c>
      <c r="B49" s="6" t="s">
        <v>290</v>
      </c>
      <c r="C49" s="6" t="s">
        <v>44</v>
      </c>
      <c r="D49" s="6" t="s">
        <v>325</v>
      </c>
      <c r="E49" s="6" t="s">
        <v>67</v>
      </c>
      <c r="F49" s="8">
        <v>18</v>
      </c>
      <c r="G49" s="11"/>
      <c r="H49" s="10">
        <f>ROUND((G49*F49),2)</f>
        <v>0</v>
      </c>
      <c r="K49">
        <f>rekapitulace!H8</f>
        <v>21</v>
      </c>
      <c r="L49">
        <f>ROUND(K49/100*H49,2)</f>
        <v>0</v>
      </c>
    </row>
    <row r="50" ht="12.75">
      <c r="D50" s="12" t="s">
        <v>326</v>
      </c>
    </row>
    <row r="51" spans="1:12" ht="38.25">
      <c r="A51" s="6">
        <v>14</v>
      </c>
      <c r="B51" s="6" t="s">
        <v>327</v>
      </c>
      <c r="C51" s="6" t="s">
        <v>44</v>
      </c>
      <c r="D51" s="6" t="s">
        <v>328</v>
      </c>
      <c r="E51" s="6" t="s">
        <v>162</v>
      </c>
      <c r="F51" s="8">
        <v>2</v>
      </c>
      <c r="G51" s="11"/>
      <c r="H51" s="10">
        <f>ROUND((G51*F51),2)</f>
        <v>0</v>
      </c>
      <c r="K51">
        <f>rekapitulace!H8</f>
        <v>21</v>
      </c>
      <c r="L51">
        <f>ROUND(K51/100*H51,2)</f>
        <v>0</v>
      </c>
    </row>
    <row r="52" spans="1:12" ht="12.75">
      <c r="A52" s="6">
        <v>15</v>
      </c>
      <c r="B52" s="6" t="s">
        <v>329</v>
      </c>
      <c r="C52" s="6" t="s">
        <v>44</v>
      </c>
      <c r="D52" s="6" t="s">
        <v>330</v>
      </c>
      <c r="E52" s="6" t="s">
        <v>67</v>
      </c>
      <c r="F52" s="8">
        <v>13.5</v>
      </c>
      <c r="G52" s="11"/>
      <c r="H52" s="10">
        <f>ROUND((G52*F52),2)</f>
        <v>0</v>
      </c>
      <c r="K52">
        <f>rekapitulace!H8</f>
        <v>21</v>
      </c>
      <c r="L52">
        <f>ROUND(K52/100*H52,2)</f>
        <v>0</v>
      </c>
    </row>
    <row r="53" spans="1:12" ht="38.25">
      <c r="A53" s="6">
        <v>16</v>
      </c>
      <c r="B53" s="6" t="s">
        <v>296</v>
      </c>
      <c r="C53" s="6" t="s">
        <v>44</v>
      </c>
      <c r="D53" s="6" t="s">
        <v>297</v>
      </c>
      <c r="E53" s="6" t="s">
        <v>67</v>
      </c>
      <c r="F53" s="8">
        <v>13.5</v>
      </c>
      <c r="G53" s="11"/>
      <c r="H53" s="10">
        <f>ROUND((G53*F53),2)</f>
        <v>0</v>
      </c>
      <c r="K53">
        <f>rekapitulace!H8</f>
        <v>21</v>
      </c>
      <c r="L53">
        <f>ROUND(K53/100*H53,2)</f>
        <v>0</v>
      </c>
    </row>
    <row r="54" ht="12.75">
      <c r="D54" s="12" t="s">
        <v>331</v>
      </c>
    </row>
    <row r="55" spans="1:12" ht="38.25">
      <c r="A55" s="6">
        <v>17</v>
      </c>
      <c r="B55" s="6" t="s">
        <v>299</v>
      </c>
      <c r="C55" s="6" t="s">
        <v>44</v>
      </c>
      <c r="D55" s="6" t="s">
        <v>300</v>
      </c>
      <c r="E55" s="6" t="s">
        <v>67</v>
      </c>
      <c r="F55" s="8">
        <v>12</v>
      </c>
      <c r="G55" s="11"/>
      <c r="H55" s="10">
        <f>ROUND((G55*F55),2)</f>
        <v>0</v>
      </c>
      <c r="K55">
        <f>rekapitulace!H8</f>
        <v>21</v>
      </c>
      <c r="L55">
        <f>ROUND(K55/100*H55,2)</f>
        <v>0</v>
      </c>
    </row>
    <row r="56" ht="12.75">
      <c r="D56" s="12" t="s">
        <v>332</v>
      </c>
    </row>
    <row r="57" spans="1:12" ht="12.75">
      <c r="A57" s="6">
        <v>18</v>
      </c>
      <c r="B57" s="6" t="s">
        <v>333</v>
      </c>
      <c r="C57" s="6" t="s">
        <v>44</v>
      </c>
      <c r="D57" s="6" t="s">
        <v>334</v>
      </c>
      <c r="E57" s="6" t="s">
        <v>67</v>
      </c>
      <c r="F57" s="8">
        <v>45</v>
      </c>
      <c r="G57" s="11"/>
      <c r="H57" s="10">
        <f>ROUND((G57*F57),2)</f>
        <v>0</v>
      </c>
      <c r="K57">
        <f>rekapitulace!H8</f>
        <v>21</v>
      </c>
      <c r="L57">
        <f>ROUND(K57/100*H57,2)</f>
        <v>0</v>
      </c>
    </row>
    <row r="58" spans="1:12" ht="12.75" customHeight="1">
      <c r="A58" s="13"/>
      <c r="B58" s="13"/>
      <c r="C58" s="13" t="s">
        <v>175</v>
      </c>
      <c r="D58" s="13" t="s">
        <v>174</v>
      </c>
      <c r="E58" s="13"/>
      <c r="F58" s="13"/>
      <c r="G58" s="13"/>
      <c r="H58" s="13">
        <f>SUM(H49:H57)</f>
        <v>0</v>
      </c>
      <c r="L58">
        <f>SUM(L49:L57)</f>
        <v>0</v>
      </c>
    </row>
    <row r="60" spans="1:12" ht="12.75" customHeight="1">
      <c r="A60" s="13"/>
      <c r="B60" s="13"/>
      <c r="C60" s="13"/>
      <c r="D60" s="13" t="s">
        <v>53</v>
      </c>
      <c r="E60" s="13"/>
      <c r="F60" s="13"/>
      <c r="G60" s="13"/>
      <c r="H60" s="13">
        <f>+H20+H29+H36+H41+H46+H58</f>
        <v>0</v>
      </c>
      <c r="L60">
        <f>+L20+L29+L36+L41+L46+L58</f>
        <v>0</v>
      </c>
    </row>
    <row r="62" spans="1:8" ht="12.75" customHeight="1">
      <c r="A62" s="7" t="s">
        <v>54</v>
      </c>
      <c r="B62" s="7"/>
      <c r="C62" s="7"/>
      <c r="D62" s="7"/>
      <c r="E62" s="7"/>
      <c r="F62" s="7"/>
      <c r="G62" s="7"/>
      <c r="H62" s="7"/>
    </row>
    <row r="63" spans="1:8" ht="12.75" customHeight="1">
      <c r="A63" s="7"/>
      <c r="B63" s="7"/>
      <c r="C63" s="7"/>
      <c r="D63" s="7" t="s">
        <v>55</v>
      </c>
      <c r="E63" s="7"/>
      <c r="F63" s="7"/>
      <c r="G63" s="7"/>
      <c r="H63" s="7"/>
    </row>
    <row r="64" spans="1:12" ht="12.75" customHeight="1">
      <c r="A64" s="13"/>
      <c r="B64" s="13"/>
      <c r="C64" s="13"/>
      <c r="D64" s="13" t="s">
        <v>56</v>
      </c>
      <c r="E64" s="13"/>
      <c r="F64" s="13"/>
      <c r="G64" s="13"/>
      <c r="H64" s="13">
        <v>0</v>
      </c>
      <c r="L64">
        <v>0</v>
      </c>
    </row>
    <row r="65" spans="1:8" ht="12.75" customHeight="1">
      <c r="A65" s="7"/>
      <c r="B65" s="7"/>
      <c r="C65" s="7"/>
      <c r="D65" s="7" t="s">
        <v>57</v>
      </c>
      <c r="E65" s="7"/>
      <c r="F65" s="7"/>
      <c r="G65" s="7"/>
      <c r="H65" s="7"/>
    </row>
    <row r="66" spans="1:12" ht="12.75" customHeight="1">
      <c r="A66" s="13"/>
      <c r="B66" s="13"/>
      <c r="C66" s="13"/>
      <c r="D66" s="13" t="s">
        <v>58</v>
      </c>
      <c r="E66" s="13"/>
      <c r="F66" s="13"/>
      <c r="G66" s="13"/>
      <c r="H66" s="13">
        <v>0</v>
      </c>
      <c r="L66">
        <v>0</v>
      </c>
    </row>
    <row r="67" spans="1:12" ht="12.75" customHeight="1">
      <c r="A67" s="13"/>
      <c r="B67" s="13"/>
      <c r="C67" s="13"/>
      <c r="D67" s="13" t="s">
        <v>59</v>
      </c>
      <c r="E67" s="13"/>
      <c r="F67" s="13"/>
      <c r="G67" s="13"/>
      <c r="H67" s="13">
        <f>H64+H66</f>
        <v>0</v>
      </c>
      <c r="L67">
        <f>L64+L66</f>
        <v>0</v>
      </c>
    </row>
    <row r="69" spans="1:12" ht="12.75" customHeight="1">
      <c r="A69" s="13"/>
      <c r="B69" s="13"/>
      <c r="C69" s="13"/>
      <c r="D69" s="13" t="s">
        <v>59</v>
      </c>
      <c r="E69" s="13"/>
      <c r="F69" s="13"/>
      <c r="G69" s="13"/>
      <c r="H69" s="13">
        <f>H60+H67</f>
        <v>0</v>
      </c>
      <c r="L69">
        <f>L60+L67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Angelisová Petra</cp:lastModifiedBy>
  <dcterms:modified xsi:type="dcterms:W3CDTF">2014-04-29T10:57:50Z</dcterms:modified>
  <cp:category/>
  <cp:version/>
  <cp:contentType/>
  <cp:contentStatus/>
</cp:coreProperties>
</file>