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3965" tabRatio="827" activeTab="0"/>
  </bookViews>
  <sheets>
    <sheet name="Produkční rozpočet_bez CS" sheetId="1" r:id="rId1"/>
  </sheets>
  <definedNames>
    <definedName name="_xlnm.Print_Area" localSheetId="0">'Produkční rozpočet_bez CS'!$B$1:$G$32</definedName>
  </definedNames>
  <calcPr fullCalcOnLoad="1"/>
</workbook>
</file>

<file path=xl/sharedStrings.xml><?xml version="1.0" encoding="utf-8"?>
<sst xmlns="http://schemas.openxmlformats.org/spreadsheetml/2006/main" count="93" uniqueCount="89">
  <si>
    <t>Služby</t>
  </si>
  <si>
    <t>Kategorie služeb</t>
  </si>
  <si>
    <t>Název služby</t>
  </si>
  <si>
    <t>Popis služby</t>
  </si>
  <si>
    <t>Jednotka</t>
  </si>
  <si>
    <t>Jednotková cena  bez DPH</t>
  </si>
  <si>
    <t>Předpokládaný počet jednotek</t>
  </si>
  <si>
    <t>Celková cena bez DPH</t>
  </si>
  <si>
    <t>Celková cena s DPH</t>
  </si>
  <si>
    <t>Kreativní, grafické a kodérské služby</t>
  </si>
  <si>
    <t>Kreativní zpracování klíčového vizuálu a nastavení komunikačního plánu s ohledem na CS</t>
  </si>
  <si>
    <t>Návrh klíčového vizuálu, produkce a postprodukce všech komponent klíčového vizuálu pro jejich další využití. Příprava zastřešujícího sloganu (headlinu) kampaně a 6 grafických layoutů s ambasadory a 6 grafických layoutů s infografikou domény. Poskytnutí licence bez časového a místního omezení. Výstupem jsou otevřená data pro další aplikaci, dále formáty pdf a jpg.
Zpracování průběžného komunikačního plánu všech nástrojů ve vazbě na CS.</t>
  </si>
  <si>
    <t>manuál</t>
  </si>
  <si>
    <t>Aplikace grafiky kampaně</t>
  </si>
  <si>
    <t>Aplikace klíčového vizuálu do jednotlivých mediatypů (online, sociální sítě, tisk, OOH) a dalších nástrojů kampaně jako například: letáky, brožury, branding stánku, packshot audiovizuálních děl. Poskytnutí licence bez časového a místního omezení. Výstupem jsou otevřená data k jednotlivým mediatypům pro DTP práce, dále formáty pdf a jpg.</t>
  </si>
  <si>
    <t>vizuál</t>
  </si>
  <si>
    <t>Příprava grafiky microsity kampaně</t>
  </si>
  <si>
    <t>Návrh grafického designu microsite a její nakódování. Výstupem jsou otevřená data a zdrojový html kód pro programátorské práce. Poskytnutí licence bez časového a místního omezení.</t>
  </si>
  <si>
    <t>kódovaná grafika</t>
  </si>
  <si>
    <t>Produkce</t>
  </si>
  <si>
    <t>Fotografické služby</t>
  </si>
  <si>
    <t>Zajištění sady 12 fotografií ambasadorů pro přípravu klíčového vizuálu a zajištění fotoprodukce 6 sad min. 10 fotografií prezentující jednotlivá progresivní odvětví KHK. Dále zajištění min. 50 ilustračních fotografií z fotobanky pro účely dalšího zpracování. Výstupem jsou exporovaná data v tiskové i webové kvalitě. Poskytnutí licence bez časového a místního omezení.</t>
  </si>
  <si>
    <t>databáze fotografií</t>
  </si>
  <si>
    <t>Programování microsite kampaně</t>
  </si>
  <si>
    <t>Programátorské práce a příprava databáze a administračního prostředí, optimalizace funkcionalit, úprava responzivity, implementace facebook pixelu a dalších trackovacích kódů, schválení a uvedení webových stránek do provozu, optimalizace min. pro IE, Firefox, Chrome, hosting po dobu účinnosti smlouvy. Po vypršení smlouvy převedení webové stránky na infrastrukturu Zadavatele.</t>
  </si>
  <si>
    <t>microsite</t>
  </si>
  <si>
    <t>Výroba reklamních onlinespotů</t>
  </si>
  <si>
    <t xml:space="preserve">Kompletní kreativní koncept onlinespotu (tzn. scénář a storyboard), dodávka videa, tj. produkce a postprodukce videa vč. režie, kamery, hudební složky, animací, zajištění herců a výroba formátů pro užití na internetu + u vybraných spotů pro užití v rámci kinoreklamy a v busech MHD. Každý z 10ti videospotů ve verzích 60s, 30s a 10s. </t>
  </si>
  <si>
    <t>reklamní spot</t>
  </si>
  <si>
    <t>Správa profilu na sociální síti Facebook</t>
  </si>
  <si>
    <t xml:space="preserve">Správa kampaňového profilu na sociální síti Facebook. Příprava publikačních plánů na 14 denní bázi. Zajištění minimálně 1000 followerů. Formát příspěvků není omezen (zejména půjde o obrázky, animace, animovaných videí a infografiky). Příspěvky budou přednostně postavené na vizuálu. Minimální frekvence počtu publikovaných příspěvků z vlastní produkce za týden jsou 2, maximální pak 5. Feed lze navíc obohatit také externím obsahem, ovšem pouze nad rámec výše uvedených počtů vlastních příspěvků. Součástí aktivity je také správa community managemetu s maximální reakční dobou 6 hod. Během realizace kampaně budou produkovány min. 3 facebookové soutěže. V ceně služeb jsou zahrnuty veškeré náklady na produkci a copywriterské práce (práce na textových znění příspěvků v rozsahu práce min. 3h/týden) a odměny pro vítěze 3soutěží. </t>
  </si>
  <si>
    <t>správa profilu</t>
  </si>
  <si>
    <t>Influencer</t>
  </si>
  <si>
    <t>Zajištění influencera na sociální síti LinkedIn. Podmínkou je počet followerů min. 20 000, autorita pro oblast VaV, pravidelné vystupování v TV nebo na sociálních sítích. Publikování minimálně 3 příspěvků na vlastním profilu obsahově se týkajících  produktu +inovace.</t>
  </si>
  <si>
    <t>influencer</t>
  </si>
  <si>
    <t>Velkoformátová konference</t>
  </si>
  <si>
    <t>Programové a personální zajištění odborného setkání pro min. 65 osob, včetně min. hodinového prostoru pro matchmaking, zajištění PR aktivit (min. 5 výstupů v médiích před konáním a min. 5 výstupů v médiích po konání), 
zajištění interakce účastníků s řečníky prostřednictvím vybeané mobilní aplikace,
 zajištění online streamu na SoMe profilu +inovací.</t>
  </si>
  <si>
    <t>akce</t>
  </si>
  <si>
    <t>Zajištění eventových akcí - veletrhů</t>
  </si>
  <si>
    <t>Pronájem místa pro expozici o rozměru min. 9m2, kompletní návrh a produkce infostánku vč. vybavení, 2 hostesky po dobu trvání akce, drobné občerstvení, doprava, montáž a demontáž, příp. další související poplatky, součástí expozice musí být interaktivní obrazovka (min 50´´), zajištění min. 10 volných vstupů na každou akci.</t>
  </si>
  <si>
    <t>výstavní den</t>
  </si>
  <si>
    <t>Doprovodný program pro veletrhy</t>
  </si>
  <si>
    <t>Programové zajištění eventových akcí (2veletrhů a 2konferencí), pro každý veletrh v každý výstavní den min. 6 vstupů přesně 2 osob v časovém rozsahu každého vstupu min. 30 min; každý ze vstupů musí být od sebe oddělen min. 1 hodinou, součástí služby je interaktivní zapojení návštěvníků; pro každou konferenci 1 vstup po celou dobu hlavní (obědové) přestávky)</t>
  </si>
  <si>
    <t>manday</t>
  </si>
  <si>
    <t>Pořízení dat pro účely průzkumu</t>
  </si>
  <si>
    <t>Online průzkum na cílových skupinách kampaně, kdy bude osloveno minimálně 500 respondentů. Vzorek musí být reprezentativní z hlediska pohlaví, věku a vzdělání a respondenti budou dotazováni v minimálně 10 uzavřených a 3 otevřených otázkách.</t>
  </si>
  <si>
    <t>průzkum</t>
  </si>
  <si>
    <t>Hymna VaVaI KHK</t>
  </si>
  <si>
    <t>Dodávka zvukové stopy,  tj. produkce a postprodukce hudební skladby a výroba formátů WAV a MP3, délka hymny max. 60s. Poskytnutí licence bez časového a místního omezení, součástí služby jsou veškeré copywriterské práce.</t>
  </si>
  <si>
    <t>audiostopa</t>
  </si>
  <si>
    <t>Leták</t>
  </si>
  <si>
    <r>
      <t xml:space="preserve">Zpracování layoutu 5 variant letáků o rozměrech </t>
    </r>
    <r>
      <rPr>
        <sz val="11"/>
        <rFont val="Calibri"/>
        <family val="2"/>
      </rPr>
      <t>210x210mm</t>
    </r>
    <r>
      <rPr>
        <sz val="11"/>
        <color theme="1"/>
        <rFont val="Calibri"/>
        <family val="2"/>
      </rPr>
      <t xml:space="preserve"> a zajištění tisku počtu 1000ks každé z variant (oboustranný tisk, 4/4, materiál min. 90g, křídový lesklý papír), součástí služby jsou veškeré grafické, copywriterské práce, korektury textů a překladatelská činnost a doprava do sídla Zadavatele. Zpracování 4 variant bude v českém jazyce a 1 varianta v anglickém jazyce.</t>
    </r>
  </si>
  <si>
    <t>leták</t>
  </si>
  <si>
    <t>Broužura</t>
  </si>
  <si>
    <t>Zpracování layoutu 3 varianty brožur 210x210 mm a zajištění tisku celkového počtu 500ks každé z variant, minimálně 12 stran + obálka, plnobarevný tisk, blok ofsetový papír min. 100g, obálka křída min. 300g, oboustranné lamino, parciální lak, součástí služby jsou veškeré grafické, copywriterské práce, korektury textů a překladatelská činnost a doprava do sídla Zadavatele. Zpracování 2 variant bude v českém jazyce a 1 varianta v anglickém jazyce.</t>
  </si>
  <si>
    <t>brožura</t>
  </si>
  <si>
    <t>Popularizace VaVaI formou knižního zprac.</t>
  </si>
  <si>
    <t>Vydaná kniha v MOC min. 400 Kč</t>
  </si>
  <si>
    <t>výtisk</t>
  </si>
  <si>
    <t>Média</t>
  </si>
  <si>
    <t>OOH</t>
  </si>
  <si>
    <t>Min. 20 plochoměsíců (1 plochoměsíc=min. 28 dní), umístění pouze Královéhradeckém kraji (min. 10 v Hradci Králové), součástí ceny je pronájem CLV s viditelnou plochou min. 88,5 x 140 cm, produkce 2 typů plakátů (OOH1 a OOH2) vč. jejich instalace a deinstalace, zajištění fotodokumentace.</t>
  </si>
  <si>
    <t>plochy</t>
  </si>
  <si>
    <t>Online bannery</t>
  </si>
  <si>
    <t>Min. rozměr 250x250 px na min. 1 zpravodajském portálu s návštěvností min. 3 mil. RU/měsíc (dle NetMonitor 1/2019) v rozsahu min. 2 mil. impresí v Královéhradeckém kraji, print screeny.</t>
  </si>
  <si>
    <t>zobrazení</t>
  </si>
  <si>
    <t>Online videoreklama</t>
  </si>
  <si>
    <t>Délka spotu 30s, přeskočení nejdříve po 5s na min. 1 serveru s návštěvností min. 3 mil. RU/měsíc (dle NetMonitor 1/2019) v rozsahu min. 1 mil. impresí v Královéhradeckém kraji, součástí položky je pouze nákup mediálního prostoru. 
Spot jako reklama v MHD KHK</t>
  </si>
  <si>
    <t>Sociální sítě - sponzoring</t>
  </si>
  <si>
    <t>Propagace příspěvků nebo videí na sociálních sítích je v rozsahu min.  1 500 000 impresí s cílením na Královéhradecký kraj. Kumulace kampaně X-XII/2021.</t>
  </si>
  <si>
    <t>Tištěná inzerce</t>
  </si>
  <si>
    <t>Min. rozměr ½ str. A4 – min. 1 nebulvární zpravodajský deník s celorepublikovým denním průměrným tištěným nákladem min. 20.000 ks (dle ABC ČR leden 2020), s cílením na Královehradecký kraj, zajištění dokladových výtisků.</t>
  </si>
  <si>
    <t>tištěná inzerce</t>
  </si>
  <si>
    <t>Online placené PR články/advertorialy</t>
  </si>
  <si>
    <t>Placené PR články/advertorialy, min. 3000 znaků + foto/video + hypertextové odkazy na min. 1 zpravodajském portálu s návštěvností min. 3 mil. RU/měsíc (dle NetMonitor 1/2019) v rozsahu min. 4 články každý po dobu uveřejnění min. 1 týden s cílením pro Královéhradecký kraj.</t>
  </si>
  <si>
    <t>PR článek</t>
  </si>
  <si>
    <t>Kinoreklama</t>
  </si>
  <si>
    <t>Min. doba trvání kampaně 4 týdny, přičemž v každém týdnu on air min. 2 dny, min. délka spotu: 30 sec. Minimální celkový počet odvysílání spotů: 300.</t>
  </si>
  <si>
    <t>týden</t>
  </si>
  <si>
    <t>Výkon agentury nad rámec definovaných služeb</t>
  </si>
  <si>
    <t>DTP práce</t>
  </si>
  <si>
    <t>Zpracování obrazových a textových návrhů reklamních materiálů podle výtvarných podkladů, grafické úpravy a finalizace návrhů do konečné podoby v rámci předtiskové přípravy. Jedná se o DTP práce, které nejsou součástí veškerých uvedených služeb.</t>
  </si>
  <si>
    <t>hodina</t>
  </si>
  <si>
    <t>Copywriter</t>
  </si>
  <si>
    <t>Příprava textových návrhů reklamních materiálů, které jsou nad rámec veškerých uvedených služeb. Vybrané výstupy budou požadovány v EN mutaci.</t>
  </si>
  <si>
    <t>PR manažer</t>
  </si>
  <si>
    <t>Návrh a realizace PR strategie, konzulatace aktivit s dopadem na medializaci, spolupráce s PR oddělením klienta, produkce tiskových sdělení, poradenství v oblasti media relations.</t>
  </si>
  <si>
    <t xml:space="preserve">Celkem cena v Kč </t>
  </si>
  <si>
    <t>účastník vyplní pouze žlutě podbarvená pole - jednotková cena bez DPH</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</si>
</sst>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40">
    <font>
      <sz val="11"/>
      <color theme="1"/>
      <name val="Calibri"/>
      <family val="2"/>
    </font>
    <font>
      <sz val="11"/>
      <color indexed="8"/>
      <name val="Calibri"/>
      <family val="2"/>
    </font>
    <font>
      <b/>
      <sz val="11"/>
      <color indexed="8"/>
      <name val="Calibri"/>
      <family val="2"/>
    </font>
    <font>
      <b/>
      <sz val="11"/>
      <name val="Calibri"/>
      <family val="2"/>
    </font>
    <font>
      <u val="single"/>
      <sz val="11"/>
      <color indexed="30"/>
      <name val="Calibri"/>
      <family val="2"/>
    </font>
    <font>
      <u val="single"/>
      <sz val="11"/>
      <color indexed="25"/>
      <name val="Calibri"/>
      <family val="2"/>
    </font>
    <font>
      <sz val="11"/>
      <name val="Calibri"/>
      <family val="2"/>
    </font>
    <font>
      <b/>
      <sz val="16"/>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16"/>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thin"/>
      <top style="thin"/>
      <bottom/>
    </border>
    <border>
      <left/>
      <right style="thin"/>
      <top style="thin"/>
      <bottom/>
    </border>
    <border>
      <left style="medium"/>
      <right style="thin"/>
      <top style="thin"/>
      <bottom/>
    </border>
    <border>
      <left style="thin"/>
      <right/>
      <top style="medium"/>
      <bottom style="medium"/>
    </border>
    <border>
      <left style="thin"/>
      <right/>
      <top style="thin"/>
      <bottom style="thin"/>
    </border>
    <border>
      <left style="thin"/>
      <right/>
      <top style="thin"/>
      <bottom/>
    </border>
    <border>
      <left style="thin"/>
      <right/>
      <top style="thin"/>
      <bottom style="medium"/>
    </border>
    <border>
      <left style="thin"/>
      <right style="thin"/>
      <top style="medium"/>
      <bottom style="thin"/>
    </border>
    <border>
      <left style="medium"/>
      <right style="thin"/>
      <top/>
      <bottom/>
    </border>
    <border>
      <left style="thin"/>
      <right style="thin"/>
      <top/>
      <bottom/>
    </border>
    <border>
      <left style="thin"/>
      <right/>
      <top/>
      <bottom/>
    </border>
    <border>
      <left/>
      <right style="thin"/>
      <top/>
      <bottom/>
    </border>
    <border>
      <left style="thin"/>
      <right/>
      <top/>
      <bottom style="thin"/>
    </border>
    <border>
      <left style="medium"/>
      <right style="medium"/>
      <top style="medium"/>
      <bottom style="medium"/>
    </border>
    <border>
      <left style="thin"/>
      <right style="thin"/>
      <top/>
      <bottom style="medium"/>
    </border>
    <border>
      <left style="medium"/>
      <right style="thin"/>
      <top style="medium"/>
      <bottom style="thin"/>
    </border>
    <border>
      <left style="thin"/>
      <right/>
      <top style="medium"/>
      <bottom style="thin"/>
    </border>
    <border>
      <left/>
      <right style="thin"/>
      <top style="thin"/>
      <bottom style="thin"/>
    </border>
    <border>
      <left style="medium"/>
      <right style="thin"/>
      <top/>
      <bottom style="medium"/>
    </border>
    <border>
      <left style="thin"/>
      <right style="thin"/>
      <top style="thin"/>
      <bottom style="medium"/>
    </border>
    <border>
      <left style="thin">
        <color rgb="FF000000"/>
      </left>
      <right style="thin">
        <color rgb="FF000000"/>
      </right>
      <top style="thin">
        <color rgb="FF000000"/>
      </top>
      <bottom style="thin">
        <color rgb="FF000000"/>
      </bottom>
    </border>
    <border>
      <left style="medium"/>
      <right/>
      <top style="thin"/>
      <bottom style="thin"/>
    </border>
    <border>
      <left style="medium"/>
      <right/>
      <top style="thin"/>
      <bottom/>
    </border>
    <border>
      <left/>
      <right/>
      <top style="medium"/>
      <bottom/>
    </border>
    <border>
      <left style="thin"/>
      <right style="thick"/>
      <top style="medium"/>
      <bottom style="medium"/>
    </border>
    <border>
      <left style="thin"/>
      <right style="thick"/>
      <top/>
      <bottom style="thin"/>
    </border>
    <border>
      <left style="thin"/>
      <right style="thick"/>
      <top style="thin"/>
      <bottom/>
    </border>
    <border>
      <left style="thin"/>
      <right style="thick"/>
      <top style="medium"/>
      <bottom style="thin"/>
    </border>
    <border>
      <left style="thin"/>
      <right style="thick"/>
      <top style="thin"/>
      <bottom style="thin"/>
    </border>
    <border>
      <left style="thin"/>
      <right style="thick"/>
      <top/>
      <bottom/>
    </border>
    <border>
      <left style="thin"/>
      <right style="thick"/>
      <top style="thin"/>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24">
    <xf numFmtId="0" fontId="0" fillId="0" borderId="0" xfId="0" applyFont="1" applyAlignment="1">
      <alignment/>
    </xf>
    <xf numFmtId="0" fontId="0" fillId="0" borderId="10" xfId="0" applyBorder="1" applyAlignment="1">
      <alignment vertical="center" wrapText="1"/>
    </xf>
    <xf numFmtId="0" fontId="23" fillId="0" borderId="0" xfId="0" applyFont="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0" fontId="0" fillId="0" borderId="0" xfId="0" applyFont="1" applyAlignment="1">
      <alignment vertical="center" wrapText="1"/>
    </xf>
    <xf numFmtId="3" fontId="0" fillId="0" borderId="0" xfId="0" applyNumberFormat="1" applyFont="1" applyAlignment="1">
      <alignment horizontal="center" vertical="center" wrapText="1"/>
    </xf>
    <xf numFmtId="3" fontId="0" fillId="0" borderId="0" xfId="0" applyNumberFormat="1" applyFont="1" applyFill="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3" fontId="0" fillId="0" borderId="15"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3" fontId="0" fillId="33"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1" fontId="0" fillId="0" borderId="0" xfId="0" applyNumberFormat="1" applyFont="1" applyFill="1" applyBorder="1" applyAlignment="1">
      <alignment horizontal="center" vertical="center" wrapText="1"/>
    </xf>
    <xf numFmtId="3" fontId="0" fillId="34" borderId="15" xfId="0" applyNumberFormat="1" applyFont="1" applyFill="1" applyBorder="1" applyAlignment="1">
      <alignment horizontal="center" vertical="center" wrapText="1"/>
    </xf>
    <xf numFmtId="3" fontId="0" fillId="34" borderId="11"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0" fontId="0" fillId="0" borderId="11" xfId="0" applyBorder="1" applyAlignment="1">
      <alignment horizontal="center" vertical="center" wrapText="1"/>
    </xf>
    <xf numFmtId="3" fontId="0" fillId="0" borderId="11" xfId="0" applyNumberFormat="1" applyBorder="1" applyAlignment="1">
      <alignment horizontal="center" vertical="center" wrapText="1"/>
    </xf>
    <xf numFmtId="0" fontId="0" fillId="0" borderId="17" xfId="0" applyFont="1" applyBorder="1" applyAlignment="1">
      <alignment horizontal="center" vertical="center" wrapText="1"/>
    </xf>
    <xf numFmtId="3" fontId="0" fillId="0" borderId="18" xfId="0" applyNumberFormat="1" applyBorder="1" applyAlignment="1">
      <alignment horizontal="left" vertical="center" wrapText="1"/>
    </xf>
    <xf numFmtId="3" fontId="0" fillId="0" borderId="16" xfId="0" applyNumberFormat="1" applyBorder="1" applyAlignment="1">
      <alignment horizontal="left" vertical="center" wrapText="1"/>
    </xf>
    <xf numFmtId="3" fontId="0" fillId="34" borderId="19" xfId="0" applyNumberFormat="1" applyFont="1" applyFill="1" applyBorder="1" applyAlignment="1">
      <alignment horizontal="center" vertical="center" wrapText="1"/>
    </xf>
    <xf numFmtId="3" fontId="0" fillId="34" borderId="20" xfId="0" applyNumberFormat="1" applyFont="1" applyFill="1" applyBorder="1" applyAlignment="1">
      <alignment horizontal="center" vertical="center" wrapText="1"/>
    </xf>
    <xf numFmtId="3" fontId="0" fillId="34" borderId="21" xfId="0" applyNumberFormat="1" applyFont="1" applyFill="1" applyBorder="1" applyAlignment="1">
      <alignment horizontal="center" vertical="center" wrapText="1"/>
    </xf>
    <xf numFmtId="3" fontId="0" fillId="34" borderId="20" xfId="0" applyNumberFormat="1" applyFill="1" applyBorder="1" applyAlignment="1">
      <alignment horizontal="center" vertical="center" wrapText="1"/>
    </xf>
    <xf numFmtId="3" fontId="0" fillId="34" borderId="22" xfId="0" applyNumberFormat="1" applyFont="1" applyFill="1" applyBorder="1" applyAlignment="1">
      <alignment horizontal="center" vertical="center" wrapText="1"/>
    </xf>
    <xf numFmtId="3" fontId="0" fillId="33" borderId="11"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35" borderId="0" xfId="0" applyFont="1" applyFill="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horizontal="center" vertical="center" wrapText="1"/>
    </xf>
    <xf numFmtId="3" fontId="0" fillId="0" borderId="25" xfId="0" applyNumberFormat="1" applyFont="1" applyFill="1" applyBorder="1" applyAlignment="1">
      <alignment horizontal="center" vertical="center" wrapText="1"/>
    </xf>
    <xf numFmtId="3" fontId="0" fillId="34" borderId="26" xfId="0" applyNumberFormat="1" applyFont="1" applyFill="1" applyBorder="1" applyAlignment="1">
      <alignment horizontal="center" vertical="center" wrapText="1"/>
    </xf>
    <xf numFmtId="0" fontId="0" fillId="0" borderId="27" xfId="0" applyFont="1" applyBorder="1" applyAlignment="1">
      <alignment horizontal="center" vertical="center" wrapText="1"/>
    </xf>
    <xf numFmtId="3" fontId="0" fillId="34" borderId="28" xfId="0" applyNumberFormat="1" applyFont="1" applyFill="1" applyBorder="1" applyAlignment="1">
      <alignment horizontal="center" vertical="center" wrapText="1"/>
    </xf>
    <xf numFmtId="0" fontId="0" fillId="0" borderId="11" xfId="0" applyFont="1" applyBorder="1" applyAlignment="1">
      <alignment vertical="center" wrapText="1"/>
    </xf>
    <xf numFmtId="0" fontId="0" fillId="0" borderId="29" xfId="0" applyFont="1" applyBorder="1" applyAlignment="1">
      <alignment vertical="center" wrapText="1"/>
    </xf>
    <xf numFmtId="0" fontId="0" fillId="0" borderId="25" xfId="0" applyBorder="1" applyAlignment="1">
      <alignment vertical="center" wrapText="1"/>
    </xf>
    <xf numFmtId="3" fontId="0" fillId="0" borderId="12" xfId="0" applyNumberFormat="1" applyBorder="1" applyAlignment="1">
      <alignment horizontal="left" vertical="center" wrapText="1"/>
    </xf>
    <xf numFmtId="0" fontId="0" fillId="0" borderId="30" xfId="0" applyFont="1" applyBorder="1" applyAlignment="1">
      <alignment horizontal="center" vertical="center" wrapText="1"/>
    </xf>
    <xf numFmtId="3" fontId="0" fillId="0" borderId="30" xfId="0" applyNumberFormat="1" applyFont="1" applyFill="1" applyBorder="1" applyAlignment="1">
      <alignment horizontal="center" vertical="center" wrapText="1"/>
    </xf>
    <xf numFmtId="0" fontId="0" fillId="0" borderId="31" xfId="0" applyFont="1" applyBorder="1" applyAlignment="1">
      <alignment vertical="center" wrapText="1"/>
    </xf>
    <xf numFmtId="0" fontId="0" fillId="0" borderId="23" xfId="0" applyFont="1" applyBorder="1" applyAlignment="1">
      <alignment vertical="center" wrapText="1"/>
    </xf>
    <xf numFmtId="3" fontId="0" fillId="0" borderId="23" xfId="0" applyNumberFormat="1" applyFont="1" applyFill="1" applyBorder="1" applyAlignment="1">
      <alignment horizontal="center" vertical="center" wrapText="1"/>
    </xf>
    <xf numFmtId="3" fontId="0" fillId="34" borderId="32"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33" borderId="10" xfId="0" applyFont="1" applyFill="1" applyBorder="1" applyAlignment="1">
      <alignment vertical="center" wrapText="1"/>
    </xf>
    <xf numFmtId="0" fontId="0" fillId="33" borderId="11"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0" xfId="0" applyFont="1" applyFill="1" applyAlignment="1">
      <alignment vertical="center" wrapText="1"/>
    </xf>
    <xf numFmtId="0" fontId="0" fillId="0" borderId="34" xfId="0" applyFont="1" applyFill="1" applyBorder="1" applyAlignment="1">
      <alignment vertical="center" wrapText="1"/>
    </xf>
    <xf numFmtId="3" fontId="0" fillId="0" borderId="16" xfId="0" applyNumberFormat="1" applyFill="1" applyBorder="1" applyAlignment="1">
      <alignment horizontal="left" vertical="center" wrapText="1"/>
    </xf>
    <xf numFmtId="0" fontId="0" fillId="0" borderId="0" xfId="0" applyFont="1" applyFill="1" applyAlignment="1">
      <alignment vertical="center" wrapText="1"/>
    </xf>
    <xf numFmtId="3" fontId="0" fillId="0" borderId="32"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35"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7" xfId="0" applyFont="1" applyBorder="1" applyAlignment="1">
      <alignment vertical="center" wrapText="1"/>
    </xf>
    <xf numFmtId="0" fontId="0" fillId="0" borderId="30" xfId="0" applyFont="1" applyFill="1" applyBorder="1" applyAlignment="1">
      <alignment horizontal="left" vertical="center" wrapText="1"/>
    </xf>
    <xf numFmtId="3" fontId="0" fillId="0" borderId="36" xfId="0" applyNumberFormat="1" applyBorder="1" applyAlignment="1">
      <alignment horizontal="left" vertical="center" wrapText="1"/>
    </xf>
    <xf numFmtId="3" fontId="0" fillId="0" borderId="38" xfId="0" applyNumberFormat="1" applyBorder="1" applyAlignment="1">
      <alignment horizontal="left" vertical="center" wrapText="1"/>
    </xf>
    <xf numFmtId="3" fontId="0" fillId="0" borderId="25" xfId="0" applyNumberFormat="1" applyBorder="1" applyAlignment="1">
      <alignment horizontal="left" vertical="center" wrapText="1"/>
    </xf>
    <xf numFmtId="3" fontId="0" fillId="0" borderId="25" xfId="0" applyNumberFormat="1" applyFill="1" applyBorder="1" applyAlignment="1">
      <alignment horizontal="left" vertical="center" wrapText="1"/>
    </xf>
    <xf numFmtId="3" fontId="0" fillId="0" borderId="18" xfId="0" applyNumberForma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23" xfId="0" applyFill="1" applyBorder="1" applyAlignment="1">
      <alignment vertical="center" wrapText="1"/>
    </xf>
    <xf numFmtId="0" fontId="0" fillId="0" borderId="12" xfId="0" applyFont="1" applyFill="1" applyBorder="1" applyAlignment="1">
      <alignmen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39" xfId="0" applyFont="1" applyFill="1" applyBorder="1" applyAlignment="1">
      <alignment vertical="center" wrapText="1"/>
    </xf>
    <xf numFmtId="0" fontId="0" fillId="0" borderId="39" xfId="0" applyFill="1" applyBorder="1" applyAlignment="1">
      <alignment horizontal="center" vertical="center" wrapText="1"/>
    </xf>
    <xf numFmtId="0" fontId="0" fillId="0" borderId="0" xfId="0" applyFont="1" applyFill="1" applyAlignment="1">
      <alignment horizontal="center" vertical="center" wrapText="1"/>
    </xf>
    <xf numFmtId="0" fontId="0" fillId="0" borderId="34" xfId="0" applyFill="1" applyBorder="1" applyAlignment="1">
      <alignment horizontal="left" vertical="center" wrapText="1"/>
    </xf>
    <xf numFmtId="3" fontId="3" fillId="0" borderId="29" xfId="0" applyNumberFormat="1" applyFont="1" applyFill="1" applyBorder="1" applyAlignment="1">
      <alignment horizontal="center" vertical="center" wrapText="1"/>
    </xf>
    <xf numFmtId="3"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33" borderId="4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6" xfId="0" applyFont="1" applyFill="1" applyBorder="1" applyAlignment="1">
      <alignment horizontal="center" vertical="center" wrapText="1"/>
    </xf>
    <xf numFmtId="3" fontId="0" fillId="35" borderId="13" xfId="0" applyNumberFormat="1" applyFont="1" applyFill="1" applyBorder="1" applyAlignment="1">
      <alignment horizontal="center" vertical="center" wrapText="1"/>
    </xf>
    <xf numFmtId="3" fontId="0" fillId="35" borderId="25" xfId="0" applyNumberFormat="1" applyFont="1" applyFill="1" applyBorder="1" applyAlignment="1">
      <alignment horizontal="center" vertical="center" wrapText="1"/>
    </xf>
    <xf numFmtId="3" fontId="0" fillId="35" borderId="23" xfId="0" applyNumberFormat="1" applyFont="1" applyFill="1" applyBorder="1" applyAlignment="1">
      <alignment horizontal="center" vertical="center" wrapText="1"/>
    </xf>
    <xf numFmtId="3" fontId="0" fillId="35" borderId="11" xfId="0" applyNumberFormat="1" applyFont="1" applyFill="1" applyBorder="1" applyAlignment="1">
      <alignment horizontal="center" vertical="center" wrapText="1"/>
    </xf>
    <xf numFmtId="3" fontId="0" fillId="35" borderId="16" xfId="0" applyNumberFormat="1" applyFont="1" applyFill="1" applyBorder="1" applyAlignment="1">
      <alignment horizontal="center" vertical="center" wrapText="1"/>
    </xf>
    <xf numFmtId="3" fontId="0" fillId="35" borderId="11" xfId="0" applyNumberFormat="1" applyFill="1" applyBorder="1" applyAlignment="1">
      <alignment horizontal="center" vertical="center" wrapText="1"/>
    </xf>
    <xf numFmtId="4" fontId="0" fillId="35" borderId="25" xfId="0" applyNumberFormat="1" applyFont="1" applyFill="1" applyBorder="1" applyAlignment="1">
      <alignment horizontal="center" vertical="center" wrapText="1"/>
    </xf>
    <xf numFmtId="3" fontId="0" fillId="35" borderId="30" xfId="0" applyNumberFormat="1" applyFont="1" applyFill="1" applyBorder="1" applyAlignment="1">
      <alignment horizontal="center" vertical="center" wrapText="1"/>
    </xf>
    <xf numFmtId="4" fontId="0" fillId="35" borderId="16" xfId="0" applyNumberFormat="1" applyFont="1" applyFill="1" applyBorder="1" applyAlignment="1">
      <alignment horizontal="center" vertical="center" wrapText="1"/>
    </xf>
    <xf numFmtId="3" fontId="0" fillId="35" borderId="35" xfId="0" applyNumberFormat="1" applyFont="1" applyFill="1" applyBorder="1" applyAlignment="1">
      <alignment horizontal="center" vertical="center" wrapText="1"/>
    </xf>
    <xf numFmtId="0" fontId="0" fillId="0" borderId="47" xfId="0" applyFont="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8"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ill="1" applyBorder="1" applyAlignment="1">
      <alignment vertical="center" wrapText="1"/>
    </xf>
    <xf numFmtId="0" fontId="39" fillId="0" borderId="50" xfId="0" applyFont="1" applyBorder="1" applyAlignment="1">
      <alignment horizontal="left" vertical="center"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G31"/>
  <sheetViews>
    <sheetView showGridLines="0" tabSelected="1" zoomScale="70" zoomScaleNormal="70" zoomScalePageLayoutView="0" workbookViewId="0" topLeftCell="A1">
      <selection activeCell="I8" sqref="I8"/>
    </sheetView>
  </sheetViews>
  <sheetFormatPr defaultColWidth="7.421875" defaultRowHeight="15"/>
  <cols>
    <col min="1" max="1" width="15.57421875" style="9" customWidth="1"/>
    <col min="2" max="2" width="24.140625" style="9" customWidth="1"/>
    <col min="3" max="3" width="118.00390625" style="9" customWidth="1"/>
    <col min="4" max="4" width="14.140625" style="21" customWidth="1"/>
    <col min="5" max="5" width="12.421875" style="10" customWidth="1"/>
    <col min="6" max="6" width="15.421875" style="11" customWidth="1"/>
    <col min="7" max="7" width="16.00390625" style="11" customWidth="1"/>
    <col min="8" max="8" width="13.00390625" style="9" bestFit="1" customWidth="1"/>
    <col min="9" max="16384" width="7.421875" style="9" customWidth="1"/>
  </cols>
  <sheetData>
    <row r="1" ht="15">
      <c r="A1" s="2" t="s">
        <v>0</v>
      </c>
    </row>
    <row r="2" spans="1:8" ht="24" customHeight="1" thickBot="1">
      <c r="A2" s="123" t="s">
        <v>88</v>
      </c>
      <c r="B2" s="123"/>
      <c r="C2" s="123"/>
      <c r="D2" s="123"/>
      <c r="E2" s="123"/>
      <c r="F2" s="123"/>
      <c r="G2" s="123"/>
      <c r="H2" s="123"/>
    </row>
    <row r="3" spans="1:8" ht="45.75" thickBot="1">
      <c r="A3" s="50" t="s">
        <v>1</v>
      </c>
      <c r="B3" s="12" t="s">
        <v>2</v>
      </c>
      <c r="C3" s="14" t="s">
        <v>3</v>
      </c>
      <c r="D3" s="13" t="s">
        <v>4</v>
      </c>
      <c r="E3" s="26" t="s">
        <v>5</v>
      </c>
      <c r="F3" s="15" t="s">
        <v>6</v>
      </c>
      <c r="G3" s="34" t="s">
        <v>7</v>
      </c>
      <c r="H3" s="94" t="s">
        <v>8</v>
      </c>
    </row>
    <row r="4" spans="1:8" ht="60">
      <c r="A4" s="116" t="s">
        <v>9</v>
      </c>
      <c r="B4" s="6" t="s">
        <v>10</v>
      </c>
      <c r="C4" s="8" t="s">
        <v>11</v>
      </c>
      <c r="D4" s="7" t="s">
        <v>12</v>
      </c>
      <c r="E4" s="106"/>
      <c r="F4" s="20">
        <v>1</v>
      </c>
      <c r="G4" s="35">
        <f aca="true" t="shared" si="0" ref="G4:G26">+E4*F4</f>
        <v>0</v>
      </c>
      <c r="H4" s="95">
        <f>G4*1.21</f>
        <v>0</v>
      </c>
    </row>
    <row r="5" spans="1:8" ht="45">
      <c r="A5" s="117"/>
      <c r="B5" s="6" t="s">
        <v>13</v>
      </c>
      <c r="C5" s="8" t="s">
        <v>14</v>
      </c>
      <c r="D5" s="7" t="s">
        <v>15</v>
      </c>
      <c r="E5" s="106"/>
      <c r="F5" s="20">
        <v>1</v>
      </c>
      <c r="G5" s="35">
        <f t="shared" si="0"/>
        <v>0</v>
      </c>
      <c r="H5" s="95">
        <f>G5*1.21</f>
        <v>0</v>
      </c>
    </row>
    <row r="6" spans="1:8" ht="30.75" thickBot="1">
      <c r="A6" s="118"/>
      <c r="B6" s="42" t="s">
        <v>16</v>
      </c>
      <c r="C6" s="43" t="s">
        <v>17</v>
      </c>
      <c r="D6" s="44" t="s">
        <v>18</v>
      </c>
      <c r="E6" s="107"/>
      <c r="F6" s="45">
        <v>1</v>
      </c>
      <c r="G6" s="36">
        <f t="shared" si="0"/>
        <v>0</v>
      </c>
      <c r="H6" s="96">
        <f aca="true" t="shared" si="1" ref="H6:H26">G6*1.21</f>
        <v>0</v>
      </c>
    </row>
    <row r="7" spans="1:8" ht="45">
      <c r="A7" s="116" t="s">
        <v>19</v>
      </c>
      <c r="B7" s="55" t="s">
        <v>20</v>
      </c>
      <c r="C7" s="56" t="s">
        <v>21</v>
      </c>
      <c r="D7" s="40" t="s">
        <v>22</v>
      </c>
      <c r="E7" s="108"/>
      <c r="F7" s="57">
        <v>1</v>
      </c>
      <c r="G7" s="58">
        <f t="shared" si="0"/>
        <v>0</v>
      </c>
      <c r="H7" s="97">
        <f t="shared" si="1"/>
        <v>0</v>
      </c>
    </row>
    <row r="8" spans="1:8" ht="60">
      <c r="A8" s="117"/>
      <c r="B8" s="6" t="s">
        <v>23</v>
      </c>
      <c r="C8" s="8" t="s">
        <v>24</v>
      </c>
      <c r="D8" s="7" t="s">
        <v>25</v>
      </c>
      <c r="E8" s="106"/>
      <c r="F8" s="20">
        <v>1</v>
      </c>
      <c r="G8" s="35">
        <f t="shared" si="0"/>
        <v>0</v>
      </c>
      <c r="H8" s="98">
        <f t="shared" si="1"/>
        <v>0</v>
      </c>
    </row>
    <row r="9" spans="1:8" ht="45">
      <c r="A9" s="117"/>
      <c r="B9" s="3" t="s">
        <v>26</v>
      </c>
      <c r="C9" s="17" t="s">
        <v>27</v>
      </c>
      <c r="D9" s="4" t="s">
        <v>28</v>
      </c>
      <c r="E9" s="109"/>
      <c r="F9" s="16">
        <v>10</v>
      </c>
      <c r="G9" s="35">
        <f t="shared" si="0"/>
        <v>0</v>
      </c>
      <c r="H9" s="98">
        <f t="shared" si="1"/>
        <v>0</v>
      </c>
    </row>
    <row r="10" spans="1:8" ht="113.25" customHeight="1">
      <c r="A10" s="117"/>
      <c r="B10" s="32" t="s">
        <v>29</v>
      </c>
      <c r="C10" s="33" t="s">
        <v>30</v>
      </c>
      <c r="D10" s="31" t="s">
        <v>31</v>
      </c>
      <c r="E10" s="110"/>
      <c r="F10" s="28">
        <v>1</v>
      </c>
      <c r="G10" s="35">
        <f t="shared" si="0"/>
        <v>0</v>
      </c>
      <c r="H10" s="98">
        <f t="shared" si="1"/>
        <v>0</v>
      </c>
    </row>
    <row r="11" spans="1:8" ht="45">
      <c r="A11" s="117"/>
      <c r="B11" s="32" t="s">
        <v>32</v>
      </c>
      <c r="C11" s="33" t="s">
        <v>33</v>
      </c>
      <c r="D11" s="31" t="s">
        <v>34</v>
      </c>
      <c r="E11" s="110"/>
      <c r="F11" s="28">
        <v>1</v>
      </c>
      <c r="G11" s="35">
        <f t="shared" si="0"/>
        <v>0</v>
      </c>
      <c r="H11" s="98">
        <f t="shared" si="1"/>
        <v>0</v>
      </c>
    </row>
    <row r="12" spans="1:8" ht="60">
      <c r="A12" s="117"/>
      <c r="B12" s="1" t="s">
        <v>35</v>
      </c>
      <c r="C12" s="5" t="s">
        <v>36</v>
      </c>
      <c r="D12" s="29" t="s">
        <v>37</v>
      </c>
      <c r="E12" s="111"/>
      <c r="F12" s="30">
        <v>2</v>
      </c>
      <c r="G12" s="37">
        <f t="shared" si="0"/>
        <v>0</v>
      </c>
      <c r="H12" s="98">
        <f t="shared" si="1"/>
        <v>0</v>
      </c>
    </row>
    <row r="13" spans="1:111" s="41" customFormat="1" ht="45">
      <c r="A13" s="117"/>
      <c r="B13" s="60" t="s">
        <v>38</v>
      </c>
      <c r="C13" s="61" t="s">
        <v>39</v>
      </c>
      <c r="D13" s="62" t="s">
        <v>40</v>
      </c>
      <c r="E13" s="109"/>
      <c r="F13" s="39">
        <v>5</v>
      </c>
      <c r="G13" s="35">
        <f t="shared" si="0"/>
        <v>0</v>
      </c>
      <c r="H13" s="99">
        <f t="shared" si="1"/>
        <v>0</v>
      </c>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row>
    <row r="14" spans="1:8" ht="45">
      <c r="A14" s="117"/>
      <c r="B14" s="1" t="s">
        <v>41</v>
      </c>
      <c r="C14" s="5" t="s">
        <v>42</v>
      </c>
      <c r="D14" s="29" t="s">
        <v>43</v>
      </c>
      <c r="E14" s="111"/>
      <c r="F14" s="30">
        <v>14</v>
      </c>
      <c r="G14" s="37">
        <f t="shared" si="0"/>
        <v>0</v>
      </c>
      <c r="H14" s="98">
        <f t="shared" si="1"/>
        <v>0</v>
      </c>
    </row>
    <row r="15" spans="1:8" ht="45">
      <c r="A15" s="117"/>
      <c r="B15" s="3" t="s">
        <v>44</v>
      </c>
      <c r="C15" s="49" t="s">
        <v>45</v>
      </c>
      <c r="D15" s="4" t="s">
        <v>46</v>
      </c>
      <c r="E15" s="109"/>
      <c r="F15" s="16">
        <v>1</v>
      </c>
      <c r="G15" s="35">
        <f t="shared" si="0"/>
        <v>0</v>
      </c>
      <c r="H15" s="98">
        <f t="shared" si="1"/>
        <v>0</v>
      </c>
    </row>
    <row r="16" spans="1:8" ht="30">
      <c r="A16" s="117"/>
      <c r="B16" s="3" t="s">
        <v>47</v>
      </c>
      <c r="C16" s="49" t="s">
        <v>48</v>
      </c>
      <c r="D16" s="59" t="s">
        <v>49</v>
      </c>
      <c r="E16" s="109"/>
      <c r="F16" s="16">
        <v>1</v>
      </c>
      <c r="G16" s="35">
        <f t="shared" si="0"/>
        <v>0</v>
      </c>
      <c r="H16" s="98">
        <f t="shared" si="1"/>
        <v>0</v>
      </c>
    </row>
    <row r="17" spans="1:8" ht="45">
      <c r="A17" s="117"/>
      <c r="B17" s="42" t="s">
        <v>50</v>
      </c>
      <c r="C17" s="51" t="s">
        <v>51</v>
      </c>
      <c r="D17" s="47" t="s">
        <v>52</v>
      </c>
      <c r="E17" s="112"/>
      <c r="F17" s="45">
        <v>5000</v>
      </c>
      <c r="G17" s="46">
        <f t="shared" si="0"/>
        <v>0</v>
      </c>
      <c r="H17" s="100">
        <f t="shared" si="1"/>
        <v>0</v>
      </c>
    </row>
    <row r="18" spans="1:8" ht="60">
      <c r="A18" s="117"/>
      <c r="B18" s="76" t="s">
        <v>53</v>
      </c>
      <c r="C18" s="75" t="s">
        <v>54</v>
      </c>
      <c r="D18" s="59" t="s">
        <v>55</v>
      </c>
      <c r="E18" s="109"/>
      <c r="F18" s="16">
        <v>1500</v>
      </c>
      <c r="G18" s="27">
        <f t="shared" si="0"/>
        <v>0</v>
      </c>
      <c r="H18" s="98">
        <f t="shared" si="1"/>
        <v>0</v>
      </c>
    </row>
    <row r="19" spans="1:8" ht="30.75" thickBot="1">
      <c r="A19" s="118"/>
      <c r="B19" s="64" t="s">
        <v>56</v>
      </c>
      <c r="C19" s="77" t="s">
        <v>57</v>
      </c>
      <c r="D19" s="53" t="s">
        <v>58</v>
      </c>
      <c r="E19" s="113"/>
      <c r="F19" s="54">
        <v>200</v>
      </c>
      <c r="G19" s="38">
        <f t="shared" si="0"/>
        <v>0</v>
      </c>
      <c r="H19" s="101">
        <f t="shared" si="1"/>
        <v>0</v>
      </c>
    </row>
    <row r="20" spans="1:8" ht="45">
      <c r="A20" s="119" t="s">
        <v>59</v>
      </c>
      <c r="B20" s="52" t="s">
        <v>60</v>
      </c>
      <c r="C20" s="80" t="s">
        <v>61</v>
      </c>
      <c r="D20" s="47" t="s">
        <v>62</v>
      </c>
      <c r="E20" s="107"/>
      <c r="F20" s="45">
        <v>20</v>
      </c>
      <c r="G20" s="48">
        <f t="shared" si="0"/>
        <v>0</v>
      </c>
      <c r="H20" s="95">
        <f t="shared" si="1"/>
        <v>0</v>
      </c>
    </row>
    <row r="21" spans="1:8" ht="30">
      <c r="A21" s="117"/>
      <c r="B21" s="79" t="s">
        <v>63</v>
      </c>
      <c r="C21" s="78" t="s">
        <v>64</v>
      </c>
      <c r="D21" s="31" t="s">
        <v>65</v>
      </c>
      <c r="E21" s="114"/>
      <c r="F21" s="28">
        <v>1500000</v>
      </c>
      <c r="G21" s="35">
        <f t="shared" si="0"/>
        <v>0</v>
      </c>
      <c r="H21" s="98">
        <f t="shared" si="1"/>
        <v>0</v>
      </c>
    </row>
    <row r="22" spans="1:8" ht="45">
      <c r="A22" s="117"/>
      <c r="B22" s="32" t="s">
        <v>66</v>
      </c>
      <c r="C22" s="81" t="s">
        <v>67</v>
      </c>
      <c r="D22" s="31" t="s">
        <v>65</v>
      </c>
      <c r="E22" s="114"/>
      <c r="F22" s="28">
        <v>1000000</v>
      </c>
      <c r="G22" s="35">
        <f t="shared" si="0"/>
        <v>0</v>
      </c>
      <c r="H22" s="98">
        <f t="shared" si="1"/>
        <v>0</v>
      </c>
    </row>
    <row r="23" spans="1:8" ht="30">
      <c r="A23" s="117"/>
      <c r="B23" s="32" t="s">
        <v>68</v>
      </c>
      <c r="C23" s="33" t="s">
        <v>69</v>
      </c>
      <c r="D23" s="31" t="s">
        <v>65</v>
      </c>
      <c r="E23" s="114"/>
      <c r="F23" s="28">
        <v>1500000</v>
      </c>
      <c r="G23" s="35">
        <f t="shared" si="0"/>
        <v>0</v>
      </c>
      <c r="H23" s="98">
        <f t="shared" si="1"/>
        <v>0</v>
      </c>
    </row>
    <row r="24" spans="1:8" ht="30">
      <c r="A24" s="117"/>
      <c r="B24" s="32" t="s">
        <v>70</v>
      </c>
      <c r="C24" s="33" t="s">
        <v>71</v>
      </c>
      <c r="D24" s="31" t="s">
        <v>72</v>
      </c>
      <c r="E24" s="110"/>
      <c r="F24" s="28">
        <v>6</v>
      </c>
      <c r="G24" s="35">
        <f t="shared" si="0"/>
        <v>0</v>
      </c>
      <c r="H24" s="98">
        <f t="shared" si="1"/>
        <v>0</v>
      </c>
    </row>
    <row r="25" spans="1:8" ht="45">
      <c r="A25" s="117"/>
      <c r="B25" s="32" t="s">
        <v>73</v>
      </c>
      <c r="C25" s="33" t="s">
        <v>74</v>
      </c>
      <c r="D25" s="31" t="s">
        <v>75</v>
      </c>
      <c r="E25" s="110"/>
      <c r="F25" s="28">
        <v>4</v>
      </c>
      <c r="G25" s="36">
        <f t="shared" si="0"/>
        <v>0</v>
      </c>
      <c r="H25" s="98">
        <f t="shared" si="1"/>
        <v>0</v>
      </c>
    </row>
    <row r="26" spans="1:8" s="66" customFormat="1" ht="30.75" thickBot="1">
      <c r="A26" s="118"/>
      <c r="B26" s="82" t="s">
        <v>76</v>
      </c>
      <c r="C26" s="65" t="s">
        <v>77</v>
      </c>
      <c r="D26" s="83" t="s">
        <v>78</v>
      </c>
      <c r="E26" s="110"/>
      <c r="F26" s="28">
        <v>4</v>
      </c>
      <c r="G26" s="71">
        <f t="shared" si="0"/>
        <v>0</v>
      </c>
      <c r="H26" s="102">
        <f t="shared" si="1"/>
        <v>0</v>
      </c>
    </row>
    <row r="27" spans="1:8" s="66" customFormat="1" ht="30">
      <c r="A27" s="120" t="s">
        <v>79</v>
      </c>
      <c r="B27" s="84" t="s">
        <v>80</v>
      </c>
      <c r="C27" s="85" t="s">
        <v>81</v>
      </c>
      <c r="D27" s="68" t="s">
        <v>82</v>
      </c>
      <c r="E27" s="108"/>
      <c r="F27" s="57">
        <v>40</v>
      </c>
      <c r="G27" s="67">
        <f>+E27*F27</f>
        <v>0</v>
      </c>
      <c r="H27" s="103">
        <f>G27*1.21</f>
        <v>0</v>
      </c>
    </row>
    <row r="28" spans="1:8" s="66" customFormat="1" ht="30">
      <c r="A28" s="121"/>
      <c r="B28" s="86" t="s">
        <v>83</v>
      </c>
      <c r="C28" s="87" t="s">
        <v>84</v>
      </c>
      <c r="D28" s="70" t="s">
        <v>82</v>
      </c>
      <c r="E28" s="106"/>
      <c r="F28" s="20">
        <v>40</v>
      </c>
      <c r="G28" s="69">
        <f>+E28*F28</f>
        <v>0</v>
      </c>
      <c r="H28" s="104">
        <f>G28*1.21</f>
        <v>0</v>
      </c>
    </row>
    <row r="29" spans="1:8" s="66" customFormat="1" ht="30.75" thickBot="1">
      <c r="A29" s="122"/>
      <c r="B29" s="86" t="s">
        <v>85</v>
      </c>
      <c r="C29" s="88" t="s">
        <v>86</v>
      </c>
      <c r="D29" s="74" t="s">
        <v>82</v>
      </c>
      <c r="E29" s="115"/>
      <c r="F29" s="73">
        <v>120</v>
      </c>
      <c r="G29" s="72">
        <f>+E29*F29</f>
        <v>0</v>
      </c>
      <c r="H29" s="105">
        <f>G29*1.21</f>
        <v>0</v>
      </c>
    </row>
    <row r="30" spans="2:8" s="66" customFormat="1" ht="28.5" customHeight="1" thickBot="1">
      <c r="B30" s="89"/>
      <c r="C30" s="90"/>
      <c r="D30" s="91"/>
      <c r="E30" s="11"/>
      <c r="F30" s="92" t="s">
        <v>87</v>
      </c>
      <c r="G30" s="93">
        <f>SUM(G4:G29)</f>
        <v>0</v>
      </c>
      <c r="H30" s="93">
        <f>SUM(H4:H29)</f>
        <v>0</v>
      </c>
    </row>
    <row r="31" spans="2:7" ht="15">
      <c r="B31" s="22"/>
      <c r="C31" s="23"/>
      <c r="D31" s="24"/>
      <c r="E31" s="18"/>
      <c r="F31" s="25"/>
      <c r="G31" s="19"/>
    </row>
  </sheetData>
  <sheetProtection sheet="1" objects="1" scenarios="1"/>
  <protectedRanges>
    <protectedRange sqref="E4:E29" name="jednotkova_cena"/>
  </protectedRanges>
  <mergeCells count="5">
    <mergeCell ref="A4:A6"/>
    <mergeCell ref="A7:A19"/>
    <mergeCell ref="A20:A26"/>
    <mergeCell ref="A27:A29"/>
    <mergeCell ref="A2:H2"/>
  </mergeCells>
  <printOptions horizontalCentered="1" verticalCentered="1"/>
  <pageMargins left="0.2362204724409449" right="0.2362204724409449" top="0.35433070866141736" bottom="0.15748031496062992" header="0.31496062992125984" footer="0"/>
  <pageSetup fitToWidth="0" fitToHeight="1" horizontalDpi="600" verticalDpi="600" orientation="portrait" paperSize="8"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Petra Matoušková</cp:lastModifiedBy>
  <dcterms:created xsi:type="dcterms:W3CDTF">2017-02-08T22:57:21Z</dcterms:created>
  <dcterms:modified xsi:type="dcterms:W3CDTF">2020-12-03T08:56:06Z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0x0101007EE02BA68F47F542919780803EAADC53</vt:lpwstr>
  </property>
  <property fmtid="{D5CDD505-2E9C-101B-9397-08002B2CF9AE}" pid="3" name="Datum">
    <vt:lpwstr/>
  </property>
  <property fmtid="{D5CDD505-2E9C-101B-9397-08002B2CF9AE}" pid="4" name="Datumačas">
    <vt:lpwstr/>
  </property>
</Properties>
</file>