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I:\KU-data\INV-ON_Náchod\22 ZD sedací nábytek\ZD č. 2\"/>
    </mc:Choice>
  </mc:AlternateContent>
  <xr:revisionPtr revIDLastSave="0" documentId="13_ncr:1_{8EC250FC-ABDA-459A-A86B-0B643C06A891}" xr6:coauthVersionLast="36" xr6:coauthVersionMax="36" xr10:uidLastSave="{00000000-0000-0000-0000-000000000000}"/>
  <bookViews>
    <workbookView xWindow="0" yWindow="0" windowWidth="14490" windowHeight="7380" xr2:uid="{00000000-000D-0000-FFFF-FFFF00000000}"/>
  </bookViews>
  <sheets>
    <sheet name=" 20001.17-soupis " sheetId="1" r:id="rId1"/>
  </sheets>
  <definedNames>
    <definedName name="_xlnm._FilterDatabase" localSheetId="0" hidden="1">' 20001.17-soupis '!$A$1:$A$130</definedName>
    <definedName name="_xlnm.Print_Titles" localSheetId="0">' 20001.17-soupis '!$77:$77</definedName>
    <definedName name="_xlnm.Print_Area" localSheetId="0">' 20001.17-soupis '!$C$4:$J$36,' 20001.17-soupis '!$C$42:$J$59,' 20001.17-soupis '!$C$65:$K$129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15" i="1" l="1"/>
  <c r="BH115" i="1"/>
  <c r="BG115" i="1"/>
  <c r="BF115" i="1"/>
  <c r="BE115" i="1"/>
  <c r="S115" i="1"/>
  <c r="Q115" i="1"/>
  <c r="O115" i="1"/>
  <c r="J115" i="1"/>
  <c r="BD115" i="1" s="1"/>
  <c r="J81" i="1" l="1"/>
  <c r="F52" i="1"/>
  <c r="BJ99" i="1" l="1"/>
  <c r="BH99" i="1"/>
  <c r="BG99" i="1"/>
  <c r="BF99" i="1"/>
  <c r="BE99" i="1"/>
  <c r="S99" i="1"/>
  <c r="Q99" i="1"/>
  <c r="O99" i="1"/>
  <c r="J99" i="1"/>
  <c r="BD99" i="1" s="1"/>
  <c r="BJ95" i="1"/>
  <c r="BH95" i="1"/>
  <c r="BG95" i="1"/>
  <c r="BF95" i="1"/>
  <c r="BE95" i="1"/>
  <c r="S95" i="1"/>
  <c r="Q95" i="1"/>
  <c r="O95" i="1"/>
  <c r="J95" i="1"/>
  <c r="BD95" i="1" s="1"/>
  <c r="J85" i="1"/>
  <c r="BD85" i="1" s="1"/>
  <c r="O85" i="1"/>
  <c r="Q85" i="1"/>
  <c r="S85" i="1"/>
  <c r="BE85" i="1"/>
  <c r="BF85" i="1"/>
  <c r="BG85" i="1"/>
  <c r="BH85" i="1"/>
  <c r="BJ85" i="1"/>
  <c r="BJ127" i="1" l="1"/>
  <c r="BH127" i="1"/>
  <c r="BG127" i="1"/>
  <c r="BF127" i="1"/>
  <c r="BE127" i="1"/>
  <c r="S127" i="1"/>
  <c r="Q127" i="1"/>
  <c r="O127" i="1"/>
  <c r="J127" i="1"/>
  <c r="BD127" i="1" s="1"/>
  <c r="BJ125" i="1"/>
  <c r="BH125" i="1"/>
  <c r="BG125" i="1"/>
  <c r="BF125" i="1"/>
  <c r="BE125" i="1"/>
  <c r="S125" i="1"/>
  <c r="Q125" i="1"/>
  <c r="O125" i="1"/>
  <c r="J125" i="1"/>
  <c r="BD125" i="1" s="1"/>
  <c r="BJ123" i="1"/>
  <c r="BH123" i="1"/>
  <c r="BG123" i="1"/>
  <c r="BF123" i="1"/>
  <c r="BE123" i="1"/>
  <c r="S123" i="1"/>
  <c r="Q123" i="1"/>
  <c r="O123" i="1"/>
  <c r="J123" i="1"/>
  <c r="BD123" i="1" s="1"/>
  <c r="BJ121" i="1"/>
  <c r="BH121" i="1"/>
  <c r="BG121" i="1"/>
  <c r="BF121" i="1"/>
  <c r="BE121" i="1"/>
  <c r="S121" i="1"/>
  <c r="Q121" i="1"/>
  <c r="O121" i="1"/>
  <c r="J121" i="1"/>
  <c r="BD121" i="1" s="1"/>
  <c r="BJ119" i="1"/>
  <c r="BH119" i="1"/>
  <c r="BG119" i="1"/>
  <c r="BF119" i="1"/>
  <c r="BE119" i="1"/>
  <c r="S119" i="1"/>
  <c r="Q119" i="1"/>
  <c r="O119" i="1"/>
  <c r="J119" i="1"/>
  <c r="BD119" i="1" s="1"/>
  <c r="BJ117" i="1"/>
  <c r="BH117" i="1"/>
  <c r="BG117" i="1"/>
  <c r="BF117" i="1"/>
  <c r="BE117" i="1"/>
  <c r="S117" i="1"/>
  <c r="Q117" i="1"/>
  <c r="O117" i="1"/>
  <c r="J117" i="1"/>
  <c r="BD117" i="1" s="1"/>
  <c r="BJ113" i="1"/>
  <c r="BH113" i="1"/>
  <c r="BG113" i="1"/>
  <c r="BF113" i="1"/>
  <c r="BE113" i="1"/>
  <c r="S113" i="1"/>
  <c r="Q113" i="1"/>
  <c r="O113" i="1"/>
  <c r="J113" i="1"/>
  <c r="BD113" i="1" s="1"/>
  <c r="BJ111" i="1"/>
  <c r="BH111" i="1"/>
  <c r="BG111" i="1"/>
  <c r="BF111" i="1"/>
  <c r="BE111" i="1"/>
  <c r="S111" i="1"/>
  <c r="Q111" i="1"/>
  <c r="O111" i="1"/>
  <c r="J111" i="1"/>
  <c r="BD111" i="1" s="1"/>
  <c r="BJ109" i="1"/>
  <c r="BH109" i="1"/>
  <c r="BG109" i="1"/>
  <c r="BF109" i="1"/>
  <c r="BE109" i="1"/>
  <c r="S109" i="1"/>
  <c r="Q109" i="1"/>
  <c r="O109" i="1"/>
  <c r="J109" i="1"/>
  <c r="BD109" i="1" s="1"/>
  <c r="BJ107" i="1"/>
  <c r="BH107" i="1"/>
  <c r="BG107" i="1"/>
  <c r="BF107" i="1"/>
  <c r="BE107" i="1"/>
  <c r="S107" i="1"/>
  <c r="Q107" i="1"/>
  <c r="O107" i="1"/>
  <c r="J107" i="1"/>
  <c r="BD107" i="1" s="1"/>
  <c r="BJ105" i="1"/>
  <c r="BH105" i="1"/>
  <c r="BG105" i="1"/>
  <c r="BF105" i="1"/>
  <c r="BE105" i="1"/>
  <c r="S105" i="1"/>
  <c r="Q105" i="1"/>
  <c r="O105" i="1"/>
  <c r="J105" i="1"/>
  <c r="BD105" i="1" s="1"/>
  <c r="BJ103" i="1"/>
  <c r="BH103" i="1"/>
  <c r="BG103" i="1"/>
  <c r="BF103" i="1"/>
  <c r="BE103" i="1"/>
  <c r="S103" i="1"/>
  <c r="Q103" i="1"/>
  <c r="O103" i="1"/>
  <c r="J103" i="1"/>
  <c r="BD103" i="1" s="1"/>
  <c r="BJ101" i="1"/>
  <c r="BH101" i="1"/>
  <c r="BG101" i="1"/>
  <c r="BF101" i="1"/>
  <c r="BE101" i="1"/>
  <c r="S101" i="1"/>
  <c r="Q101" i="1"/>
  <c r="O101" i="1"/>
  <c r="J101" i="1"/>
  <c r="BD101" i="1" s="1"/>
  <c r="BJ97" i="1"/>
  <c r="BH97" i="1"/>
  <c r="BG97" i="1"/>
  <c r="BF97" i="1"/>
  <c r="BE97" i="1"/>
  <c r="S97" i="1"/>
  <c r="Q97" i="1"/>
  <c r="O97" i="1"/>
  <c r="J97" i="1"/>
  <c r="BD97" i="1" s="1"/>
  <c r="BJ93" i="1"/>
  <c r="BH93" i="1"/>
  <c r="BG93" i="1"/>
  <c r="BF93" i="1"/>
  <c r="BE93" i="1"/>
  <c r="S93" i="1"/>
  <c r="Q93" i="1"/>
  <c r="O93" i="1"/>
  <c r="J93" i="1"/>
  <c r="BD93" i="1" s="1"/>
  <c r="BJ91" i="1"/>
  <c r="BH91" i="1"/>
  <c r="BG91" i="1"/>
  <c r="BF91" i="1"/>
  <c r="BE91" i="1"/>
  <c r="S91" i="1"/>
  <c r="Q91" i="1"/>
  <c r="O91" i="1"/>
  <c r="J91" i="1"/>
  <c r="BD91" i="1" s="1"/>
  <c r="BJ89" i="1"/>
  <c r="BH89" i="1"/>
  <c r="BG89" i="1"/>
  <c r="BF89" i="1"/>
  <c r="BE89" i="1"/>
  <c r="S89" i="1"/>
  <c r="Q89" i="1"/>
  <c r="O89" i="1"/>
  <c r="J89" i="1"/>
  <c r="BD89" i="1" s="1"/>
  <c r="BJ87" i="1"/>
  <c r="BH87" i="1"/>
  <c r="BG87" i="1"/>
  <c r="BF87" i="1"/>
  <c r="BE87" i="1"/>
  <c r="S87" i="1"/>
  <c r="Q87" i="1"/>
  <c r="O87" i="1"/>
  <c r="J87" i="1"/>
  <c r="BD87" i="1" s="1"/>
  <c r="BJ83" i="1"/>
  <c r="BH83" i="1"/>
  <c r="BG83" i="1"/>
  <c r="BF83" i="1"/>
  <c r="BE83" i="1"/>
  <c r="S83" i="1"/>
  <c r="Q83" i="1"/>
  <c r="O83" i="1"/>
  <c r="J83" i="1"/>
  <c r="BD83" i="1" s="1"/>
  <c r="BJ81" i="1"/>
  <c r="BH81" i="1"/>
  <c r="BG81" i="1"/>
  <c r="BF81" i="1"/>
  <c r="BE81" i="1"/>
  <c r="S81" i="1"/>
  <c r="Q81" i="1"/>
  <c r="O81" i="1"/>
  <c r="BD81" i="1"/>
  <c r="F74" i="1"/>
  <c r="F72" i="1"/>
  <c r="E70" i="1"/>
  <c r="F51" i="1"/>
  <c r="F49" i="1"/>
  <c r="E47" i="1"/>
  <c r="E45" i="1"/>
  <c r="S80" i="1" l="1"/>
  <c r="S79" i="1" s="1"/>
  <c r="S78" i="1" s="1"/>
  <c r="F34" i="1"/>
  <c r="F31" i="1"/>
  <c r="BJ80" i="1"/>
  <c r="BJ79" i="1" s="1"/>
  <c r="J31" i="1"/>
  <c r="O80" i="1"/>
  <c r="O79" i="1" s="1"/>
  <c r="O78" i="1" s="1"/>
  <c r="Q80" i="1"/>
  <c r="Q79" i="1" s="1"/>
  <c r="Q78" i="1" s="1"/>
  <c r="F33" i="1"/>
  <c r="E68" i="1"/>
  <c r="J72" i="1"/>
  <c r="J30" i="1"/>
  <c r="F30" i="1"/>
  <c r="F32" i="1"/>
  <c r="J80" i="1" l="1"/>
  <c r="J58" i="1" s="1"/>
  <c r="BJ78" i="1"/>
  <c r="J78" i="1" s="1"/>
  <c r="J56" i="1" s="1"/>
  <c r="J79" i="1"/>
  <c r="J57" i="1" s="1"/>
  <c r="J27" i="1" l="1"/>
  <c r="J36" i="1" s="1"/>
</calcChain>
</file>

<file path=xl/sharedStrings.xml><?xml version="1.0" encoding="utf-8"?>
<sst xmlns="http://schemas.openxmlformats.org/spreadsheetml/2006/main" count="647" uniqueCount="172">
  <si>
    <t>List obsahuje:</t>
  </si>
  <si>
    <t>1) Krycí list soupisu</t>
  </si>
  <si>
    <t>2) Rekapitulace</t>
  </si>
  <si>
    <t>3) Soupis prací</t>
  </si>
  <si>
    <t>Zpět na list:</t>
  </si>
  <si>
    <t>Rekapitulace stavby</t>
  </si>
  <si>
    <t>&gt;&gt;  skryté sloupce  &lt;&lt;</t>
  </si>
  <si>
    <t>{62c1a783-7f67-49b8-ae66-5eb4c3d13ebd}</t>
  </si>
  <si>
    <t>2</t>
  </si>
  <si>
    <t>KRYCÍ LIST SOUPISU</t>
  </si>
  <si>
    <t>False</t>
  </si>
  <si>
    <t>Stavba:</t>
  </si>
  <si>
    <t>Objekt:</t>
  </si>
  <si>
    <t>KSO:</t>
  </si>
  <si>
    <t/>
  </si>
  <si>
    <t>CC-CZ:</t>
  </si>
  <si>
    <t>Místo:</t>
  </si>
  <si>
    <t>Náchod</t>
  </si>
  <si>
    <t>Datum:</t>
  </si>
  <si>
    <t>Zadavatel:</t>
  </si>
  <si>
    <t>IČ:</t>
  </si>
  <si>
    <t>Královéhradecký kraj</t>
  </si>
  <si>
    <t>DIČ:</t>
  </si>
  <si>
    <t>Uchazeč:</t>
  </si>
  <si>
    <t>Projektant: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</si>
  <si>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</si>
  <si>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</si>
  <si>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</si>
  <si>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</si>
  <si>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</si>
  <si>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</si>
  <si>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</si>
  <si>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</si>
  <si>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</si>
  <si>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</si>
  <si>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</si>
  <si>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</si>
  <si>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</si>
  <si>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</si>
  <si>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 dílu - Popis</t>
  </si>
  <si>
    <t>Cena celkem [CZK]</t>
  </si>
  <si>
    <t>Náklady soupisu celkem</t>
  </si>
  <si>
    <t>-1</t>
  </si>
  <si>
    <t xml:space="preserve">    766 - Interier volný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</si>
  <si>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</si>
  <si>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</si>
  <si>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</si>
  <si>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</si>
  <si>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</si>
  <si>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</si>
  <si>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</si>
  <si>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</si>
  <si>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</si>
  <si>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</si>
  <si>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</si>
  <si>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</si>
  <si>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</si>
  <si>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</si>
  <si>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</si>
  <si>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</si>
  <si>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0</t>
  </si>
  <si>
    <t>ROZPOCET</t>
  </si>
  <si>
    <t>766</t>
  </si>
  <si>
    <t>Interier volný</t>
  </si>
  <si>
    <t>1</t>
  </si>
  <si>
    <t>K</t>
  </si>
  <si>
    <t>ks</t>
  </si>
  <si>
    <t>16</t>
  </si>
  <si>
    <t>VV</t>
  </si>
  <si>
    <t>True</t>
  </si>
  <si>
    <t>-847885361</t>
  </si>
  <si>
    <t>-1691940864</t>
  </si>
  <si>
    <t>-314811175</t>
  </si>
  <si>
    <t>-881895565</t>
  </si>
  <si>
    <t>-207706894</t>
  </si>
  <si>
    <t>-1491448999</t>
  </si>
  <si>
    <t>-1779890054</t>
  </si>
  <si>
    <t>-1856077997</t>
  </si>
  <si>
    <t>761367498</t>
  </si>
  <si>
    <t>1692638182</t>
  </si>
  <si>
    <t>-642793442</t>
  </si>
  <si>
    <t>1124574622</t>
  </si>
  <si>
    <t>-44932478</t>
  </si>
  <si>
    <t>331589731</t>
  </si>
  <si>
    <t>899799814</t>
  </si>
  <si>
    <t>-963101273</t>
  </si>
  <si>
    <t>-914766382</t>
  </si>
  <si>
    <t>-1335981750</t>
  </si>
  <si>
    <t>-713772561</t>
  </si>
  <si>
    <t>-566117604</t>
  </si>
  <si>
    <t>1130481235</t>
  </si>
  <si>
    <t>PSV - Práce a dodávky PSV</t>
  </si>
  <si>
    <t>Práce a dodávky PSV</t>
  </si>
  <si>
    <t>Modernizace a dostavba Oblastní nemocnice Náchod - 1.etapa</t>
  </si>
  <si>
    <t>766001</t>
  </si>
  <si>
    <t>Dodávka kancelářské židle s područkami dle tabulky   D.2001.17 Kusovník volného interiérového vybavení II.</t>
  </si>
  <si>
    <t xml:space="preserve">"schema A01" </t>
  </si>
  <si>
    <t>766001a</t>
  </si>
  <si>
    <t>Dodávka kancelářské židle s područkami dle tabulky  D.2001.17 Kusovník volného interiérového vybavení II.</t>
  </si>
  <si>
    <t>"schema A01a"</t>
  </si>
  <si>
    <t>766002</t>
  </si>
  <si>
    <t>Dodávka kancelářské židle s područkami-vysoký standard dle tabulky  D.2001.17 Kusovník volného interiérového vybavení II.</t>
  </si>
  <si>
    <t>"schema A02"</t>
  </si>
  <si>
    <t>766003</t>
  </si>
  <si>
    <t>Dodávka přísedové židle nízké  s područkami dle tabulky  D.2001.17 Kusovník volného interiérového vybavení II.</t>
  </si>
  <si>
    <t xml:space="preserve">"schema A03"  </t>
  </si>
  <si>
    <t>766004</t>
  </si>
  <si>
    <t>Dodávka zasedací židle nízké s područkami dle tabulky  D.2001.17 Kusovník volného interiérového vybavení II.</t>
  </si>
  <si>
    <t xml:space="preserve">"schema č.A04" </t>
  </si>
  <si>
    <t>766005</t>
  </si>
  <si>
    <t>Dodávka pevné židle bez  područek do pokojů dle tabulky  D.2001.17 Kusovník volného interiérového vybavení II.</t>
  </si>
  <si>
    <t>"schema A05"</t>
  </si>
  <si>
    <t>766006</t>
  </si>
  <si>
    <t>Dodávka pevné židle jídelní  bez područek  dle tabulky  D.2001.17 Kusovník volného interiérového vybavení II.</t>
  </si>
  <si>
    <t xml:space="preserve">"schema A06" </t>
  </si>
  <si>
    <t>766007</t>
  </si>
  <si>
    <t>Dodávka přísedové židle do zdravotnických místností  bez područek  dle tabulky  D.2001.17 Kusovník volného interiérového vybavení II.</t>
  </si>
  <si>
    <t xml:space="preserve">"schema A07" </t>
  </si>
  <si>
    <t>766008</t>
  </si>
  <si>
    <t>Dodávka  konferenční křeslo dle tabulky  D.2001.17 Kusovník volného interiérového vybavení II.</t>
  </si>
  <si>
    <t xml:space="preserve">"schema A08"  </t>
  </si>
  <si>
    <t>766008a</t>
  </si>
  <si>
    <t>Dodávka  konferenční křeslo  dle tabulky  D.2001.17 Kusovník volného interiérového vybavení II.</t>
  </si>
  <si>
    <t xml:space="preserve">"schema A09"  </t>
  </si>
  <si>
    <t>766009</t>
  </si>
  <si>
    <t>Dodávka pohovka (válenda s úložným prostorem pro lůžkoviny) dle tabulky  D.2001.17 Kusovník volného interiérového vybavení II.</t>
  </si>
  <si>
    <t xml:space="preserve">"schema A10"  </t>
  </si>
  <si>
    <t>766010</t>
  </si>
  <si>
    <t>Dodávka modulová sedací sestava -3místná  dle tabulky  D.2001.17 Kusovník volného interiérového vybavení II.</t>
  </si>
  <si>
    <t>"schema A11"</t>
  </si>
  <si>
    <t>766011</t>
  </si>
  <si>
    <t>Dodávka-modulová sedací sestava-4místná dle tabulky  D.2001.17 Kusovník volného interiérového vybavení II.</t>
  </si>
  <si>
    <t xml:space="preserve">"schema A12" </t>
  </si>
  <si>
    <t>14</t>
  </si>
  <si>
    <t>766012</t>
  </si>
  <si>
    <t>Dodávka křeslo čekací plastové  dle tabulky  D.2001.17 Kusovník volného interiérového vybavení II.</t>
  </si>
  <si>
    <t xml:space="preserve">"schema A13" </t>
  </si>
  <si>
    <t>15</t>
  </si>
  <si>
    <t>766013</t>
  </si>
  <si>
    <t>"schema A14"</t>
  </si>
  <si>
    <t>766014</t>
  </si>
  <si>
    <t>"schema A15"</t>
  </si>
  <si>
    <t>766016</t>
  </si>
  <si>
    <t>Dodávka křeslo odpočinkové, otočné  do lůžkového pokoje  dle tabulky  D.2001.17 Kusovník volného interiérového vybavení II.</t>
  </si>
  <si>
    <t>"schema A17</t>
  </si>
  <si>
    <t>766017</t>
  </si>
  <si>
    <t xml:space="preserve">"schema A18"  </t>
  </si>
  <si>
    <t>766018</t>
  </si>
  <si>
    <t>Dodávka stolička kulatá  dle tabulky  D.2001.17 Kusovník volného interiérového vybavení II.</t>
  </si>
  <si>
    <t>"schema A19"</t>
  </si>
  <si>
    <t>766019</t>
  </si>
  <si>
    <t>Dodávka konferenční židle   dle tabulky  D.2001.17 Kusovník volného interiérového vybavení II.</t>
  </si>
  <si>
    <t xml:space="preserve">"schema A20" </t>
  </si>
  <si>
    <t>766020</t>
  </si>
  <si>
    <t>Dodávka křeslo pojízdné polohovací  dle tabulky  D.2001.17 Kusovník volného interiérového vybavení II.</t>
  </si>
  <si>
    <t xml:space="preserve">"schema A21" </t>
  </si>
  <si>
    <t>766022</t>
  </si>
  <si>
    <t>Dodávka dětská židle  dle tabulky  D.2001.17 Kusovník volného interiérového vybavení II.</t>
  </si>
  <si>
    <t>"schema A23"</t>
  </si>
  <si>
    <t>766067</t>
  </si>
  <si>
    <t>Dodávka věšák samostatně stojící  dle tabulky  D.2001.17 Kusovník volného interiérového vybavení II.</t>
  </si>
  <si>
    <t xml:space="preserve">"schema D06" </t>
  </si>
  <si>
    <t>NA25.1 - 20001.17-Interierové vybavení volné č. II</t>
  </si>
  <si>
    <t>Dodávka pohovka (válenda bez  úložného prostoru pro lůžkoviny) dle tabulky  D.2001.17 Kusovník volného interiérového vybavení II.</t>
  </si>
  <si>
    <t>REKAPITULACE ČLENĚNÍ SOUPISU DODÁVEK</t>
  </si>
  <si>
    <t xml:space="preserve">SOUPIS </t>
  </si>
  <si>
    <t>Dodávka dvojkřeslo čekací  dle tabulky  D.2001.17 Kusovník volného interiérového vybavení II.</t>
  </si>
  <si>
    <t>Dodávka křeslo čekací dle tabulky  D.2001.17 Kusovník volného interiérového vybavení II.</t>
  </si>
  <si>
    <t xml:space="preserve">Součástí ceny jednotlivých  položek je i  roznos a instalace v  místě plnění </t>
  </si>
  <si>
    <t>"schema A17a</t>
  </si>
  <si>
    <t>Křeslo odpočinkové rozkládací do lůžkového pokoje  dle tabulky  D.2001.17 Kusovník volného interiérového vybavení II.</t>
  </si>
  <si>
    <t>766016a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</si>
</sst>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6" x14ac:knownFonts="1">
    <font>
      <sz val="8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</font>
    <font>
      <sz val="8"/>
      <color rgb="FF505050"/>
      <name val="Trebuchet MS"/>
      <family val="2"/>
    </font>
    <font>
      <sz val="7"/>
      <color rgb="FF96969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3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17" fillId="0" borderId="6" xfId="0" applyNumberFormat="1" applyFont="1" applyBorder="1" applyAlignment="1"/>
    <xf numFmtId="166" fontId="17" fillId="0" borderId="18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19" fillId="0" borderId="4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Border="1" applyAlignment="1"/>
    <xf numFmtId="166" fontId="19" fillId="0" borderId="0" xfId="0" applyNumberFormat="1" applyFont="1" applyBorder="1" applyAlignment="1"/>
    <xf numFmtId="166" fontId="19" fillId="0" borderId="19" xfId="0" applyNumberFormat="1" applyFont="1" applyBorder="1" applyAlignme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  <xf numFmtId="166" fontId="1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4" fontId="0" fillId="5" borderId="2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164" fontId="9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165" fontId="12" fillId="0" borderId="0" xfId="0" applyNumberFormat="1" applyFont="1" applyBorder="1" applyAlignment="1" applyProtection="1">
      <alignment horizontal="right" vertical="center"/>
    </xf>
    <xf numFmtId="0" fontId="0" fillId="4" borderId="0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4" fontId="8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0" xfId="0" applyProtection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vertical="center"/>
    </xf>
    <xf numFmtId="4" fontId="14" fillId="0" borderId="14" xfId="0" applyNumberFormat="1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vertical="center"/>
    </xf>
    <xf numFmtId="4" fontId="15" fillId="0" borderId="14" xfId="0" applyNumberFormat="1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/>
    <xf numFmtId="0" fontId="19" fillId="0" borderId="4" xfId="0" applyFont="1" applyBorder="1" applyAlignmen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4" fontId="14" fillId="0" borderId="0" xfId="0" applyNumberFormat="1" applyFont="1" applyAlignment="1" applyProtection="1"/>
    <xf numFmtId="0" fontId="19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4" fontId="15" fillId="0" borderId="0" xfId="0" applyNumberFormat="1" applyFont="1" applyBorder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0" fillId="0" borderId="20" xfId="0" applyNumberFormat="1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 wrapText="1"/>
    </xf>
    <xf numFmtId="167" fontId="24" fillId="0" borderId="0" xfId="0" applyNumberFormat="1" applyFont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22" xfId="0" applyFont="1" applyFill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24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167" fontId="20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</cellXfs>
  <cellStyles count="4">
    <cellStyle name="Hypertextový odkaz" xfId="1" builtinId="8"/>
    <cellStyle name="Hypertextový odkaz 2" xfId="3" xr:uid="{00000000-0005-0000-0000-000031000000}"/>
    <cellStyle name="Hypertextový odkaz 3" xfId="2" xr:uid="{00000000-0005-0000-0000-00003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30"/>
  <sheetViews>
    <sheetView showGridLines="0" tabSelected="1" workbookViewId="0">
      <pane ySplit="1" topLeftCell="A104" activePane="bottomLeft" state="frozen"/>
      <selection pane="bottomLeft" activeCell="G117" sqref="G117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8" max="18" width="8.125" hidden="1" customWidth="1"/>
    <col min="19" max="19" width="29.625" hidden="1" customWidth="1"/>
    <col min="20" max="20" width="16.375" hidden="1" customWidth="1"/>
    <col min="21" max="21" width="12.375" customWidth="1"/>
    <col min="22" max="22" width="16.375" customWidth="1"/>
    <col min="23" max="23" width="12.375" customWidth="1"/>
    <col min="24" max="24" width="15" customWidth="1"/>
    <col min="25" max="25" width="11" customWidth="1"/>
    <col min="26" max="26" width="15" customWidth="1"/>
    <col min="27" max="27" width="16.375" customWidth="1"/>
    <col min="28" max="28" width="11" customWidth="1"/>
    <col min="29" max="29" width="15" customWidth="1"/>
    <col min="30" max="30" width="16.375" customWidth="1"/>
  </cols>
  <sheetData>
    <row r="1" spans="1:69" ht="21.75" customHeight="1" x14ac:dyDescent="0.35">
      <c r="A1" s="1"/>
      <c r="B1" s="2"/>
      <c r="C1" s="2"/>
      <c r="D1" s="3" t="s">
        <v>0</v>
      </c>
      <c r="E1" s="2"/>
      <c r="F1" s="4" t="s">
        <v>1</v>
      </c>
      <c r="G1" s="146" t="s">
        <v>2</v>
      </c>
      <c r="H1" s="146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37" customHeight="1" x14ac:dyDescent="0.35">
      <c r="L2" s="147" t="s">
        <v>6</v>
      </c>
      <c r="M2" s="148"/>
      <c r="N2" s="148"/>
      <c r="O2" s="148"/>
      <c r="P2" s="148"/>
      <c r="Q2" s="148"/>
      <c r="R2" s="148"/>
      <c r="S2" s="148"/>
      <c r="T2" s="148"/>
      <c r="U2" s="148"/>
      <c r="AS2" s="7" t="s">
        <v>7</v>
      </c>
    </row>
    <row r="3" spans="1:69" ht="7" customHeight="1" x14ac:dyDescent="0.35">
      <c r="B3" s="44"/>
      <c r="C3" s="45"/>
      <c r="D3" s="45"/>
      <c r="E3" s="45"/>
      <c r="F3" s="45"/>
      <c r="G3" s="45"/>
      <c r="H3" s="45"/>
      <c r="I3" s="45"/>
      <c r="J3" s="45"/>
      <c r="K3" s="46"/>
      <c r="AS3" s="7" t="s">
        <v>8</v>
      </c>
    </row>
    <row r="4" spans="1:69" ht="37" customHeight="1" x14ac:dyDescent="0.35">
      <c r="B4" s="47"/>
      <c r="C4" s="48"/>
      <c r="D4" s="49" t="s">
        <v>9</v>
      </c>
      <c r="E4" s="48"/>
      <c r="F4" s="48"/>
      <c r="G4" s="48"/>
      <c r="H4" s="48"/>
      <c r="I4" s="48"/>
      <c r="J4" s="48"/>
      <c r="K4" s="50"/>
      <c r="AS4" s="7" t="s">
        <v>10</v>
      </c>
    </row>
    <row r="5" spans="1:69" ht="7" customHeight="1" x14ac:dyDescent="0.35">
      <c r="B5" s="47"/>
      <c r="C5" s="48"/>
      <c r="D5" s="48"/>
      <c r="E5" s="48"/>
      <c r="F5" s="48"/>
      <c r="G5" s="48"/>
      <c r="H5" s="48"/>
      <c r="I5" s="48"/>
      <c r="J5" s="48"/>
      <c r="K5" s="50"/>
    </row>
    <row r="6" spans="1:69" x14ac:dyDescent="0.35">
      <c r="B6" s="47"/>
      <c r="C6" s="48"/>
      <c r="D6" s="51" t="s">
        <v>11</v>
      </c>
      <c r="E6" s="48"/>
      <c r="F6" s="48"/>
      <c r="G6" s="48"/>
      <c r="H6" s="48"/>
      <c r="I6" s="48"/>
      <c r="J6" s="48"/>
      <c r="K6" s="50"/>
    </row>
    <row r="7" spans="1:69" ht="22.5" customHeight="1" x14ac:dyDescent="0.35">
      <c r="B7" s="47"/>
      <c r="C7" s="48"/>
      <c r="D7" s="48"/>
      <c r="E7" s="149" t="s">
        <v>93</v>
      </c>
      <c r="F7" s="150"/>
      <c r="G7" s="150"/>
      <c r="H7" s="150"/>
      <c r="I7" s="48"/>
      <c r="J7" s="48"/>
      <c r="K7" s="50"/>
    </row>
    <row r="8" spans="1:69" s="8" customFormat="1" x14ac:dyDescent="0.35">
      <c r="B8" s="52"/>
      <c r="C8" s="53"/>
      <c r="D8" s="51" t="s">
        <v>12</v>
      </c>
      <c r="E8" s="53"/>
      <c r="F8" s="53"/>
      <c r="G8" s="53"/>
      <c r="H8" s="53"/>
      <c r="I8" s="53"/>
      <c r="J8" s="53"/>
      <c r="K8" s="54"/>
    </row>
    <row r="9" spans="1:69" s="8" customFormat="1" ht="37" customHeight="1" x14ac:dyDescent="0.35">
      <c r="B9" s="52"/>
      <c r="C9" s="53"/>
      <c r="D9" s="53"/>
      <c r="E9" s="140" t="s">
        <v>162</v>
      </c>
      <c r="F9" s="141"/>
      <c r="G9" s="141"/>
      <c r="H9" s="141"/>
      <c r="I9" s="53"/>
      <c r="J9" s="53"/>
      <c r="K9" s="54"/>
    </row>
    <row r="10" spans="1:69" s="8" customFormat="1" x14ac:dyDescent="0.35">
      <c r="B10" s="52"/>
      <c r="C10" s="53"/>
      <c r="D10" s="53"/>
      <c r="E10" s="53"/>
      <c r="F10" s="53"/>
      <c r="G10" s="53"/>
      <c r="H10" s="53"/>
      <c r="I10" s="53"/>
      <c r="J10" s="53"/>
      <c r="K10" s="54"/>
    </row>
    <row r="11" spans="1:69" s="8" customFormat="1" ht="14.5" customHeight="1" x14ac:dyDescent="0.35">
      <c r="B11" s="52"/>
      <c r="C11" s="53"/>
      <c r="D11" s="51" t="s">
        <v>13</v>
      </c>
      <c r="E11" s="53"/>
      <c r="F11" s="55" t="s">
        <v>14</v>
      </c>
      <c r="G11" s="53"/>
      <c r="H11" s="53"/>
      <c r="I11" s="51" t="s">
        <v>15</v>
      </c>
      <c r="J11" s="55" t="s">
        <v>14</v>
      </c>
      <c r="K11" s="54"/>
    </row>
    <row r="12" spans="1:69" s="8" customFormat="1" ht="14.5" customHeight="1" x14ac:dyDescent="0.35">
      <c r="B12" s="52"/>
      <c r="C12" s="53"/>
      <c r="D12" s="51" t="s">
        <v>16</v>
      </c>
      <c r="E12" s="53"/>
      <c r="F12" s="55" t="s">
        <v>17</v>
      </c>
      <c r="G12" s="53"/>
      <c r="H12" s="53"/>
      <c r="I12" s="51" t="s">
        <v>18</v>
      </c>
      <c r="J12" s="43"/>
      <c r="K12" s="54"/>
    </row>
    <row r="13" spans="1:69" s="8" customFormat="1" ht="10.9" customHeight="1" x14ac:dyDescent="0.35">
      <c r="B13" s="52"/>
      <c r="C13" s="53"/>
      <c r="D13" s="53"/>
      <c r="E13" s="53"/>
      <c r="F13" s="53"/>
      <c r="G13" s="53"/>
      <c r="H13" s="53"/>
      <c r="I13" s="53"/>
      <c r="J13" s="53"/>
      <c r="K13" s="54"/>
    </row>
    <row r="14" spans="1:69" s="8" customFormat="1" ht="14.5" customHeight="1" x14ac:dyDescent="0.35">
      <c r="B14" s="52"/>
      <c r="C14" s="53"/>
      <c r="D14" s="51" t="s">
        <v>19</v>
      </c>
      <c r="E14" s="53"/>
      <c r="F14" s="53"/>
      <c r="G14" s="53"/>
      <c r="H14" s="53"/>
      <c r="I14" s="51" t="s">
        <v>20</v>
      </c>
      <c r="J14" s="55" t="s">
        <v>14</v>
      </c>
      <c r="K14" s="54"/>
    </row>
    <row r="15" spans="1:69" s="8" customFormat="1" ht="18" customHeight="1" x14ac:dyDescent="0.35">
      <c r="B15" s="52"/>
      <c r="C15" s="53"/>
      <c r="D15" s="53"/>
      <c r="E15" s="55" t="s">
        <v>21</v>
      </c>
      <c r="F15" s="53"/>
      <c r="G15" s="53"/>
      <c r="H15" s="53"/>
      <c r="I15" s="51" t="s">
        <v>22</v>
      </c>
      <c r="J15" s="55" t="s">
        <v>14</v>
      </c>
      <c r="K15" s="54"/>
    </row>
    <row r="16" spans="1:69" s="8" customFormat="1" ht="7" customHeight="1" x14ac:dyDescent="0.35">
      <c r="B16" s="52"/>
      <c r="C16" s="53"/>
      <c r="D16" s="53"/>
      <c r="E16" s="53"/>
      <c r="F16" s="53"/>
      <c r="G16" s="53"/>
      <c r="H16" s="53"/>
      <c r="I16" s="53"/>
      <c r="J16" s="53"/>
      <c r="K16" s="54"/>
    </row>
    <row r="17" spans="2:11" s="8" customFormat="1" ht="14.5" customHeight="1" x14ac:dyDescent="0.35">
      <c r="B17" s="52"/>
      <c r="C17" s="53"/>
      <c r="D17" s="51" t="s">
        <v>23</v>
      </c>
      <c r="E17" s="53"/>
      <c r="F17" s="42"/>
      <c r="G17" s="53"/>
      <c r="H17" s="53"/>
      <c r="I17" s="51" t="s">
        <v>20</v>
      </c>
      <c r="J17" s="55" t="s">
        <v>14</v>
      </c>
      <c r="K17" s="54"/>
    </row>
    <row r="18" spans="2:11" s="8" customFormat="1" ht="18" customHeight="1" x14ac:dyDescent="0.35">
      <c r="B18" s="52"/>
      <c r="C18" s="53"/>
      <c r="D18" s="53"/>
      <c r="E18" s="55"/>
      <c r="F18" s="53"/>
      <c r="G18" s="53"/>
      <c r="H18" s="53"/>
      <c r="I18" s="51" t="s">
        <v>22</v>
      </c>
      <c r="J18" s="55" t="s">
        <v>14</v>
      </c>
      <c r="K18" s="54"/>
    </row>
    <row r="19" spans="2:11" s="8" customFormat="1" ht="7" customHeight="1" x14ac:dyDescent="0.35">
      <c r="B19" s="52"/>
      <c r="C19" s="53"/>
      <c r="D19" s="53"/>
      <c r="E19" s="53"/>
      <c r="F19" s="53"/>
      <c r="G19" s="53"/>
      <c r="H19" s="53"/>
      <c r="I19" s="53"/>
      <c r="J19" s="53"/>
      <c r="K19" s="54"/>
    </row>
    <row r="20" spans="2:11" s="8" customFormat="1" ht="14.5" customHeight="1" x14ac:dyDescent="0.35">
      <c r="B20" s="52"/>
      <c r="C20" s="53"/>
      <c r="D20" s="51" t="s">
        <v>24</v>
      </c>
      <c r="E20" s="53"/>
      <c r="F20" s="53"/>
      <c r="G20" s="53"/>
      <c r="H20" s="53"/>
      <c r="I20" s="51" t="s">
        <v>20</v>
      </c>
      <c r="J20" s="55" t="s">
        <v>14</v>
      </c>
      <c r="K20" s="54"/>
    </row>
    <row r="21" spans="2:11" s="8" customFormat="1" ht="18" customHeight="1" x14ac:dyDescent="0.35">
      <c r="B21" s="52"/>
      <c r="C21" s="53"/>
      <c r="D21" s="53"/>
      <c r="E21" s="55"/>
      <c r="F21" s="53"/>
      <c r="G21" s="53"/>
      <c r="H21" s="53"/>
      <c r="I21" s="51" t="s">
        <v>22</v>
      </c>
      <c r="J21" s="55" t="s">
        <v>14</v>
      </c>
      <c r="K21" s="54"/>
    </row>
    <row r="22" spans="2:11" s="8" customFormat="1" ht="7" customHeight="1" x14ac:dyDescent="0.35">
      <c r="B22" s="52"/>
      <c r="C22" s="53"/>
      <c r="D22" s="53"/>
      <c r="E22" s="53"/>
      <c r="F22" s="53"/>
      <c r="G22" s="53"/>
      <c r="H22" s="53"/>
      <c r="I22" s="53"/>
      <c r="J22" s="53"/>
      <c r="K22" s="54"/>
    </row>
    <row r="23" spans="2:11" s="8" customFormat="1" ht="14.5" customHeight="1" x14ac:dyDescent="0.35">
      <c r="B23" s="52"/>
      <c r="C23" s="53"/>
      <c r="D23" s="51" t="s">
        <v>25</v>
      </c>
      <c r="E23" s="53"/>
      <c r="F23" s="53"/>
      <c r="G23" s="53"/>
      <c r="H23" s="53"/>
      <c r="I23" s="53"/>
      <c r="J23" s="53"/>
      <c r="K23" s="54"/>
    </row>
    <row r="24" spans="2:11" s="10" customFormat="1" ht="22.5" customHeight="1" x14ac:dyDescent="0.35">
      <c r="B24" s="56"/>
      <c r="C24" s="57"/>
      <c r="D24" s="57"/>
      <c r="E24" s="151" t="s">
        <v>14</v>
      </c>
      <c r="F24" s="151"/>
      <c r="G24" s="151"/>
      <c r="H24" s="151"/>
      <c r="I24" s="57"/>
      <c r="J24" s="57"/>
      <c r="K24" s="58"/>
    </row>
    <row r="25" spans="2:11" s="8" customFormat="1" ht="7" customHeight="1" x14ac:dyDescent="0.35">
      <c r="B25" s="52"/>
      <c r="C25" s="53"/>
      <c r="D25" s="53"/>
      <c r="E25" s="53"/>
      <c r="F25" s="53"/>
      <c r="G25" s="53"/>
      <c r="H25" s="53"/>
      <c r="I25" s="53"/>
      <c r="J25" s="53"/>
      <c r="K25" s="54"/>
    </row>
    <row r="26" spans="2:11" s="8" customFormat="1" ht="7" customHeight="1" x14ac:dyDescent="0.35">
      <c r="B26" s="52"/>
      <c r="C26" s="53"/>
      <c r="D26" s="59"/>
      <c r="E26" s="59"/>
      <c r="F26" s="59"/>
      <c r="G26" s="59"/>
      <c r="H26" s="59"/>
      <c r="I26" s="59"/>
      <c r="J26" s="59"/>
      <c r="K26" s="60"/>
    </row>
    <row r="27" spans="2:11" s="8" customFormat="1" ht="25.4" customHeight="1" x14ac:dyDescent="0.35">
      <c r="B27" s="52"/>
      <c r="C27" s="53"/>
      <c r="D27" s="61" t="s">
        <v>26</v>
      </c>
      <c r="E27" s="53"/>
      <c r="F27" s="53"/>
      <c r="G27" s="53"/>
      <c r="H27" s="53"/>
      <c r="I27" s="53"/>
      <c r="J27" s="62">
        <f>ROUND(J78,2)</f>
        <v>0</v>
      </c>
      <c r="K27" s="54"/>
    </row>
    <row r="28" spans="2:11" s="8" customFormat="1" ht="7" customHeight="1" x14ac:dyDescent="0.35">
      <c r="B28" s="52"/>
      <c r="C28" s="53"/>
      <c r="D28" s="59"/>
      <c r="E28" s="59"/>
      <c r="F28" s="59"/>
      <c r="G28" s="59"/>
      <c r="H28" s="59"/>
      <c r="I28" s="59"/>
      <c r="J28" s="59"/>
      <c r="K28" s="60"/>
    </row>
    <row r="29" spans="2:11" s="8" customFormat="1" ht="14.5" customHeight="1" x14ac:dyDescent="0.35">
      <c r="B29" s="52"/>
      <c r="C29" s="53"/>
      <c r="D29" s="53"/>
      <c r="E29" s="53"/>
      <c r="F29" s="63" t="s">
        <v>27</v>
      </c>
      <c r="G29" s="53"/>
      <c r="H29" s="53"/>
      <c r="I29" s="63" t="s">
        <v>28</v>
      </c>
      <c r="J29" s="63" t="s">
        <v>29</v>
      </c>
      <c r="K29" s="54"/>
    </row>
    <row r="30" spans="2:11" s="8" customFormat="1" ht="14.5" customHeight="1" x14ac:dyDescent="0.35">
      <c r="B30" s="52"/>
      <c r="C30" s="53"/>
      <c r="D30" s="64" t="s">
        <v>30</v>
      </c>
      <c r="E30" s="64" t="s">
        <v>31</v>
      </c>
      <c r="F30" s="65">
        <f>ROUND(SUM(BD78:BD129), 2)</f>
        <v>0</v>
      </c>
      <c r="G30" s="53"/>
      <c r="H30" s="53"/>
      <c r="I30" s="66">
        <v>0.21</v>
      </c>
      <c r="J30" s="65">
        <f>ROUND(ROUND((SUM(BD78:BD129)), 2)*I30, 2)</f>
        <v>0</v>
      </c>
      <c r="K30" s="54"/>
    </row>
    <row r="31" spans="2:11" s="8" customFormat="1" ht="14.5" customHeight="1" x14ac:dyDescent="0.35">
      <c r="B31" s="52"/>
      <c r="C31" s="53"/>
      <c r="D31" s="53"/>
      <c r="E31" s="64" t="s">
        <v>32</v>
      </c>
      <c r="F31" s="65">
        <f>ROUND(SUM(BE78:BE129), 2)</f>
        <v>0</v>
      </c>
      <c r="G31" s="53"/>
      <c r="H31" s="53"/>
      <c r="I31" s="66">
        <v>0.15</v>
      </c>
      <c r="J31" s="65">
        <f>ROUND(ROUND((SUM(BE78:BE129)), 2)*I31, 2)</f>
        <v>0</v>
      </c>
      <c r="K31" s="54"/>
    </row>
    <row r="32" spans="2:11" s="8" customFormat="1" ht="14.5" hidden="1" customHeight="1" x14ac:dyDescent="0.35">
      <c r="B32" s="52"/>
      <c r="C32" s="53"/>
      <c r="D32" s="53"/>
      <c r="E32" s="64" t="s">
        <v>33</v>
      </c>
      <c r="F32" s="65">
        <f>ROUND(SUM(BF78:BF129), 2)</f>
        <v>0</v>
      </c>
      <c r="G32" s="53"/>
      <c r="H32" s="53"/>
      <c r="I32" s="66">
        <v>0.21</v>
      </c>
      <c r="J32" s="65">
        <v>0</v>
      </c>
      <c r="K32" s="54"/>
    </row>
    <row r="33" spans="2:11" s="8" customFormat="1" ht="14.5" hidden="1" customHeight="1" x14ac:dyDescent="0.35">
      <c r="B33" s="52"/>
      <c r="C33" s="53"/>
      <c r="D33" s="53"/>
      <c r="E33" s="64" t="s">
        <v>34</v>
      </c>
      <c r="F33" s="65">
        <f>ROUND(SUM(BG78:BG129), 2)</f>
        <v>0</v>
      </c>
      <c r="G33" s="53"/>
      <c r="H33" s="53"/>
      <c r="I33" s="66">
        <v>0.15</v>
      </c>
      <c r="J33" s="65">
        <v>0</v>
      </c>
      <c r="K33" s="54"/>
    </row>
    <row r="34" spans="2:11" s="8" customFormat="1" ht="14.5" hidden="1" customHeight="1" x14ac:dyDescent="0.35">
      <c r="B34" s="52"/>
      <c r="C34" s="53"/>
      <c r="D34" s="53"/>
      <c r="E34" s="64" t="s">
        <v>35</v>
      </c>
      <c r="F34" s="65">
        <f>ROUND(SUM(BH78:BH129), 2)</f>
        <v>0</v>
      </c>
      <c r="G34" s="53"/>
      <c r="H34" s="53"/>
      <c r="I34" s="66">
        <v>0</v>
      </c>
      <c r="J34" s="65">
        <v>0</v>
      </c>
      <c r="K34" s="54"/>
    </row>
    <row r="35" spans="2:11" s="8" customFormat="1" ht="7" customHeight="1" x14ac:dyDescent="0.35">
      <c r="B35" s="52"/>
      <c r="C35" s="53"/>
      <c r="D35" s="53"/>
      <c r="E35" s="53"/>
      <c r="F35" s="53"/>
      <c r="G35" s="53"/>
      <c r="H35" s="53"/>
      <c r="I35" s="53"/>
      <c r="J35" s="53"/>
      <c r="K35" s="54"/>
    </row>
    <row r="36" spans="2:11" s="8" customFormat="1" ht="25.4" customHeight="1" x14ac:dyDescent="0.35">
      <c r="B36" s="52"/>
      <c r="C36" s="67"/>
      <c r="D36" s="68" t="s">
        <v>36</v>
      </c>
      <c r="E36" s="69"/>
      <c r="F36" s="69"/>
      <c r="G36" s="70" t="s">
        <v>37</v>
      </c>
      <c r="H36" s="71" t="s">
        <v>38</v>
      </c>
      <c r="I36" s="69"/>
      <c r="J36" s="72">
        <f>SUM(J27:J34)</f>
        <v>0</v>
      </c>
      <c r="K36" s="73"/>
    </row>
    <row r="37" spans="2:11" s="8" customFormat="1" ht="14.5" customHeight="1" x14ac:dyDescent="0.35">
      <c r="B37" s="74"/>
      <c r="C37" s="75"/>
      <c r="D37" s="75"/>
      <c r="E37" s="75"/>
      <c r="F37" s="75"/>
      <c r="G37" s="75"/>
      <c r="H37" s="75"/>
      <c r="I37" s="75"/>
      <c r="J37" s="75"/>
      <c r="K37" s="76"/>
    </row>
    <row r="38" spans="2:11" x14ac:dyDescent="0.35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2:11" x14ac:dyDescent="0.35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2:11" x14ac:dyDescent="0.35"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2:11" s="8" customFormat="1" ht="7" customHeight="1" x14ac:dyDescent="0.35"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2:11" s="8" customFormat="1" ht="37" customHeight="1" x14ac:dyDescent="0.35">
      <c r="B42" s="52"/>
      <c r="C42" s="49" t="s">
        <v>164</v>
      </c>
      <c r="D42" s="53"/>
      <c r="E42" s="53"/>
      <c r="F42" s="53"/>
      <c r="G42" s="53"/>
      <c r="H42" s="53"/>
      <c r="I42" s="53"/>
      <c r="J42" s="53"/>
      <c r="K42" s="54"/>
    </row>
    <row r="43" spans="2:11" s="8" customFormat="1" ht="7" customHeight="1" x14ac:dyDescent="0.35">
      <c r="B43" s="52"/>
      <c r="C43" s="53"/>
      <c r="D43" s="53"/>
      <c r="E43" s="53"/>
      <c r="F43" s="53"/>
      <c r="G43" s="53"/>
      <c r="H43" s="53"/>
      <c r="I43" s="53"/>
      <c r="J43" s="53"/>
      <c r="K43" s="54"/>
    </row>
    <row r="44" spans="2:11" s="8" customFormat="1" ht="14.5" customHeight="1" x14ac:dyDescent="0.35">
      <c r="B44" s="52"/>
      <c r="C44" s="51" t="s">
        <v>11</v>
      </c>
      <c r="D44" s="53"/>
      <c r="E44" s="53"/>
      <c r="F44" s="53"/>
      <c r="G44" s="53"/>
      <c r="H44" s="53"/>
      <c r="I44" s="53"/>
      <c r="J44" s="53"/>
      <c r="K44" s="54"/>
    </row>
    <row r="45" spans="2:11" s="8" customFormat="1" ht="22.5" customHeight="1" x14ac:dyDescent="0.35">
      <c r="B45" s="52"/>
      <c r="C45" s="53"/>
      <c r="D45" s="53"/>
      <c r="E45" s="149" t="str">
        <f>E7</f>
        <v>Modernizace a dostavba Oblastní nemocnice Náchod - 1.etapa</v>
      </c>
      <c r="F45" s="150"/>
      <c r="G45" s="150"/>
      <c r="H45" s="150"/>
      <c r="I45" s="53"/>
      <c r="J45" s="53"/>
      <c r="K45" s="54"/>
    </row>
    <row r="46" spans="2:11" s="8" customFormat="1" ht="14.5" customHeight="1" x14ac:dyDescent="0.35">
      <c r="B46" s="52"/>
      <c r="C46" s="51" t="s">
        <v>12</v>
      </c>
      <c r="D46" s="53"/>
      <c r="E46" s="53"/>
      <c r="F46" s="53"/>
      <c r="G46" s="53"/>
      <c r="H46" s="53"/>
      <c r="I46" s="53"/>
      <c r="J46" s="53"/>
      <c r="K46" s="54"/>
    </row>
    <row r="47" spans="2:11" s="8" customFormat="1" ht="23.25" customHeight="1" x14ac:dyDescent="0.35">
      <c r="B47" s="52"/>
      <c r="C47" s="53"/>
      <c r="D47" s="53"/>
      <c r="E47" s="140" t="str">
        <f>E9</f>
        <v>NA25.1 - 20001.17-Interierové vybavení volné č. II</v>
      </c>
      <c r="F47" s="141"/>
      <c r="G47" s="141"/>
      <c r="H47" s="141"/>
      <c r="I47" s="53"/>
      <c r="J47" s="53"/>
      <c r="K47" s="54"/>
    </row>
    <row r="48" spans="2:11" s="8" customFormat="1" ht="7" customHeight="1" x14ac:dyDescent="0.35">
      <c r="B48" s="52"/>
      <c r="C48" s="53"/>
      <c r="D48" s="53"/>
      <c r="E48" s="53"/>
      <c r="F48" s="53"/>
      <c r="G48" s="53"/>
      <c r="H48" s="53"/>
      <c r="I48" s="53"/>
      <c r="J48" s="53"/>
      <c r="K48" s="54"/>
    </row>
    <row r="49" spans="2:46" s="8" customFormat="1" ht="18" customHeight="1" x14ac:dyDescent="0.35">
      <c r="B49" s="52"/>
      <c r="C49" s="51" t="s">
        <v>16</v>
      </c>
      <c r="D49" s="53"/>
      <c r="E49" s="53"/>
      <c r="F49" s="55" t="str">
        <f>F12</f>
        <v>Náchod</v>
      </c>
      <c r="G49" s="53"/>
      <c r="H49" s="53"/>
      <c r="I49" s="51" t="s">
        <v>18</v>
      </c>
      <c r="J49" s="81"/>
      <c r="K49" s="54"/>
    </row>
    <row r="50" spans="2:46" s="8" customFormat="1" ht="7" customHeight="1" x14ac:dyDescent="0.35">
      <c r="B50" s="52"/>
      <c r="C50" s="53"/>
      <c r="D50" s="53"/>
      <c r="E50" s="53"/>
      <c r="F50" s="53"/>
      <c r="G50" s="53"/>
      <c r="H50" s="53"/>
      <c r="I50" s="53"/>
      <c r="J50" s="53"/>
      <c r="K50" s="54"/>
    </row>
    <row r="51" spans="2:46" s="8" customFormat="1" x14ac:dyDescent="0.35">
      <c r="B51" s="52"/>
      <c r="C51" s="51" t="s">
        <v>19</v>
      </c>
      <c r="D51" s="53"/>
      <c r="E51" s="53"/>
      <c r="F51" s="55" t="str">
        <f>E15</f>
        <v>Královéhradecký kraj</v>
      </c>
      <c r="G51" s="53"/>
      <c r="H51" s="53"/>
      <c r="I51" s="51" t="s">
        <v>24</v>
      </c>
      <c r="J51" s="55"/>
      <c r="K51" s="54"/>
    </row>
    <row r="52" spans="2:46" s="8" customFormat="1" ht="14.5" customHeight="1" x14ac:dyDescent="0.35">
      <c r="B52" s="52"/>
      <c r="C52" s="51" t="s">
        <v>23</v>
      </c>
      <c r="D52" s="53"/>
      <c r="E52" s="53"/>
      <c r="F52" s="55">
        <f>F17</f>
        <v>0</v>
      </c>
      <c r="G52" s="53"/>
      <c r="H52" s="53"/>
      <c r="I52" s="53"/>
      <c r="J52" s="53"/>
      <c r="K52" s="54"/>
    </row>
    <row r="53" spans="2:46" s="8" customFormat="1" ht="10.4" customHeight="1" x14ac:dyDescent="0.35">
      <c r="B53" s="52"/>
      <c r="C53" s="53"/>
      <c r="D53" s="53"/>
      <c r="E53" s="53"/>
      <c r="F53" s="53"/>
      <c r="G53" s="53"/>
      <c r="H53" s="53"/>
      <c r="I53" s="53"/>
      <c r="J53" s="53"/>
      <c r="K53" s="54"/>
    </row>
    <row r="54" spans="2:46" s="8" customFormat="1" ht="29.25" customHeight="1" x14ac:dyDescent="0.35">
      <c r="B54" s="52"/>
      <c r="C54" s="82" t="s">
        <v>39</v>
      </c>
      <c r="D54" s="67"/>
      <c r="E54" s="67"/>
      <c r="F54" s="67"/>
      <c r="G54" s="67"/>
      <c r="H54" s="67"/>
      <c r="I54" s="67"/>
      <c r="J54" s="83" t="s">
        <v>40</v>
      </c>
      <c r="K54" s="84"/>
    </row>
    <row r="55" spans="2:46" s="8" customFormat="1" ht="10.4" customHeight="1" x14ac:dyDescent="0.35">
      <c r="B55" s="52"/>
      <c r="C55" s="53"/>
      <c r="D55" s="53"/>
      <c r="E55" s="53"/>
      <c r="F55" s="53"/>
      <c r="G55" s="53"/>
      <c r="H55" s="53"/>
      <c r="I55" s="53"/>
      <c r="J55" s="53"/>
      <c r="K55" s="54"/>
    </row>
    <row r="56" spans="2:46" s="8" customFormat="1" ht="29.25" customHeight="1" x14ac:dyDescent="0.35">
      <c r="B56" s="52"/>
      <c r="C56" s="85" t="s">
        <v>41</v>
      </c>
      <c r="D56" s="53"/>
      <c r="E56" s="53"/>
      <c r="F56" s="53"/>
      <c r="G56" s="53"/>
      <c r="H56" s="53"/>
      <c r="I56" s="53"/>
      <c r="J56" s="62">
        <f>J78</f>
        <v>0</v>
      </c>
      <c r="K56" s="54"/>
      <c r="AT56" s="7" t="s">
        <v>42</v>
      </c>
    </row>
    <row r="57" spans="2:46" s="12" customFormat="1" ht="25" customHeight="1" x14ac:dyDescent="0.35">
      <c r="B57" s="86"/>
      <c r="C57" s="87"/>
      <c r="D57" s="88" t="s">
        <v>91</v>
      </c>
      <c r="E57" s="89"/>
      <c r="F57" s="89"/>
      <c r="G57" s="89"/>
      <c r="H57" s="89"/>
      <c r="I57" s="89"/>
      <c r="J57" s="90">
        <f>J79</f>
        <v>0</v>
      </c>
      <c r="K57" s="91"/>
    </row>
    <row r="58" spans="2:46" s="13" customFormat="1" ht="19.899999999999999" customHeight="1" x14ac:dyDescent="0.35">
      <c r="B58" s="92"/>
      <c r="C58" s="93"/>
      <c r="D58" s="94" t="s">
        <v>43</v>
      </c>
      <c r="E58" s="95"/>
      <c r="F58" s="95"/>
      <c r="G58" s="95"/>
      <c r="H58" s="95"/>
      <c r="I58" s="95"/>
      <c r="J58" s="96">
        <f>J80</f>
        <v>0</v>
      </c>
      <c r="K58" s="97"/>
    </row>
    <row r="59" spans="2:46" s="8" customFormat="1" ht="21.75" customHeight="1" x14ac:dyDescent="0.35">
      <c r="B59" s="52"/>
      <c r="C59" s="53"/>
      <c r="D59" s="53"/>
      <c r="E59" s="53"/>
      <c r="F59" s="53"/>
      <c r="G59" s="53"/>
      <c r="H59" s="53"/>
      <c r="I59" s="53"/>
      <c r="J59" s="53"/>
      <c r="K59" s="54"/>
    </row>
    <row r="60" spans="2:46" s="8" customFormat="1" ht="7" customHeight="1" x14ac:dyDescent="0.35">
      <c r="B60" s="74"/>
      <c r="C60" s="75"/>
      <c r="D60" s="75"/>
      <c r="E60" s="75"/>
      <c r="F60" s="75"/>
      <c r="G60" s="75"/>
      <c r="H60" s="75"/>
      <c r="I60" s="75"/>
      <c r="J60" s="75"/>
      <c r="K60" s="76"/>
    </row>
    <row r="61" spans="2:46" x14ac:dyDescent="0.35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46" x14ac:dyDescent="0.35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46" x14ac:dyDescent="0.35"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2:46" s="8" customFormat="1" ht="7" customHeight="1" x14ac:dyDescent="0.3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9"/>
    </row>
    <row r="65" spans="2:62" s="8" customFormat="1" ht="37" customHeight="1" x14ac:dyDescent="0.35">
      <c r="B65" s="52"/>
      <c r="C65" s="98" t="s">
        <v>165</v>
      </c>
      <c r="D65" s="99"/>
      <c r="E65" s="99"/>
      <c r="F65" s="99"/>
      <c r="G65" s="99"/>
      <c r="H65" s="99"/>
      <c r="I65" s="99"/>
      <c r="J65" s="99"/>
      <c r="K65" s="99"/>
      <c r="L65" s="9"/>
    </row>
    <row r="66" spans="2:62" s="8" customFormat="1" ht="7" customHeight="1" x14ac:dyDescent="0.35">
      <c r="B66" s="52"/>
      <c r="C66" s="99"/>
      <c r="D66" s="99"/>
      <c r="E66" s="99"/>
      <c r="F66" s="99"/>
      <c r="G66" s="99"/>
      <c r="H66" s="99"/>
      <c r="I66" s="99"/>
      <c r="J66" s="99"/>
      <c r="K66" s="99"/>
      <c r="L66" s="9"/>
    </row>
    <row r="67" spans="2:62" s="8" customFormat="1" ht="14.5" customHeight="1" x14ac:dyDescent="0.35">
      <c r="B67" s="52"/>
      <c r="C67" s="100" t="s">
        <v>11</v>
      </c>
      <c r="D67" s="99"/>
      <c r="E67" s="99"/>
      <c r="F67" s="99"/>
      <c r="G67" s="99"/>
      <c r="H67" s="99"/>
      <c r="I67" s="99"/>
      <c r="J67" s="99"/>
      <c r="K67" s="99"/>
      <c r="L67" s="9"/>
    </row>
    <row r="68" spans="2:62" s="8" customFormat="1" ht="22.5" customHeight="1" x14ac:dyDescent="0.35">
      <c r="B68" s="52"/>
      <c r="C68" s="99"/>
      <c r="D68" s="99"/>
      <c r="E68" s="142" t="str">
        <f>E7</f>
        <v>Modernizace a dostavba Oblastní nemocnice Náchod - 1.etapa</v>
      </c>
      <c r="F68" s="143"/>
      <c r="G68" s="143"/>
      <c r="H68" s="143"/>
      <c r="I68" s="99"/>
      <c r="J68" s="99"/>
      <c r="K68" s="99"/>
      <c r="L68" s="9"/>
    </row>
    <row r="69" spans="2:62" s="8" customFormat="1" ht="14.5" customHeight="1" x14ac:dyDescent="0.35">
      <c r="B69" s="52"/>
      <c r="C69" s="100" t="s">
        <v>12</v>
      </c>
      <c r="D69" s="99"/>
      <c r="E69" s="99"/>
      <c r="F69" s="99"/>
      <c r="G69" s="99"/>
      <c r="H69" s="99"/>
      <c r="I69" s="99"/>
      <c r="J69" s="99"/>
      <c r="K69" s="99"/>
      <c r="L69" s="9"/>
    </row>
    <row r="70" spans="2:62" s="8" customFormat="1" ht="23.25" customHeight="1" x14ac:dyDescent="0.35">
      <c r="B70" s="52"/>
      <c r="C70" s="99"/>
      <c r="D70" s="99"/>
      <c r="E70" s="144" t="str">
        <f>E9</f>
        <v>NA25.1 - 20001.17-Interierové vybavení volné č. II</v>
      </c>
      <c r="F70" s="145"/>
      <c r="G70" s="145"/>
      <c r="H70" s="145"/>
      <c r="I70" s="99"/>
      <c r="J70" s="99"/>
      <c r="K70" s="99"/>
      <c r="L70" s="9"/>
    </row>
    <row r="71" spans="2:62" s="8" customFormat="1" ht="7" customHeight="1" x14ac:dyDescent="0.35">
      <c r="B71" s="52"/>
      <c r="C71" s="99"/>
      <c r="D71" s="99"/>
      <c r="E71" s="99"/>
      <c r="F71" s="99"/>
      <c r="G71" s="99"/>
      <c r="H71" s="99"/>
      <c r="I71" s="99"/>
      <c r="J71" s="99"/>
      <c r="K71" s="99"/>
      <c r="L71" s="9"/>
    </row>
    <row r="72" spans="2:62" s="8" customFormat="1" ht="18" customHeight="1" x14ac:dyDescent="0.35">
      <c r="B72" s="52"/>
      <c r="C72" s="100" t="s">
        <v>16</v>
      </c>
      <c r="D72" s="99"/>
      <c r="E72" s="99"/>
      <c r="F72" s="101" t="str">
        <f>F12</f>
        <v>Náchod</v>
      </c>
      <c r="G72" s="99"/>
      <c r="H72" s="99"/>
      <c r="I72" s="100" t="s">
        <v>18</v>
      </c>
      <c r="J72" s="102" t="str">
        <f>IF(J12="","",J12)</f>
        <v/>
      </c>
      <c r="K72" s="99"/>
      <c r="L72" s="9"/>
    </row>
    <row r="73" spans="2:62" s="8" customFormat="1" ht="7" customHeight="1" x14ac:dyDescent="0.35">
      <c r="B73" s="52"/>
      <c r="C73" s="99"/>
      <c r="D73" s="99"/>
      <c r="E73" s="99"/>
      <c r="F73" s="99"/>
      <c r="G73" s="99"/>
      <c r="H73" s="99"/>
      <c r="I73" s="99"/>
      <c r="J73" s="99"/>
      <c r="K73" s="99"/>
      <c r="L73" s="9"/>
    </row>
    <row r="74" spans="2:62" s="8" customFormat="1" x14ac:dyDescent="0.35">
      <c r="B74" s="52"/>
      <c r="C74" s="100" t="s">
        <v>19</v>
      </c>
      <c r="D74" s="99"/>
      <c r="E74" s="99"/>
      <c r="F74" s="101" t="str">
        <f>E15</f>
        <v>Královéhradecký kraj</v>
      </c>
      <c r="G74" s="99"/>
      <c r="H74" s="99"/>
      <c r="I74" s="100" t="s">
        <v>24</v>
      </c>
      <c r="J74" s="101"/>
      <c r="K74" s="99"/>
      <c r="L74" s="9"/>
    </row>
    <row r="75" spans="2:62" s="8" customFormat="1" ht="14.5" customHeight="1" x14ac:dyDescent="0.35">
      <c r="B75" s="52"/>
      <c r="C75" s="100" t="s">
        <v>23</v>
      </c>
      <c r="D75" s="99"/>
      <c r="E75" s="99"/>
      <c r="F75" s="101"/>
      <c r="G75" s="99"/>
      <c r="H75" s="99"/>
      <c r="I75" s="99"/>
      <c r="J75" s="99"/>
      <c r="K75" s="99"/>
      <c r="L75" s="9"/>
    </row>
    <row r="76" spans="2:62" s="8" customFormat="1" ht="10.4" customHeight="1" x14ac:dyDescent="0.35">
      <c r="B76" s="52"/>
      <c r="C76" s="99"/>
      <c r="D76" s="99"/>
      <c r="E76" s="99"/>
      <c r="F76" s="99"/>
      <c r="G76" s="99"/>
      <c r="H76" s="99"/>
      <c r="I76" s="99"/>
      <c r="J76" s="99"/>
      <c r="K76" s="99"/>
      <c r="L76" s="9"/>
    </row>
    <row r="77" spans="2:62" s="17" customFormat="1" ht="29.25" customHeight="1" x14ac:dyDescent="0.35">
      <c r="B77" s="103"/>
      <c r="C77" s="104" t="s">
        <v>44</v>
      </c>
      <c r="D77" s="105" t="s">
        <v>45</v>
      </c>
      <c r="E77" s="105" t="s">
        <v>46</v>
      </c>
      <c r="F77" s="105" t="s">
        <v>47</v>
      </c>
      <c r="G77" s="105" t="s">
        <v>48</v>
      </c>
      <c r="H77" s="105" t="s">
        <v>49</v>
      </c>
      <c r="I77" s="106" t="s">
        <v>50</v>
      </c>
      <c r="J77" s="105" t="s">
        <v>40</v>
      </c>
      <c r="K77" s="107" t="s">
        <v>51</v>
      </c>
      <c r="L77" s="14"/>
      <c r="M77" s="15" t="s">
        <v>30</v>
      </c>
      <c r="N77" s="15" t="s">
        <v>52</v>
      </c>
      <c r="O77" s="15" t="s">
        <v>53</v>
      </c>
      <c r="P77" s="15" t="s">
        <v>54</v>
      </c>
      <c r="Q77" s="15" t="s">
        <v>55</v>
      </c>
      <c r="R77" s="15" t="s">
        <v>56</v>
      </c>
      <c r="S77" s="16" t="s">
        <v>57</v>
      </c>
    </row>
    <row r="78" spans="2:62" s="8" customFormat="1" ht="29.25" customHeight="1" x14ac:dyDescent="0.35">
      <c r="B78" s="52"/>
      <c r="C78" s="108" t="s">
        <v>41</v>
      </c>
      <c r="D78" s="99"/>
      <c r="E78" s="99"/>
      <c r="F78" s="99"/>
      <c r="G78" s="99"/>
      <c r="H78" s="99"/>
      <c r="I78" s="99"/>
      <c r="J78" s="109">
        <f>BJ78</f>
        <v>0</v>
      </c>
      <c r="K78" s="99"/>
      <c r="L78" s="9"/>
      <c r="M78" s="11"/>
      <c r="N78" s="11"/>
      <c r="O78" s="18">
        <f>O79</f>
        <v>0</v>
      </c>
      <c r="P78" s="11"/>
      <c r="Q78" s="18">
        <f>Q79</f>
        <v>0</v>
      </c>
      <c r="R78" s="11"/>
      <c r="S78" s="19">
        <f>S79</f>
        <v>0</v>
      </c>
      <c r="AS78" s="7" t="s">
        <v>58</v>
      </c>
      <c r="AT78" s="7" t="s">
        <v>42</v>
      </c>
      <c r="BJ78" s="20">
        <f>BJ79</f>
        <v>0</v>
      </c>
    </row>
    <row r="79" spans="2:62" s="22" customFormat="1" ht="37.4" customHeight="1" x14ac:dyDescent="0.35">
      <c r="B79" s="110"/>
      <c r="C79" s="111"/>
      <c r="D79" s="112" t="s">
        <v>58</v>
      </c>
      <c r="E79" s="113" t="s">
        <v>59</v>
      </c>
      <c r="F79" s="113" t="s">
        <v>92</v>
      </c>
      <c r="G79" s="111"/>
      <c r="H79" s="111"/>
      <c r="I79" s="111"/>
      <c r="J79" s="114">
        <f>BJ79</f>
        <v>0</v>
      </c>
      <c r="K79" s="111"/>
      <c r="L79" s="21"/>
      <c r="M79" s="24"/>
      <c r="N79" s="24"/>
      <c r="O79" s="25">
        <f>O80</f>
        <v>0</v>
      </c>
      <c r="P79" s="24"/>
      <c r="Q79" s="25">
        <f>Q80</f>
        <v>0</v>
      </c>
      <c r="R79" s="24"/>
      <c r="S79" s="26">
        <f>S80</f>
        <v>0</v>
      </c>
      <c r="AQ79" s="23" t="s">
        <v>8</v>
      </c>
      <c r="AS79" s="27" t="s">
        <v>58</v>
      </c>
      <c r="AT79" s="27" t="s">
        <v>60</v>
      </c>
      <c r="AX79" s="23" t="s">
        <v>61</v>
      </c>
      <c r="BJ79" s="28">
        <f>BJ80</f>
        <v>0</v>
      </c>
    </row>
    <row r="80" spans="2:62" s="22" customFormat="1" ht="19.899999999999999" customHeight="1" x14ac:dyDescent="0.35">
      <c r="B80" s="110"/>
      <c r="C80" s="111"/>
      <c r="D80" s="115" t="s">
        <v>58</v>
      </c>
      <c r="E80" s="116" t="s">
        <v>62</v>
      </c>
      <c r="F80" s="116" t="s">
        <v>63</v>
      </c>
      <c r="G80" s="111"/>
      <c r="H80" s="111"/>
      <c r="I80" s="111"/>
      <c r="J80" s="117">
        <f>BJ80</f>
        <v>0</v>
      </c>
      <c r="K80" s="111"/>
      <c r="L80" s="21"/>
      <c r="M80" s="24"/>
      <c r="N80" s="24"/>
      <c r="O80" s="25">
        <f>SUM(O81:O129)</f>
        <v>0</v>
      </c>
      <c r="P80" s="24"/>
      <c r="Q80" s="25">
        <f>SUM(Q81:Q129)</f>
        <v>0</v>
      </c>
      <c r="R80" s="24"/>
      <c r="S80" s="26">
        <f>SUM(S81:S129)</f>
        <v>0</v>
      </c>
      <c r="AQ80" s="23" t="s">
        <v>8</v>
      </c>
      <c r="AS80" s="27" t="s">
        <v>58</v>
      </c>
      <c r="AT80" s="27" t="s">
        <v>64</v>
      </c>
      <c r="AX80" s="23" t="s">
        <v>61</v>
      </c>
      <c r="BJ80" s="28">
        <f>SUM(BJ81:BJ129)</f>
        <v>0</v>
      </c>
    </row>
    <row r="81" spans="2:64" s="8" customFormat="1" ht="22.5" customHeight="1" x14ac:dyDescent="0.35">
      <c r="B81" s="52"/>
      <c r="C81" s="118" t="s">
        <v>64</v>
      </c>
      <c r="D81" s="118" t="s">
        <v>65</v>
      </c>
      <c r="E81" s="119" t="s">
        <v>94</v>
      </c>
      <c r="F81" s="120" t="s">
        <v>95</v>
      </c>
      <c r="G81" s="121" t="s">
        <v>66</v>
      </c>
      <c r="H81" s="122">
        <v>128</v>
      </c>
      <c r="I81" s="40">
        <v>0</v>
      </c>
      <c r="J81" s="123">
        <f>ROUND(I81*H81,2)</f>
        <v>0</v>
      </c>
      <c r="K81" s="124" t="s">
        <v>14</v>
      </c>
      <c r="L81" s="9"/>
      <c r="M81" s="29" t="s">
        <v>31</v>
      </c>
      <c r="N81" s="30">
        <v>0</v>
      </c>
      <c r="O81" s="30">
        <f>N81*H81</f>
        <v>0</v>
      </c>
      <c r="P81" s="30">
        <v>0</v>
      </c>
      <c r="Q81" s="30">
        <f>P81*H81</f>
        <v>0</v>
      </c>
      <c r="R81" s="30">
        <v>0</v>
      </c>
      <c r="S81" s="31">
        <f>R81*H81</f>
        <v>0</v>
      </c>
      <c r="AQ81" s="7" t="s">
        <v>67</v>
      </c>
      <c r="AS81" s="7" t="s">
        <v>65</v>
      </c>
      <c r="AT81" s="7" t="s">
        <v>8</v>
      </c>
      <c r="AX81" s="7" t="s">
        <v>61</v>
      </c>
      <c r="BD81" s="32">
        <f>IF(M81="základní",J81,0)</f>
        <v>0</v>
      </c>
      <c r="BE81" s="32">
        <f>IF(M81="snížená",J81,0)</f>
        <v>0</v>
      </c>
      <c r="BF81" s="32">
        <f>IF(M81="zákl. přenesená",J81,0)</f>
        <v>0</v>
      </c>
      <c r="BG81" s="32">
        <f>IF(M81="sníž. přenesená",J81,0)</f>
        <v>0</v>
      </c>
      <c r="BH81" s="32">
        <f>IF(M81="nulová",J81,0)</f>
        <v>0</v>
      </c>
      <c r="BI81" s="7" t="s">
        <v>64</v>
      </c>
      <c r="BJ81" s="32">
        <f>ROUND(I81*H81,2)</f>
        <v>0</v>
      </c>
      <c r="BK81" s="7" t="s">
        <v>67</v>
      </c>
      <c r="BL81" s="7" t="s">
        <v>70</v>
      </c>
    </row>
    <row r="82" spans="2:64" s="34" customFormat="1" x14ac:dyDescent="0.35">
      <c r="B82" s="125"/>
      <c r="C82" s="126"/>
      <c r="D82" s="127" t="s">
        <v>68</v>
      </c>
      <c r="E82" s="128" t="s">
        <v>14</v>
      </c>
      <c r="F82" s="129" t="s">
        <v>96</v>
      </c>
      <c r="G82" s="126"/>
      <c r="H82" s="130">
        <v>128</v>
      </c>
      <c r="I82" s="41"/>
      <c r="J82" s="131"/>
      <c r="K82" s="131"/>
      <c r="L82" s="33"/>
      <c r="M82" s="35"/>
      <c r="N82" s="35"/>
      <c r="O82" s="35"/>
      <c r="P82" s="35"/>
      <c r="Q82" s="35"/>
      <c r="R82" s="35"/>
      <c r="S82" s="36"/>
      <c r="AS82" s="37" t="s">
        <v>68</v>
      </c>
      <c r="AT82" s="37" t="s">
        <v>8</v>
      </c>
      <c r="AU82" s="34" t="s">
        <v>8</v>
      </c>
      <c r="AV82" s="34" t="s">
        <v>69</v>
      </c>
      <c r="AW82" s="34" t="s">
        <v>64</v>
      </c>
      <c r="AX82" s="37" t="s">
        <v>61</v>
      </c>
    </row>
    <row r="83" spans="2:64" s="8" customFormat="1" ht="22.5" customHeight="1" x14ac:dyDescent="0.35">
      <c r="B83" s="52"/>
      <c r="C83" s="132">
        <v>2</v>
      </c>
      <c r="D83" s="118" t="s">
        <v>65</v>
      </c>
      <c r="E83" s="133" t="s">
        <v>97</v>
      </c>
      <c r="F83" s="120" t="s">
        <v>98</v>
      </c>
      <c r="G83" s="121" t="s">
        <v>66</v>
      </c>
      <c r="H83" s="122">
        <v>105</v>
      </c>
      <c r="I83" s="40">
        <v>0</v>
      </c>
      <c r="J83" s="123">
        <f>ROUND(I83*H83,2)</f>
        <v>0</v>
      </c>
      <c r="K83" s="124" t="s">
        <v>14</v>
      </c>
      <c r="L83" s="9"/>
      <c r="M83" s="29" t="s">
        <v>31</v>
      </c>
      <c r="N83" s="30">
        <v>0</v>
      </c>
      <c r="O83" s="30">
        <f>N83*H83</f>
        <v>0</v>
      </c>
      <c r="P83" s="30">
        <v>0</v>
      </c>
      <c r="Q83" s="30">
        <f>P83*H83</f>
        <v>0</v>
      </c>
      <c r="R83" s="30">
        <v>0</v>
      </c>
      <c r="S83" s="31">
        <f>R83*H83</f>
        <v>0</v>
      </c>
      <c r="AQ83" s="7" t="s">
        <v>67</v>
      </c>
      <c r="AS83" s="7" t="s">
        <v>65</v>
      </c>
      <c r="AT83" s="7" t="s">
        <v>8</v>
      </c>
      <c r="AX83" s="7" t="s">
        <v>61</v>
      </c>
      <c r="BD83" s="32">
        <f>IF(M83="základní",J83,0)</f>
        <v>0</v>
      </c>
      <c r="BE83" s="32">
        <f>IF(M83="snížená",J83,0)</f>
        <v>0</v>
      </c>
      <c r="BF83" s="32">
        <f>IF(M83="zákl. přenesená",J83,0)</f>
        <v>0</v>
      </c>
      <c r="BG83" s="32">
        <f>IF(M83="sníž. přenesená",J83,0)</f>
        <v>0</v>
      </c>
      <c r="BH83" s="32">
        <f>IF(M83="nulová",J83,0)</f>
        <v>0</v>
      </c>
      <c r="BI83" s="7" t="s">
        <v>64</v>
      </c>
      <c r="BJ83" s="32">
        <f>ROUND(I83*H83,2)</f>
        <v>0</v>
      </c>
      <c r="BK83" s="7" t="s">
        <v>67</v>
      </c>
      <c r="BL83" s="7" t="s">
        <v>71</v>
      </c>
    </row>
    <row r="84" spans="2:64" s="34" customFormat="1" x14ac:dyDescent="0.35">
      <c r="B84" s="125"/>
      <c r="C84" s="126"/>
      <c r="D84" s="127" t="s">
        <v>68</v>
      </c>
      <c r="E84" s="128" t="s">
        <v>14</v>
      </c>
      <c r="F84" s="129" t="s">
        <v>99</v>
      </c>
      <c r="G84" s="126"/>
      <c r="H84" s="130">
        <v>105</v>
      </c>
      <c r="I84" s="41"/>
      <c r="J84" s="131"/>
      <c r="K84" s="131"/>
      <c r="L84" s="33"/>
      <c r="M84" s="35"/>
      <c r="N84" s="35"/>
      <c r="O84" s="35"/>
      <c r="P84" s="35"/>
      <c r="Q84" s="35"/>
      <c r="R84" s="35"/>
      <c r="S84" s="36"/>
      <c r="AS84" s="37" t="s">
        <v>68</v>
      </c>
      <c r="AT84" s="37" t="s">
        <v>8</v>
      </c>
      <c r="AU84" s="34" t="s">
        <v>8</v>
      </c>
      <c r="AV84" s="34" t="s">
        <v>69</v>
      </c>
      <c r="AW84" s="34" t="s">
        <v>64</v>
      </c>
      <c r="AX84" s="37" t="s">
        <v>61</v>
      </c>
    </row>
    <row r="85" spans="2:64" s="8" customFormat="1" ht="22.5" customHeight="1" x14ac:dyDescent="0.35">
      <c r="B85" s="52"/>
      <c r="C85" s="118">
        <v>3</v>
      </c>
      <c r="D85" s="118" t="s">
        <v>65</v>
      </c>
      <c r="E85" s="119" t="s">
        <v>100</v>
      </c>
      <c r="F85" s="120" t="s">
        <v>101</v>
      </c>
      <c r="G85" s="121" t="s">
        <v>66</v>
      </c>
      <c r="H85" s="122">
        <v>12</v>
      </c>
      <c r="I85" s="40">
        <v>0</v>
      </c>
      <c r="J85" s="123">
        <f>ROUND(I85*H85,2)</f>
        <v>0</v>
      </c>
      <c r="K85" s="124" t="s">
        <v>14</v>
      </c>
      <c r="L85" s="9"/>
      <c r="M85" s="29" t="s">
        <v>31</v>
      </c>
      <c r="N85" s="30">
        <v>0</v>
      </c>
      <c r="O85" s="30">
        <f>N85*H85</f>
        <v>0</v>
      </c>
      <c r="P85" s="30">
        <v>0</v>
      </c>
      <c r="Q85" s="30">
        <f>P85*H85</f>
        <v>0</v>
      </c>
      <c r="R85" s="30">
        <v>0</v>
      </c>
      <c r="S85" s="31">
        <f>R85*H85</f>
        <v>0</v>
      </c>
      <c r="AQ85" s="7" t="s">
        <v>67</v>
      </c>
      <c r="AS85" s="7" t="s">
        <v>65</v>
      </c>
      <c r="AT85" s="7" t="s">
        <v>8</v>
      </c>
      <c r="AX85" s="7" t="s">
        <v>61</v>
      </c>
      <c r="BD85" s="32">
        <f>IF(M85="základní",J85,0)</f>
        <v>0</v>
      </c>
      <c r="BE85" s="32">
        <f>IF(M85="snížená",J85,0)</f>
        <v>0</v>
      </c>
      <c r="BF85" s="32">
        <f>IF(M85="zákl. přenesená",J85,0)</f>
        <v>0</v>
      </c>
      <c r="BG85" s="32">
        <f>IF(M85="sníž. přenesená",J85,0)</f>
        <v>0</v>
      </c>
      <c r="BH85" s="32">
        <f>IF(M85="nulová",J85,0)</f>
        <v>0</v>
      </c>
      <c r="BI85" s="7" t="s">
        <v>64</v>
      </c>
      <c r="BJ85" s="32">
        <f>ROUND(I85*H85,2)</f>
        <v>0</v>
      </c>
      <c r="BK85" s="7" t="s">
        <v>67</v>
      </c>
      <c r="BL85" s="7" t="s">
        <v>72</v>
      </c>
    </row>
    <row r="86" spans="2:64" s="34" customFormat="1" x14ac:dyDescent="0.35">
      <c r="B86" s="125"/>
      <c r="C86" s="126"/>
      <c r="D86" s="127" t="s">
        <v>68</v>
      </c>
      <c r="E86" s="128" t="s">
        <v>14</v>
      </c>
      <c r="F86" s="129" t="s">
        <v>102</v>
      </c>
      <c r="G86" s="126"/>
      <c r="H86" s="130">
        <v>12</v>
      </c>
      <c r="I86" s="41"/>
      <c r="J86" s="131"/>
      <c r="K86" s="131"/>
      <c r="L86" s="33"/>
      <c r="M86" s="35"/>
      <c r="N86" s="35"/>
      <c r="O86" s="35"/>
      <c r="P86" s="35"/>
      <c r="Q86" s="35"/>
      <c r="R86" s="35"/>
      <c r="S86" s="36"/>
      <c r="AS86" s="37" t="s">
        <v>68</v>
      </c>
      <c r="AT86" s="37" t="s">
        <v>8</v>
      </c>
      <c r="AU86" s="34" t="s">
        <v>8</v>
      </c>
      <c r="AV86" s="34" t="s">
        <v>69</v>
      </c>
      <c r="AW86" s="34" t="s">
        <v>64</v>
      </c>
      <c r="AX86" s="37" t="s">
        <v>61</v>
      </c>
    </row>
    <row r="87" spans="2:64" s="8" customFormat="1" ht="22.5" customHeight="1" x14ac:dyDescent="0.35">
      <c r="B87" s="52"/>
      <c r="C87" s="118">
        <v>4</v>
      </c>
      <c r="D87" s="118" t="s">
        <v>65</v>
      </c>
      <c r="E87" s="119" t="s">
        <v>103</v>
      </c>
      <c r="F87" s="120" t="s">
        <v>104</v>
      </c>
      <c r="G87" s="121" t="s">
        <v>66</v>
      </c>
      <c r="H87" s="122">
        <v>66</v>
      </c>
      <c r="I87" s="40">
        <v>0</v>
      </c>
      <c r="J87" s="123">
        <f>ROUND(I87*H87,2)</f>
        <v>0</v>
      </c>
      <c r="K87" s="124" t="s">
        <v>14</v>
      </c>
      <c r="L87" s="9"/>
      <c r="M87" s="29" t="s">
        <v>31</v>
      </c>
      <c r="N87" s="30">
        <v>0</v>
      </c>
      <c r="O87" s="30">
        <f>N87*H87</f>
        <v>0</v>
      </c>
      <c r="P87" s="30">
        <v>0</v>
      </c>
      <c r="Q87" s="30">
        <f>P87*H87</f>
        <v>0</v>
      </c>
      <c r="R87" s="30">
        <v>0</v>
      </c>
      <c r="S87" s="31">
        <f>R87*H87</f>
        <v>0</v>
      </c>
      <c r="AQ87" s="7" t="s">
        <v>67</v>
      </c>
      <c r="AS87" s="7" t="s">
        <v>65</v>
      </c>
      <c r="AT87" s="7" t="s">
        <v>8</v>
      </c>
      <c r="AX87" s="7" t="s">
        <v>61</v>
      </c>
      <c r="BD87" s="32">
        <f>IF(M87="základní",J87,0)</f>
        <v>0</v>
      </c>
      <c r="BE87" s="32">
        <f>IF(M87="snížená",J87,0)</f>
        <v>0</v>
      </c>
      <c r="BF87" s="32">
        <f>IF(M87="zákl. přenesená",J87,0)</f>
        <v>0</v>
      </c>
      <c r="BG87" s="32">
        <f>IF(M87="sníž. přenesená",J87,0)</f>
        <v>0</v>
      </c>
      <c r="BH87" s="32">
        <f>IF(M87="nulová",J87,0)</f>
        <v>0</v>
      </c>
      <c r="BI87" s="7" t="s">
        <v>64</v>
      </c>
      <c r="BJ87" s="32">
        <f>ROUND(I87*H87,2)</f>
        <v>0</v>
      </c>
      <c r="BK87" s="7" t="s">
        <v>67</v>
      </c>
      <c r="BL87" s="7" t="s">
        <v>73</v>
      </c>
    </row>
    <row r="88" spans="2:64" s="34" customFormat="1" x14ac:dyDescent="0.35">
      <c r="B88" s="125"/>
      <c r="C88" s="126"/>
      <c r="D88" s="127" t="s">
        <v>68</v>
      </c>
      <c r="E88" s="128" t="s">
        <v>14</v>
      </c>
      <c r="F88" s="129" t="s">
        <v>105</v>
      </c>
      <c r="G88" s="126"/>
      <c r="H88" s="130">
        <v>66</v>
      </c>
      <c r="I88" s="41"/>
      <c r="J88" s="131"/>
      <c r="K88" s="131"/>
      <c r="L88" s="33"/>
      <c r="M88" s="35"/>
      <c r="N88" s="35"/>
      <c r="O88" s="35"/>
      <c r="P88" s="35"/>
      <c r="Q88" s="35"/>
      <c r="R88" s="35"/>
      <c r="S88" s="36"/>
      <c r="AS88" s="37" t="s">
        <v>68</v>
      </c>
      <c r="AT88" s="37" t="s">
        <v>8</v>
      </c>
      <c r="AU88" s="34" t="s">
        <v>8</v>
      </c>
      <c r="AV88" s="34" t="s">
        <v>69</v>
      </c>
      <c r="AW88" s="34" t="s">
        <v>64</v>
      </c>
      <c r="AX88" s="37" t="s">
        <v>61</v>
      </c>
    </row>
    <row r="89" spans="2:64" s="8" customFormat="1" ht="22.5" customHeight="1" x14ac:dyDescent="0.35">
      <c r="B89" s="52"/>
      <c r="C89" s="118">
        <v>5</v>
      </c>
      <c r="D89" s="118" t="s">
        <v>65</v>
      </c>
      <c r="E89" s="119" t="s">
        <v>106</v>
      </c>
      <c r="F89" s="120" t="s">
        <v>107</v>
      </c>
      <c r="G89" s="121" t="s">
        <v>66</v>
      </c>
      <c r="H89" s="122">
        <v>112</v>
      </c>
      <c r="I89" s="40">
        <v>0</v>
      </c>
      <c r="J89" s="123">
        <f>ROUND(I89*H89,2)</f>
        <v>0</v>
      </c>
      <c r="K89" s="124" t="s">
        <v>14</v>
      </c>
      <c r="L89" s="9"/>
      <c r="M89" s="29" t="s">
        <v>31</v>
      </c>
      <c r="N89" s="30">
        <v>0</v>
      </c>
      <c r="O89" s="30">
        <f>N89*H89</f>
        <v>0</v>
      </c>
      <c r="P89" s="30">
        <v>0</v>
      </c>
      <c r="Q89" s="30">
        <f>P89*H89</f>
        <v>0</v>
      </c>
      <c r="R89" s="30">
        <v>0</v>
      </c>
      <c r="S89" s="31">
        <f>R89*H89</f>
        <v>0</v>
      </c>
      <c r="AQ89" s="7" t="s">
        <v>67</v>
      </c>
      <c r="AS89" s="7" t="s">
        <v>65</v>
      </c>
      <c r="AT89" s="7" t="s">
        <v>8</v>
      </c>
      <c r="AX89" s="7" t="s">
        <v>61</v>
      </c>
      <c r="BD89" s="32">
        <f>IF(M89="základní",J89,0)</f>
        <v>0</v>
      </c>
      <c r="BE89" s="32">
        <f>IF(M89="snížená",J89,0)</f>
        <v>0</v>
      </c>
      <c r="BF89" s="32">
        <f>IF(M89="zákl. přenesená",J89,0)</f>
        <v>0</v>
      </c>
      <c r="BG89" s="32">
        <f>IF(M89="sníž. přenesená",J89,0)</f>
        <v>0</v>
      </c>
      <c r="BH89" s="32">
        <f>IF(M89="nulová",J89,0)</f>
        <v>0</v>
      </c>
      <c r="BI89" s="7" t="s">
        <v>64</v>
      </c>
      <c r="BJ89" s="32">
        <f>ROUND(I89*H89,2)</f>
        <v>0</v>
      </c>
      <c r="BK89" s="7" t="s">
        <v>67</v>
      </c>
      <c r="BL89" s="7" t="s">
        <v>74</v>
      </c>
    </row>
    <row r="90" spans="2:64" s="34" customFormat="1" x14ac:dyDescent="0.35">
      <c r="B90" s="125"/>
      <c r="C90" s="126"/>
      <c r="D90" s="127" t="s">
        <v>68</v>
      </c>
      <c r="E90" s="128" t="s">
        <v>14</v>
      </c>
      <c r="F90" s="129" t="s">
        <v>108</v>
      </c>
      <c r="G90" s="126"/>
      <c r="H90" s="130">
        <v>112</v>
      </c>
      <c r="I90" s="41"/>
      <c r="J90" s="131"/>
      <c r="K90" s="131"/>
      <c r="L90" s="33"/>
      <c r="M90" s="35"/>
      <c r="N90" s="35"/>
      <c r="O90" s="35"/>
      <c r="P90" s="35"/>
      <c r="Q90" s="35"/>
      <c r="R90" s="35"/>
      <c r="S90" s="36"/>
      <c r="AS90" s="37" t="s">
        <v>68</v>
      </c>
      <c r="AT90" s="37" t="s">
        <v>8</v>
      </c>
      <c r="AU90" s="34" t="s">
        <v>8</v>
      </c>
      <c r="AV90" s="34" t="s">
        <v>69</v>
      </c>
      <c r="AW90" s="34" t="s">
        <v>64</v>
      </c>
      <c r="AX90" s="37" t="s">
        <v>61</v>
      </c>
    </row>
    <row r="91" spans="2:64" s="8" customFormat="1" ht="22.5" customHeight="1" x14ac:dyDescent="0.35">
      <c r="B91" s="52"/>
      <c r="C91" s="118">
        <v>6</v>
      </c>
      <c r="D91" s="118" t="s">
        <v>65</v>
      </c>
      <c r="E91" s="119" t="s">
        <v>109</v>
      </c>
      <c r="F91" s="120" t="s">
        <v>110</v>
      </c>
      <c r="G91" s="121" t="s">
        <v>66</v>
      </c>
      <c r="H91" s="122">
        <v>188</v>
      </c>
      <c r="I91" s="40">
        <v>0</v>
      </c>
      <c r="J91" s="123">
        <f>ROUND(I91*H91,2)</f>
        <v>0</v>
      </c>
      <c r="K91" s="124" t="s">
        <v>14</v>
      </c>
      <c r="L91" s="9"/>
      <c r="M91" s="29" t="s">
        <v>31</v>
      </c>
      <c r="N91" s="30">
        <v>0</v>
      </c>
      <c r="O91" s="30">
        <f>N91*H91</f>
        <v>0</v>
      </c>
      <c r="P91" s="30">
        <v>0</v>
      </c>
      <c r="Q91" s="30">
        <f>P91*H91</f>
        <v>0</v>
      </c>
      <c r="R91" s="30">
        <v>0</v>
      </c>
      <c r="S91" s="31">
        <f>R91*H91</f>
        <v>0</v>
      </c>
      <c r="AQ91" s="7" t="s">
        <v>67</v>
      </c>
      <c r="AS91" s="7" t="s">
        <v>65</v>
      </c>
      <c r="AT91" s="7" t="s">
        <v>8</v>
      </c>
      <c r="AX91" s="7" t="s">
        <v>61</v>
      </c>
      <c r="BD91" s="32">
        <f>IF(M91="základní",J91,0)</f>
        <v>0</v>
      </c>
      <c r="BE91" s="32">
        <f>IF(M91="snížená",J91,0)</f>
        <v>0</v>
      </c>
      <c r="BF91" s="32">
        <f>IF(M91="zákl. přenesená",J91,0)</f>
        <v>0</v>
      </c>
      <c r="BG91" s="32">
        <f>IF(M91="sníž. přenesená",J91,0)</f>
        <v>0</v>
      </c>
      <c r="BH91" s="32">
        <f>IF(M91="nulová",J91,0)</f>
        <v>0</v>
      </c>
      <c r="BI91" s="7" t="s">
        <v>64</v>
      </c>
      <c r="BJ91" s="32">
        <f>ROUND(I91*H91,2)</f>
        <v>0</v>
      </c>
      <c r="BK91" s="7" t="s">
        <v>67</v>
      </c>
      <c r="BL91" s="7" t="s">
        <v>75</v>
      </c>
    </row>
    <row r="92" spans="2:64" s="34" customFormat="1" x14ac:dyDescent="0.35">
      <c r="B92" s="125"/>
      <c r="C92" s="126"/>
      <c r="D92" s="127" t="s">
        <v>68</v>
      </c>
      <c r="E92" s="128" t="s">
        <v>14</v>
      </c>
      <c r="F92" s="129" t="s">
        <v>111</v>
      </c>
      <c r="G92" s="126"/>
      <c r="H92" s="130">
        <v>188</v>
      </c>
      <c r="I92" s="41"/>
      <c r="J92" s="131"/>
      <c r="K92" s="131"/>
      <c r="L92" s="33"/>
      <c r="M92" s="35"/>
      <c r="N92" s="35"/>
      <c r="O92" s="35"/>
      <c r="P92" s="35"/>
      <c r="Q92" s="35"/>
      <c r="R92" s="35"/>
      <c r="S92" s="36"/>
      <c r="AS92" s="37" t="s">
        <v>68</v>
      </c>
      <c r="AT92" s="37" t="s">
        <v>8</v>
      </c>
      <c r="AU92" s="34" t="s">
        <v>8</v>
      </c>
      <c r="AV92" s="34" t="s">
        <v>69</v>
      </c>
      <c r="AW92" s="34" t="s">
        <v>64</v>
      </c>
      <c r="AX92" s="37" t="s">
        <v>61</v>
      </c>
    </row>
    <row r="93" spans="2:64" s="8" customFormat="1" ht="22.5" customHeight="1" x14ac:dyDescent="0.35">
      <c r="B93" s="52"/>
      <c r="C93" s="118">
        <v>7</v>
      </c>
      <c r="D93" s="118" t="s">
        <v>65</v>
      </c>
      <c r="E93" s="119" t="s">
        <v>112</v>
      </c>
      <c r="F93" s="120" t="s">
        <v>113</v>
      </c>
      <c r="G93" s="121" t="s">
        <v>66</v>
      </c>
      <c r="H93" s="122">
        <v>132</v>
      </c>
      <c r="I93" s="40">
        <v>0</v>
      </c>
      <c r="J93" s="123">
        <f>ROUND(I93*H93,2)</f>
        <v>0</v>
      </c>
      <c r="K93" s="124" t="s">
        <v>14</v>
      </c>
      <c r="L93" s="9"/>
      <c r="M93" s="29" t="s">
        <v>31</v>
      </c>
      <c r="N93" s="30">
        <v>0</v>
      </c>
      <c r="O93" s="30">
        <f>N93*H93</f>
        <v>0</v>
      </c>
      <c r="P93" s="30">
        <v>0</v>
      </c>
      <c r="Q93" s="30">
        <f>P93*H93</f>
        <v>0</v>
      </c>
      <c r="R93" s="30">
        <v>0</v>
      </c>
      <c r="S93" s="31">
        <f>R93*H93</f>
        <v>0</v>
      </c>
      <c r="AQ93" s="7" t="s">
        <v>67</v>
      </c>
      <c r="AS93" s="7" t="s">
        <v>65</v>
      </c>
      <c r="AT93" s="7" t="s">
        <v>8</v>
      </c>
      <c r="AX93" s="7" t="s">
        <v>61</v>
      </c>
      <c r="BD93" s="32">
        <f>IF(M93="základní",J93,0)</f>
        <v>0</v>
      </c>
      <c r="BE93" s="32">
        <f>IF(M93="snížená",J93,0)</f>
        <v>0</v>
      </c>
      <c r="BF93" s="32">
        <f>IF(M93="zákl. přenesená",J93,0)</f>
        <v>0</v>
      </c>
      <c r="BG93" s="32">
        <f>IF(M93="sníž. přenesená",J93,0)</f>
        <v>0</v>
      </c>
      <c r="BH93" s="32">
        <f>IF(M93="nulová",J93,0)</f>
        <v>0</v>
      </c>
      <c r="BI93" s="7" t="s">
        <v>64</v>
      </c>
      <c r="BJ93" s="32">
        <f>ROUND(I93*H93,2)</f>
        <v>0</v>
      </c>
      <c r="BK93" s="7" t="s">
        <v>67</v>
      </c>
      <c r="BL93" s="7" t="s">
        <v>76</v>
      </c>
    </row>
    <row r="94" spans="2:64" s="34" customFormat="1" x14ac:dyDescent="0.35">
      <c r="B94" s="125"/>
      <c r="C94" s="126"/>
      <c r="D94" s="127" t="s">
        <v>68</v>
      </c>
      <c r="E94" s="128" t="s">
        <v>14</v>
      </c>
      <c r="F94" s="129" t="s">
        <v>114</v>
      </c>
      <c r="G94" s="126"/>
      <c r="H94" s="130">
        <v>132</v>
      </c>
      <c r="I94" s="41"/>
      <c r="J94" s="131"/>
      <c r="K94" s="131"/>
      <c r="L94" s="33"/>
      <c r="M94" s="35"/>
      <c r="N94" s="35"/>
      <c r="O94" s="35"/>
      <c r="P94" s="35"/>
      <c r="Q94" s="35"/>
      <c r="R94" s="35"/>
      <c r="S94" s="36"/>
      <c r="AS94" s="37" t="s">
        <v>68</v>
      </c>
      <c r="AT94" s="37" t="s">
        <v>8</v>
      </c>
      <c r="AU94" s="34" t="s">
        <v>8</v>
      </c>
      <c r="AV94" s="34" t="s">
        <v>69</v>
      </c>
      <c r="AW94" s="34" t="s">
        <v>64</v>
      </c>
      <c r="AX94" s="37" t="s">
        <v>61</v>
      </c>
    </row>
    <row r="95" spans="2:64" s="8" customFormat="1" ht="22.5" customHeight="1" x14ac:dyDescent="0.35">
      <c r="B95" s="52"/>
      <c r="C95" s="118">
        <v>8</v>
      </c>
      <c r="D95" s="118" t="s">
        <v>65</v>
      </c>
      <c r="E95" s="119" t="s">
        <v>115</v>
      </c>
      <c r="F95" s="120" t="s">
        <v>116</v>
      </c>
      <c r="G95" s="121" t="s">
        <v>66</v>
      </c>
      <c r="H95" s="122">
        <v>74</v>
      </c>
      <c r="I95" s="40">
        <v>0</v>
      </c>
      <c r="J95" s="123">
        <f>ROUND(I95*H95,2)</f>
        <v>0</v>
      </c>
      <c r="K95" s="124" t="s">
        <v>14</v>
      </c>
      <c r="L95" s="9"/>
      <c r="M95" s="29" t="s">
        <v>31</v>
      </c>
      <c r="N95" s="30">
        <v>0</v>
      </c>
      <c r="O95" s="30">
        <f>N95*H95</f>
        <v>0</v>
      </c>
      <c r="P95" s="30">
        <v>0</v>
      </c>
      <c r="Q95" s="30">
        <f>P95*H95</f>
        <v>0</v>
      </c>
      <c r="R95" s="30">
        <v>0</v>
      </c>
      <c r="S95" s="31">
        <f>R95*H95</f>
        <v>0</v>
      </c>
      <c r="AQ95" s="7" t="s">
        <v>67</v>
      </c>
      <c r="AS95" s="7" t="s">
        <v>65</v>
      </c>
      <c r="AT95" s="7" t="s">
        <v>8</v>
      </c>
      <c r="AX95" s="7" t="s">
        <v>61</v>
      </c>
      <c r="BD95" s="32">
        <f>IF(M95="základní",J95,0)</f>
        <v>0</v>
      </c>
      <c r="BE95" s="32">
        <f>IF(M95="snížená",J95,0)</f>
        <v>0</v>
      </c>
      <c r="BF95" s="32">
        <f>IF(M95="zákl. přenesená",J95,0)</f>
        <v>0</v>
      </c>
      <c r="BG95" s="32">
        <f>IF(M95="sníž. přenesená",J95,0)</f>
        <v>0</v>
      </c>
      <c r="BH95" s="32">
        <f>IF(M95="nulová",J95,0)</f>
        <v>0</v>
      </c>
      <c r="BI95" s="7" t="s">
        <v>64</v>
      </c>
      <c r="BJ95" s="32">
        <f>ROUND(I95*H95,2)</f>
        <v>0</v>
      </c>
      <c r="BK95" s="7" t="s">
        <v>67</v>
      </c>
      <c r="BL95" s="7" t="s">
        <v>76</v>
      </c>
    </row>
    <row r="96" spans="2:64" s="34" customFormat="1" x14ac:dyDescent="0.35">
      <c r="B96" s="125"/>
      <c r="C96" s="126"/>
      <c r="D96" s="127" t="s">
        <v>68</v>
      </c>
      <c r="E96" s="128" t="s">
        <v>14</v>
      </c>
      <c r="F96" s="129" t="s">
        <v>117</v>
      </c>
      <c r="G96" s="126"/>
      <c r="H96" s="130">
        <v>74</v>
      </c>
      <c r="I96" s="41"/>
      <c r="J96" s="131"/>
      <c r="K96" s="131"/>
      <c r="L96" s="33"/>
      <c r="M96" s="35"/>
      <c r="N96" s="35"/>
      <c r="O96" s="35"/>
      <c r="P96" s="35"/>
      <c r="Q96" s="35"/>
      <c r="R96" s="35"/>
      <c r="S96" s="36"/>
      <c r="AS96" s="37" t="s">
        <v>68</v>
      </c>
      <c r="AT96" s="37" t="s">
        <v>8</v>
      </c>
      <c r="AU96" s="34" t="s">
        <v>8</v>
      </c>
      <c r="AV96" s="34" t="s">
        <v>69</v>
      </c>
      <c r="AW96" s="34" t="s">
        <v>64</v>
      </c>
      <c r="AX96" s="37" t="s">
        <v>61</v>
      </c>
    </row>
    <row r="97" spans="2:64" s="8" customFormat="1" ht="22.5" customHeight="1" x14ac:dyDescent="0.35">
      <c r="B97" s="52"/>
      <c r="C97" s="132">
        <v>9</v>
      </c>
      <c r="D97" s="118" t="s">
        <v>65</v>
      </c>
      <c r="E97" s="119" t="s">
        <v>118</v>
      </c>
      <c r="F97" s="120" t="s">
        <v>119</v>
      </c>
      <c r="G97" s="121" t="s">
        <v>66</v>
      </c>
      <c r="H97" s="122">
        <v>66</v>
      </c>
      <c r="I97" s="40">
        <v>0</v>
      </c>
      <c r="J97" s="123">
        <f>ROUND(I97*H97,2)</f>
        <v>0</v>
      </c>
      <c r="K97" s="124" t="s">
        <v>14</v>
      </c>
      <c r="L97" s="9"/>
      <c r="M97" s="29" t="s">
        <v>31</v>
      </c>
      <c r="N97" s="30">
        <v>0</v>
      </c>
      <c r="O97" s="30">
        <f>N97*H97</f>
        <v>0</v>
      </c>
      <c r="P97" s="30">
        <v>0</v>
      </c>
      <c r="Q97" s="30">
        <f>P97*H97</f>
        <v>0</v>
      </c>
      <c r="R97" s="30">
        <v>0</v>
      </c>
      <c r="S97" s="31">
        <f>R97*H97</f>
        <v>0</v>
      </c>
      <c r="AQ97" s="7" t="s">
        <v>67</v>
      </c>
      <c r="AS97" s="7" t="s">
        <v>65</v>
      </c>
      <c r="AT97" s="7" t="s">
        <v>8</v>
      </c>
      <c r="AX97" s="7" t="s">
        <v>61</v>
      </c>
      <c r="BD97" s="32">
        <f>IF(M97="základní",J97,0)</f>
        <v>0</v>
      </c>
      <c r="BE97" s="32">
        <f>IF(M97="snížená",J97,0)</f>
        <v>0</v>
      </c>
      <c r="BF97" s="32">
        <f>IF(M97="zákl. přenesená",J97,0)</f>
        <v>0</v>
      </c>
      <c r="BG97" s="32">
        <f>IF(M97="sníž. přenesená",J97,0)</f>
        <v>0</v>
      </c>
      <c r="BH97" s="32">
        <f>IF(M97="nulová",J97,0)</f>
        <v>0</v>
      </c>
      <c r="BI97" s="7" t="s">
        <v>64</v>
      </c>
      <c r="BJ97" s="32">
        <f>ROUND(I97*H97,2)</f>
        <v>0</v>
      </c>
      <c r="BK97" s="7" t="s">
        <v>67</v>
      </c>
      <c r="BL97" s="7" t="s">
        <v>77</v>
      </c>
    </row>
    <row r="98" spans="2:64" s="34" customFormat="1" x14ac:dyDescent="0.35">
      <c r="B98" s="125"/>
      <c r="C98" s="134"/>
      <c r="D98" s="127" t="s">
        <v>68</v>
      </c>
      <c r="E98" s="128" t="s">
        <v>14</v>
      </c>
      <c r="F98" s="129" t="s">
        <v>120</v>
      </c>
      <c r="G98" s="126"/>
      <c r="H98" s="130">
        <v>66</v>
      </c>
      <c r="I98" s="41"/>
      <c r="J98" s="131"/>
      <c r="K98" s="131"/>
      <c r="L98" s="33"/>
      <c r="M98" s="35"/>
      <c r="N98" s="35"/>
      <c r="O98" s="35"/>
      <c r="P98" s="35"/>
      <c r="Q98" s="35"/>
      <c r="R98" s="35"/>
      <c r="S98" s="36"/>
      <c r="AS98" s="37" t="s">
        <v>68</v>
      </c>
      <c r="AT98" s="37" t="s">
        <v>8</v>
      </c>
      <c r="AU98" s="34" t="s">
        <v>8</v>
      </c>
      <c r="AV98" s="34" t="s">
        <v>69</v>
      </c>
      <c r="AW98" s="34" t="s">
        <v>64</v>
      </c>
      <c r="AX98" s="37" t="s">
        <v>61</v>
      </c>
    </row>
    <row r="99" spans="2:64" s="8" customFormat="1" ht="22.5" customHeight="1" x14ac:dyDescent="0.35">
      <c r="B99" s="52"/>
      <c r="C99" s="132">
        <v>10</v>
      </c>
      <c r="D99" s="118" t="s">
        <v>65</v>
      </c>
      <c r="E99" s="133" t="s">
        <v>121</v>
      </c>
      <c r="F99" s="120" t="s">
        <v>122</v>
      </c>
      <c r="G99" s="121" t="s">
        <v>66</v>
      </c>
      <c r="H99" s="122">
        <v>42</v>
      </c>
      <c r="I99" s="40">
        <v>0</v>
      </c>
      <c r="J99" s="123">
        <f>ROUND(I99*H99,2)</f>
        <v>0</v>
      </c>
      <c r="K99" s="124" t="s">
        <v>14</v>
      </c>
      <c r="L99" s="9"/>
      <c r="M99" s="29" t="s">
        <v>31</v>
      </c>
      <c r="N99" s="30">
        <v>0</v>
      </c>
      <c r="O99" s="30">
        <f>N99*H99</f>
        <v>0</v>
      </c>
      <c r="P99" s="30">
        <v>0</v>
      </c>
      <c r="Q99" s="30">
        <f>P99*H99</f>
        <v>0</v>
      </c>
      <c r="R99" s="30">
        <v>0</v>
      </c>
      <c r="S99" s="31">
        <f>R99*H99</f>
        <v>0</v>
      </c>
      <c r="AQ99" s="7" t="s">
        <v>67</v>
      </c>
      <c r="AS99" s="7" t="s">
        <v>65</v>
      </c>
      <c r="AT99" s="7" t="s">
        <v>8</v>
      </c>
      <c r="AX99" s="7" t="s">
        <v>61</v>
      </c>
      <c r="BD99" s="32">
        <f>IF(M99="základní",J99,0)</f>
        <v>0</v>
      </c>
      <c r="BE99" s="32">
        <f>IF(M99="snížená",J99,0)</f>
        <v>0</v>
      </c>
      <c r="BF99" s="32">
        <f>IF(M99="zákl. přenesená",J99,0)</f>
        <v>0</v>
      </c>
      <c r="BG99" s="32">
        <f>IF(M99="sníž. přenesená",J99,0)</f>
        <v>0</v>
      </c>
      <c r="BH99" s="32">
        <f>IF(M99="nulová",J99,0)</f>
        <v>0</v>
      </c>
      <c r="BI99" s="7" t="s">
        <v>64</v>
      </c>
      <c r="BJ99" s="32">
        <f>ROUND(I99*H99,2)</f>
        <v>0</v>
      </c>
      <c r="BK99" s="7" t="s">
        <v>67</v>
      </c>
      <c r="BL99" s="7" t="s">
        <v>77</v>
      </c>
    </row>
    <row r="100" spans="2:64" s="34" customFormat="1" x14ac:dyDescent="0.35">
      <c r="B100" s="125"/>
      <c r="C100" s="134"/>
      <c r="D100" s="127" t="s">
        <v>68</v>
      </c>
      <c r="E100" s="128" t="s">
        <v>14</v>
      </c>
      <c r="F100" s="129" t="s">
        <v>123</v>
      </c>
      <c r="G100" s="126"/>
      <c r="H100" s="130">
        <v>42</v>
      </c>
      <c r="I100" s="41"/>
      <c r="J100" s="131"/>
      <c r="K100" s="131"/>
      <c r="L100" s="33"/>
      <c r="M100" s="35"/>
      <c r="N100" s="35"/>
      <c r="O100" s="35"/>
      <c r="P100" s="35"/>
      <c r="Q100" s="35"/>
      <c r="R100" s="35"/>
      <c r="S100" s="36"/>
      <c r="AS100" s="37" t="s">
        <v>68</v>
      </c>
      <c r="AT100" s="37" t="s">
        <v>8</v>
      </c>
      <c r="AU100" s="34" t="s">
        <v>8</v>
      </c>
      <c r="AV100" s="34" t="s">
        <v>69</v>
      </c>
      <c r="AW100" s="34" t="s">
        <v>64</v>
      </c>
      <c r="AX100" s="37" t="s">
        <v>61</v>
      </c>
    </row>
    <row r="101" spans="2:64" s="8" customFormat="1" ht="22.5" customHeight="1" x14ac:dyDescent="0.35">
      <c r="B101" s="52"/>
      <c r="C101" s="132">
        <v>11</v>
      </c>
      <c r="D101" s="118" t="s">
        <v>65</v>
      </c>
      <c r="E101" s="119" t="s">
        <v>124</v>
      </c>
      <c r="F101" s="120" t="s">
        <v>125</v>
      </c>
      <c r="G101" s="121" t="s">
        <v>66</v>
      </c>
      <c r="H101" s="122">
        <v>38</v>
      </c>
      <c r="I101" s="40">
        <v>0</v>
      </c>
      <c r="J101" s="123">
        <f>ROUND(I101*H101,2)</f>
        <v>0</v>
      </c>
      <c r="K101" s="124" t="s">
        <v>14</v>
      </c>
      <c r="L101" s="9"/>
      <c r="M101" s="29" t="s">
        <v>31</v>
      </c>
      <c r="N101" s="30">
        <v>0</v>
      </c>
      <c r="O101" s="30">
        <f>N101*H101</f>
        <v>0</v>
      </c>
      <c r="P101" s="30">
        <v>0</v>
      </c>
      <c r="Q101" s="30">
        <f>P101*H101</f>
        <v>0</v>
      </c>
      <c r="R101" s="30">
        <v>0</v>
      </c>
      <c r="S101" s="31">
        <f>R101*H101</f>
        <v>0</v>
      </c>
      <c r="AQ101" s="7" t="s">
        <v>67</v>
      </c>
      <c r="AS101" s="7" t="s">
        <v>65</v>
      </c>
      <c r="AT101" s="7" t="s">
        <v>8</v>
      </c>
      <c r="AX101" s="7" t="s">
        <v>61</v>
      </c>
      <c r="BD101" s="32">
        <f>IF(M101="základní",J101,0)</f>
        <v>0</v>
      </c>
      <c r="BE101" s="32">
        <f>IF(M101="snížená",J101,0)</f>
        <v>0</v>
      </c>
      <c r="BF101" s="32">
        <f>IF(M101="zákl. přenesená",J101,0)</f>
        <v>0</v>
      </c>
      <c r="BG101" s="32">
        <f>IF(M101="sníž. přenesená",J101,0)</f>
        <v>0</v>
      </c>
      <c r="BH101" s="32">
        <f>IF(M101="nulová",J101,0)</f>
        <v>0</v>
      </c>
      <c r="BI101" s="7" t="s">
        <v>64</v>
      </c>
      <c r="BJ101" s="32">
        <f>ROUND(I101*H101,2)</f>
        <v>0</v>
      </c>
      <c r="BK101" s="7" t="s">
        <v>67</v>
      </c>
      <c r="BL101" s="7" t="s">
        <v>78</v>
      </c>
    </row>
    <row r="102" spans="2:64" s="34" customFormat="1" x14ac:dyDescent="0.35">
      <c r="B102" s="125"/>
      <c r="C102" s="134"/>
      <c r="D102" s="127" t="s">
        <v>68</v>
      </c>
      <c r="E102" s="128" t="s">
        <v>14</v>
      </c>
      <c r="F102" s="129" t="s">
        <v>126</v>
      </c>
      <c r="G102" s="126"/>
      <c r="H102" s="130">
        <v>38</v>
      </c>
      <c r="I102" s="41"/>
      <c r="J102" s="131"/>
      <c r="K102" s="131"/>
      <c r="L102" s="33"/>
      <c r="M102" s="35"/>
      <c r="N102" s="35"/>
      <c r="O102" s="35"/>
      <c r="P102" s="35"/>
      <c r="Q102" s="35"/>
      <c r="R102" s="35"/>
      <c r="S102" s="36"/>
      <c r="AS102" s="37" t="s">
        <v>68</v>
      </c>
      <c r="AT102" s="37" t="s">
        <v>8</v>
      </c>
      <c r="AU102" s="34" t="s">
        <v>8</v>
      </c>
      <c r="AV102" s="34" t="s">
        <v>69</v>
      </c>
      <c r="AW102" s="34" t="s">
        <v>64</v>
      </c>
      <c r="AX102" s="37" t="s">
        <v>61</v>
      </c>
    </row>
    <row r="103" spans="2:64" s="8" customFormat="1" ht="22.5" customHeight="1" x14ac:dyDescent="0.35">
      <c r="B103" s="52"/>
      <c r="C103" s="132">
        <v>12</v>
      </c>
      <c r="D103" s="118" t="s">
        <v>65</v>
      </c>
      <c r="E103" s="119" t="s">
        <v>127</v>
      </c>
      <c r="F103" s="120" t="s">
        <v>128</v>
      </c>
      <c r="G103" s="121" t="s">
        <v>66</v>
      </c>
      <c r="H103" s="122">
        <v>10</v>
      </c>
      <c r="I103" s="40">
        <v>0</v>
      </c>
      <c r="J103" s="123">
        <f>ROUND(I103*H103,2)</f>
        <v>0</v>
      </c>
      <c r="K103" s="124" t="s">
        <v>14</v>
      </c>
      <c r="L103" s="9"/>
      <c r="M103" s="29" t="s">
        <v>31</v>
      </c>
      <c r="N103" s="30">
        <v>0</v>
      </c>
      <c r="O103" s="30">
        <f>N103*H103</f>
        <v>0</v>
      </c>
      <c r="P103" s="30">
        <v>0</v>
      </c>
      <c r="Q103" s="30">
        <f>P103*H103</f>
        <v>0</v>
      </c>
      <c r="R103" s="30">
        <v>0</v>
      </c>
      <c r="S103" s="31">
        <f>R103*H103</f>
        <v>0</v>
      </c>
      <c r="AQ103" s="7" t="s">
        <v>67</v>
      </c>
      <c r="AS103" s="7" t="s">
        <v>65</v>
      </c>
      <c r="AT103" s="7" t="s">
        <v>8</v>
      </c>
      <c r="AX103" s="7" t="s">
        <v>61</v>
      </c>
      <c r="BD103" s="32">
        <f>IF(M103="základní",J103,0)</f>
        <v>0</v>
      </c>
      <c r="BE103" s="32">
        <f>IF(M103="snížená",J103,0)</f>
        <v>0</v>
      </c>
      <c r="BF103" s="32">
        <f>IF(M103="zákl. přenesená",J103,0)</f>
        <v>0</v>
      </c>
      <c r="BG103" s="32">
        <f>IF(M103="sníž. přenesená",J103,0)</f>
        <v>0</v>
      </c>
      <c r="BH103" s="32">
        <f>IF(M103="nulová",J103,0)</f>
        <v>0</v>
      </c>
      <c r="BI103" s="7" t="s">
        <v>64</v>
      </c>
      <c r="BJ103" s="32">
        <f>ROUND(I103*H103,2)</f>
        <v>0</v>
      </c>
      <c r="BK103" s="7" t="s">
        <v>67</v>
      </c>
      <c r="BL103" s="7" t="s">
        <v>79</v>
      </c>
    </row>
    <row r="104" spans="2:64" s="34" customFormat="1" x14ac:dyDescent="0.35">
      <c r="B104" s="125"/>
      <c r="C104" s="134"/>
      <c r="D104" s="127" t="s">
        <v>68</v>
      </c>
      <c r="E104" s="128" t="s">
        <v>14</v>
      </c>
      <c r="F104" s="129" t="s">
        <v>129</v>
      </c>
      <c r="G104" s="126"/>
      <c r="H104" s="130">
        <v>10</v>
      </c>
      <c r="I104" s="41"/>
      <c r="J104" s="131"/>
      <c r="K104" s="131"/>
      <c r="L104" s="33"/>
      <c r="M104" s="35"/>
      <c r="N104" s="35"/>
      <c r="O104" s="35"/>
      <c r="P104" s="35"/>
      <c r="Q104" s="35"/>
      <c r="R104" s="35"/>
      <c r="S104" s="36"/>
      <c r="AS104" s="37" t="s">
        <v>68</v>
      </c>
      <c r="AT104" s="37" t="s">
        <v>8</v>
      </c>
      <c r="AU104" s="34" t="s">
        <v>8</v>
      </c>
      <c r="AV104" s="34" t="s">
        <v>69</v>
      </c>
      <c r="AW104" s="34" t="s">
        <v>64</v>
      </c>
      <c r="AX104" s="37" t="s">
        <v>61</v>
      </c>
    </row>
    <row r="105" spans="2:64" s="8" customFormat="1" ht="22.5" customHeight="1" x14ac:dyDescent="0.35">
      <c r="B105" s="52"/>
      <c r="C105" s="132">
        <v>13</v>
      </c>
      <c r="D105" s="118" t="s">
        <v>65</v>
      </c>
      <c r="E105" s="119" t="s">
        <v>130</v>
      </c>
      <c r="F105" s="120" t="s">
        <v>131</v>
      </c>
      <c r="G105" s="121" t="s">
        <v>66</v>
      </c>
      <c r="H105" s="122">
        <v>13</v>
      </c>
      <c r="I105" s="40">
        <v>0</v>
      </c>
      <c r="J105" s="123">
        <f>ROUND(I105*H105,2)</f>
        <v>0</v>
      </c>
      <c r="K105" s="124" t="s">
        <v>14</v>
      </c>
      <c r="L105" s="9"/>
      <c r="M105" s="29" t="s">
        <v>31</v>
      </c>
      <c r="N105" s="30">
        <v>0</v>
      </c>
      <c r="O105" s="30">
        <f>N105*H105</f>
        <v>0</v>
      </c>
      <c r="P105" s="30">
        <v>0</v>
      </c>
      <c r="Q105" s="30">
        <f>P105*H105</f>
        <v>0</v>
      </c>
      <c r="R105" s="30">
        <v>0</v>
      </c>
      <c r="S105" s="31">
        <f>R105*H105</f>
        <v>0</v>
      </c>
      <c r="AQ105" s="7" t="s">
        <v>67</v>
      </c>
      <c r="AS105" s="7" t="s">
        <v>65</v>
      </c>
      <c r="AT105" s="7" t="s">
        <v>8</v>
      </c>
      <c r="AX105" s="7" t="s">
        <v>61</v>
      </c>
      <c r="BD105" s="32">
        <f>IF(M105="základní",J105,0)</f>
        <v>0</v>
      </c>
      <c r="BE105" s="32">
        <f>IF(M105="snížená",J105,0)</f>
        <v>0</v>
      </c>
      <c r="BF105" s="32">
        <f>IF(M105="zákl. přenesená",J105,0)</f>
        <v>0</v>
      </c>
      <c r="BG105" s="32">
        <f>IF(M105="sníž. přenesená",J105,0)</f>
        <v>0</v>
      </c>
      <c r="BH105" s="32">
        <f>IF(M105="nulová",J105,0)</f>
        <v>0</v>
      </c>
      <c r="BI105" s="7" t="s">
        <v>64</v>
      </c>
      <c r="BJ105" s="32">
        <f>ROUND(I105*H105,2)</f>
        <v>0</v>
      </c>
      <c r="BK105" s="7" t="s">
        <v>67</v>
      </c>
      <c r="BL105" s="7" t="s">
        <v>80</v>
      </c>
    </row>
    <row r="106" spans="2:64" s="34" customFormat="1" x14ac:dyDescent="0.35">
      <c r="B106" s="125"/>
      <c r="C106" s="134"/>
      <c r="D106" s="127" t="s">
        <v>68</v>
      </c>
      <c r="E106" s="128" t="s">
        <v>14</v>
      </c>
      <c r="F106" s="129" t="s">
        <v>132</v>
      </c>
      <c r="G106" s="126"/>
      <c r="H106" s="130">
        <v>13</v>
      </c>
      <c r="I106" s="41"/>
      <c r="J106" s="131"/>
      <c r="K106" s="131"/>
      <c r="L106" s="33"/>
      <c r="M106" s="35"/>
      <c r="N106" s="35"/>
      <c r="O106" s="35"/>
      <c r="P106" s="35"/>
      <c r="Q106" s="35"/>
      <c r="R106" s="35"/>
      <c r="S106" s="36"/>
      <c r="AS106" s="37" t="s">
        <v>68</v>
      </c>
      <c r="AT106" s="37" t="s">
        <v>8</v>
      </c>
      <c r="AU106" s="34" t="s">
        <v>8</v>
      </c>
      <c r="AV106" s="34" t="s">
        <v>69</v>
      </c>
      <c r="AW106" s="34" t="s">
        <v>64</v>
      </c>
      <c r="AX106" s="37" t="s">
        <v>61</v>
      </c>
    </row>
    <row r="107" spans="2:64" s="8" customFormat="1" ht="22.5" customHeight="1" x14ac:dyDescent="0.35">
      <c r="B107" s="52"/>
      <c r="C107" s="118" t="s">
        <v>133</v>
      </c>
      <c r="D107" s="118" t="s">
        <v>65</v>
      </c>
      <c r="E107" s="119" t="s">
        <v>134</v>
      </c>
      <c r="F107" s="120" t="s">
        <v>135</v>
      </c>
      <c r="G107" s="121" t="s">
        <v>66</v>
      </c>
      <c r="H107" s="122">
        <v>32</v>
      </c>
      <c r="I107" s="40">
        <v>0</v>
      </c>
      <c r="J107" s="123">
        <f>ROUND(I107*H107,2)</f>
        <v>0</v>
      </c>
      <c r="K107" s="124" t="s">
        <v>14</v>
      </c>
      <c r="L107" s="9"/>
      <c r="M107" s="29" t="s">
        <v>31</v>
      </c>
      <c r="N107" s="30">
        <v>0</v>
      </c>
      <c r="O107" s="30">
        <f>N107*H107</f>
        <v>0</v>
      </c>
      <c r="P107" s="30">
        <v>0</v>
      </c>
      <c r="Q107" s="30">
        <f>P107*H107</f>
        <v>0</v>
      </c>
      <c r="R107" s="30">
        <v>0</v>
      </c>
      <c r="S107" s="31">
        <f>R107*H107</f>
        <v>0</v>
      </c>
      <c r="AQ107" s="7" t="s">
        <v>67</v>
      </c>
      <c r="AS107" s="7" t="s">
        <v>65</v>
      </c>
      <c r="AT107" s="7" t="s">
        <v>8</v>
      </c>
      <c r="AX107" s="7" t="s">
        <v>61</v>
      </c>
      <c r="BD107" s="32">
        <f>IF(M107="základní",J107,0)</f>
        <v>0</v>
      </c>
      <c r="BE107" s="32">
        <f>IF(M107="snížená",J107,0)</f>
        <v>0</v>
      </c>
      <c r="BF107" s="32">
        <f>IF(M107="zákl. přenesená",J107,0)</f>
        <v>0</v>
      </c>
      <c r="BG107" s="32">
        <f>IF(M107="sníž. přenesená",J107,0)</f>
        <v>0</v>
      </c>
      <c r="BH107" s="32">
        <f>IF(M107="nulová",J107,0)</f>
        <v>0</v>
      </c>
      <c r="BI107" s="7" t="s">
        <v>64</v>
      </c>
      <c r="BJ107" s="32">
        <f>ROUND(I107*H107,2)</f>
        <v>0</v>
      </c>
      <c r="BK107" s="7" t="s">
        <v>67</v>
      </c>
      <c r="BL107" s="7" t="s">
        <v>81</v>
      </c>
    </row>
    <row r="108" spans="2:64" s="34" customFormat="1" x14ac:dyDescent="0.35">
      <c r="B108" s="125"/>
      <c r="C108" s="126"/>
      <c r="D108" s="127" t="s">
        <v>68</v>
      </c>
      <c r="E108" s="128" t="s">
        <v>14</v>
      </c>
      <c r="F108" s="129" t="s">
        <v>136</v>
      </c>
      <c r="G108" s="126"/>
      <c r="H108" s="130">
        <v>32</v>
      </c>
      <c r="I108" s="41"/>
      <c r="J108" s="131"/>
      <c r="K108" s="131"/>
      <c r="L108" s="33"/>
      <c r="M108" s="35"/>
      <c r="N108" s="35"/>
      <c r="O108" s="35"/>
      <c r="P108" s="35"/>
      <c r="Q108" s="35"/>
      <c r="R108" s="35"/>
      <c r="S108" s="36"/>
      <c r="AS108" s="37" t="s">
        <v>68</v>
      </c>
      <c r="AT108" s="37" t="s">
        <v>8</v>
      </c>
      <c r="AU108" s="34" t="s">
        <v>8</v>
      </c>
      <c r="AV108" s="34" t="s">
        <v>69</v>
      </c>
      <c r="AW108" s="34" t="s">
        <v>64</v>
      </c>
      <c r="AX108" s="37" t="s">
        <v>61</v>
      </c>
    </row>
    <row r="109" spans="2:64" s="8" customFormat="1" ht="22.5" customHeight="1" x14ac:dyDescent="0.35">
      <c r="B109" s="52"/>
      <c r="C109" s="118" t="s">
        <v>137</v>
      </c>
      <c r="D109" s="118" t="s">
        <v>65</v>
      </c>
      <c r="E109" s="119" t="s">
        <v>138</v>
      </c>
      <c r="F109" s="120" t="s">
        <v>166</v>
      </c>
      <c r="G109" s="121" t="s">
        <v>66</v>
      </c>
      <c r="H109" s="122">
        <v>42</v>
      </c>
      <c r="I109" s="40">
        <v>0</v>
      </c>
      <c r="J109" s="123">
        <f>ROUND(I109*H109,2)</f>
        <v>0</v>
      </c>
      <c r="K109" s="124" t="s">
        <v>14</v>
      </c>
      <c r="L109" s="9"/>
      <c r="M109" s="29" t="s">
        <v>31</v>
      </c>
      <c r="N109" s="30">
        <v>0</v>
      </c>
      <c r="O109" s="30">
        <f>N109*H109</f>
        <v>0</v>
      </c>
      <c r="P109" s="30">
        <v>0</v>
      </c>
      <c r="Q109" s="30">
        <f>P109*H109</f>
        <v>0</v>
      </c>
      <c r="R109" s="30">
        <v>0</v>
      </c>
      <c r="S109" s="31">
        <f>R109*H109</f>
        <v>0</v>
      </c>
      <c r="AQ109" s="7" t="s">
        <v>67</v>
      </c>
      <c r="AS109" s="7" t="s">
        <v>65</v>
      </c>
      <c r="AT109" s="7" t="s">
        <v>8</v>
      </c>
      <c r="AX109" s="7" t="s">
        <v>61</v>
      </c>
      <c r="BD109" s="32">
        <f>IF(M109="základní",J109,0)</f>
        <v>0</v>
      </c>
      <c r="BE109" s="32">
        <f>IF(M109="snížená",J109,0)</f>
        <v>0</v>
      </c>
      <c r="BF109" s="32">
        <f>IF(M109="zákl. přenesená",J109,0)</f>
        <v>0</v>
      </c>
      <c r="BG109" s="32">
        <f>IF(M109="sníž. přenesená",J109,0)</f>
        <v>0</v>
      </c>
      <c r="BH109" s="32">
        <f>IF(M109="nulová",J109,0)</f>
        <v>0</v>
      </c>
      <c r="BI109" s="7" t="s">
        <v>64</v>
      </c>
      <c r="BJ109" s="32">
        <f>ROUND(I109*H109,2)</f>
        <v>0</v>
      </c>
      <c r="BK109" s="7" t="s">
        <v>67</v>
      </c>
      <c r="BL109" s="7" t="s">
        <v>82</v>
      </c>
    </row>
    <row r="110" spans="2:64" s="34" customFormat="1" x14ac:dyDescent="0.35">
      <c r="B110" s="125"/>
      <c r="C110" s="126"/>
      <c r="D110" s="127" t="s">
        <v>68</v>
      </c>
      <c r="E110" s="128" t="s">
        <v>14</v>
      </c>
      <c r="F110" s="129" t="s">
        <v>139</v>
      </c>
      <c r="G110" s="126"/>
      <c r="H110" s="130">
        <v>42</v>
      </c>
      <c r="I110" s="41"/>
      <c r="J110" s="131"/>
      <c r="K110" s="131"/>
      <c r="L110" s="33"/>
      <c r="M110" s="35"/>
      <c r="N110" s="35"/>
      <c r="O110" s="35"/>
      <c r="P110" s="35"/>
      <c r="Q110" s="35"/>
      <c r="R110" s="35"/>
      <c r="S110" s="36"/>
      <c r="AS110" s="37" t="s">
        <v>68</v>
      </c>
      <c r="AT110" s="37" t="s">
        <v>8</v>
      </c>
      <c r="AU110" s="34" t="s">
        <v>8</v>
      </c>
      <c r="AV110" s="34" t="s">
        <v>69</v>
      </c>
      <c r="AW110" s="34" t="s">
        <v>64</v>
      </c>
      <c r="AX110" s="37" t="s">
        <v>61</v>
      </c>
    </row>
    <row r="111" spans="2:64" s="8" customFormat="1" ht="22.5" customHeight="1" x14ac:dyDescent="0.35">
      <c r="B111" s="52"/>
      <c r="C111" s="118" t="s">
        <v>67</v>
      </c>
      <c r="D111" s="118" t="s">
        <v>65</v>
      </c>
      <c r="E111" s="119" t="s">
        <v>140</v>
      </c>
      <c r="F111" s="120" t="s">
        <v>167</v>
      </c>
      <c r="G111" s="121" t="s">
        <v>66</v>
      </c>
      <c r="H111" s="122">
        <v>27</v>
      </c>
      <c r="I111" s="40">
        <v>0</v>
      </c>
      <c r="J111" s="123">
        <f>ROUND(I111*H111,2)</f>
        <v>0</v>
      </c>
      <c r="K111" s="124" t="s">
        <v>14</v>
      </c>
      <c r="L111" s="9"/>
      <c r="M111" s="29" t="s">
        <v>31</v>
      </c>
      <c r="N111" s="30">
        <v>0</v>
      </c>
      <c r="O111" s="30">
        <f>N111*H111</f>
        <v>0</v>
      </c>
      <c r="P111" s="30">
        <v>0</v>
      </c>
      <c r="Q111" s="30">
        <f>P111*H111</f>
        <v>0</v>
      </c>
      <c r="R111" s="30">
        <v>0</v>
      </c>
      <c r="S111" s="31">
        <f>R111*H111</f>
        <v>0</v>
      </c>
      <c r="AQ111" s="7" t="s">
        <v>67</v>
      </c>
      <c r="AS111" s="7" t="s">
        <v>65</v>
      </c>
      <c r="AT111" s="7" t="s">
        <v>8</v>
      </c>
      <c r="AX111" s="7" t="s">
        <v>61</v>
      </c>
      <c r="BD111" s="32">
        <f>IF(M111="základní",J111,0)</f>
        <v>0</v>
      </c>
      <c r="BE111" s="32">
        <f>IF(M111="snížená",J111,0)</f>
        <v>0</v>
      </c>
      <c r="BF111" s="32">
        <f>IF(M111="zákl. přenesená",J111,0)</f>
        <v>0</v>
      </c>
      <c r="BG111" s="32">
        <f>IF(M111="sníž. přenesená",J111,0)</f>
        <v>0</v>
      </c>
      <c r="BH111" s="32">
        <f>IF(M111="nulová",J111,0)</f>
        <v>0</v>
      </c>
      <c r="BI111" s="7" t="s">
        <v>64</v>
      </c>
      <c r="BJ111" s="32">
        <f>ROUND(I111*H111,2)</f>
        <v>0</v>
      </c>
      <c r="BK111" s="7" t="s">
        <v>67</v>
      </c>
      <c r="BL111" s="7" t="s">
        <v>83</v>
      </c>
    </row>
    <row r="112" spans="2:64" s="34" customFormat="1" x14ac:dyDescent="0.35">
      <c r="B112" s="125"/>
      <c r="C112" s="126"/>
      <c r="D112" s="127" t="s">
        <v>68</v>
      </c>
      <c r="E112" s="128" t="s">
        <v>14</v>
      </c>
      <c r="F112" s="129" t="s">
        <v>141</v>
      </c>
      <c r="G112" s="126"/>
      <c r="H112" s="130">
        <v>27</v>
      </c>
      <c r="I112" s="41"/>
      <c r="J112" s="131"/>
      <c r="K112" s="131"/>
      <c r="L112" s="33"/>
      <c r="M112" s="35"/>
      <c r="N112" s="35"/>
      <c r="O112" s="35"/>
      <c r="P112" s="35"/>
      <c r="Q112" s="35"/>
      <c r="R112" s="35"/>
      <c r="S112" s="36"/>
      <c r="AS112" s="37" t="s">
        <v>68</v>
      </c>
      <c r="AT112" s="37" t="s">
        <v>8</v>
      </c>
      <c r="AU112" s="34" t="s">
        <v>8</v>
      </c>
      <c r="AV112" s="34" t="s">
        <v>69</v>
      </c>
      <c r="AW112" s="34" t="s">
        <v>64</v>
      </c>
      <c r="AX112" s="37" t="s">
        <v>61</v>
      </c>
    </row>
    <row r="113" spans="2:64" s="8" customFormat="1" ht="22.5" customHeight="1" x14ac:dyDescent="0.35">
      <c r="B113" s="52"/>
      <c r="C113" s="118">
        <v>17</v>
      </c>
      <c r="D113" s="118" t="s">
        <v>65</v>
      </c>
      <c r="E113" s="119" t="s">
        <v>142</v>
      </c>
      <c r="F113" s="120" t="s">
        <v>143</v>
      </c>
      <c r="G113" s="121" t="s">
        <v>66</v>
      </c>
      <c r="H113" s="122">
        <v>26</v>
      </c>
      <c r="I113" s="40">
        <v>0</v>
      </c>
      <c r="J113" s="123">
        <f>ROUND(I113*H113,2)</f>
        <v>0</v>
      </c>
      <c r="K113" s="124" t="s">
        <v>14</v>
      </c>
      <c r="L113" s="9"/>
      <c r="M113" s="29" t="s">
        <v>31</v>
      </c>
      <c r="N113" s="30">
        <v>0</v>
      </c>
      <c r="O113" s="30">
        <f>N113*H113</f>
        <v>0</v>
      </c>
      <c r="P113" s="30">
        <v>0</v>
      </c>
      <c r="Q113" s="30">
        <f>P113*H113</f>
        <v>0</v>
      </c>
      <c r="R113" s="30">
        <v>0</v>
      </c>
      <c r="S113" s="31">
        <f>R113*H113</f>
        <v>0</v>
      </c>
      <c r="AQ113" s="7" t="s">
        <v>67</v>
      </c>
      <c r="AS113" s="7" t="s">
        <v>65</v>
      </c>
      <c r="AT113" s="7" t="s">
        <v>8</v>
      </c>
      <c r="AX113" s="7" t="s">
        <v>61</v>
      </c>
      <c r="BD113" s="32">
        <f>IF(M113="základní",J113,0)</f>
        <v>0</v>
      </c>
      <c r="BE113" s="32">
        <f>IF(M113="snížená",J113,0)</f>
        <v>0</v>
      </c>
      <c r="BF113" s="32">
        <f>IF(M113="zákl. přenesená",J113,0)</f>
        <v>0</v>
      </c>
      <c r="BG113" s="32">
        <f>IF(M113="sníž. přenesená",J113,0)</f>
        <v>0</v>
      </c>
      <c r="BH113" s="32">
        <f>IF(M113="nulová",J113,0)</f>
        <v>0</v>
      </c>
      <c r="BI113" s="7" t="s">
        <v>64</v>
      </c>
      <c r="BJ113" s="32">
        <f>ROUND(I113*H113,2)</f>
        <v>0</v>
      </c>
      <c r="BK113" s="7" t="s">
        <v>67</v>
      </c>
      <c r="BL113" s="7" t="s">
        <v>84</v>
      </c>
    </row>
    <row r="114" spans="2:64" s="34" customFormat="1" x14ac:dyDescent="0.35">
      <c r="B114" s="125"/>
      <c r="C114" s="126"/>
      <c r="D114" s="127" t="s">
        <v>68</v>
      </c>
      <c r="E114" s="128" t="s">
        <v>14</v>
      </c>
      <c r="F114" s="129" t="s">
        <v>144</v>
      </c>
      <c r="G114" s="126"/>
      <c r="H114" s="130">
        <v>26</v>
      </c>
      <c r="I114" s="41"/>
      <c r="J114" s="131"/>
      <c r="K114" s="131"/>
      <c r="L114" s="33"/>
      <c r="M114" s="35"/>
      <c r="N114" s="35"/>
      <c r="O114" s="35"/>
      <c r="P114" s="35"/>
      <c r="Q114" s="35"/>
      <c r="R114" s="35"/>
      <c r="S114" s="36"/>
      <c r="AS114" s="37" t="s">
        <v>68</v>
      </c>
      <c r="AT114" s="37" t="s">
        <v>8</v>
      </c>
      <c r="AU114" s="34" t="s">
        <v>8</v>
      </c>
      <c r="AV114" s="34" t="s">
        <v>69</v>
      </c>
      <c r="AW114" s="34" t="s">
        <v>64</v>
      </c>
      <c r="AX114" s="37" t="s">
        <v>61</v>
      </c>
    </row>
    <row r="115" spans="2:64" s="8" customFormat="1" ht="22.5" customHeight="1" x14ac:dyDescent="0.35">
      <c r="B115" s="52"/>
      <c r="C115" s="118">
        <v>18</v>
      </c>
      <c r="D115" s="118" t="s">
        <v>65</v>
      </c>
      <c r="E115" s="133" t="s">
        <v>171</v>
      </c>
      <c r="F115" s="120" t="s">
        <v>170</v>
      </c>
      <c r="G115" s="121" t="s">
        <v>66</v>
      </c>
      <c r="H115" s="122">
        <v>6</v>
      </c>
      <c r="I115" s="40">
        <v>0</v>
      </c>
      <c r="J115" s="123">
        <f>ROUND(I115*H115,2)</f>
        <v>0</v>
      </c>
      <c r="K115" s="124" t="s">
        <v>14</v>
      </c>
      <c r="L115" s="9"/>
      <c r="M115" s="29" t="s">
        <v>31</v>
      </c>
      <c r="N115" s="30">
        <v>0</v>
      </c>
      <c r="O115" s="30">
        <f>N115*H115</f>
        <v>0</v>
      </c>
      <c r="P115" s="30">
        <v>0</v>
      </c>
      <c r="Q115" s="30">
        <f>P115*H115</f>
        <v>0</v>
      </c>
      <c r="R115" s="30">
        <v>0</v>
      </c>
      <c r="S115" s="31">
        <f>R115*H115</f>
        <v>0</v>
      </c>
      <c r="AQ115" s="7" t="s">
        <v>67</v>
      </c>
      <c r="AS115" s="7" t="s">
        <v>65</v>
      </c>
      <c r="AT115" s="7" t="s">
        <v>8</v>
      </c>
      <c r="AX115" s="7" t="s">
        <v>61</v>
      </c>
      <c r="BD115" s="32">
        <f>IF(M115="základní",J115,0)</f>
        <v>0</v>
      </c>
      <c r="BE115" s="32">
        <f>IF(M115="snížená",J115,0)</f>
        <v>0</v>
      </c>
      <c r="BF115" s="32">
        <f>IF(M115="zákl. přenesená",J115,0)</f>
        <v>0</v>
      </c>
      <c r="BG115" s="32">
        <f>IF(M115="sníž. přenesená",J115,0)</f>
        <v>0</v>
      </c>
      <c r="BH115" s="32">
        <f>IF(M115="nulová",J115,0)</f>
        <v>0</v>
      </c>
      <c r="BI115" s="7" t="s">
        <v>64</v>
      </c>
      <c r="BJ115" s="32">
        <f>ROUND(I115*H115,2)</f>
        <v>0</v>
      </c>
      <c r="BK115" s="7" t="s">
        <v>67</v>
      </c>
      <c r="BL115" s="7" t="s">
        <v>84</v>
      </c>
    </row>
    <row r="116" spans="2:64" s="34" customFormat="1" x14ac:dyDescent="0.35">
      <c r="B116" s="125"/>
      <c r="C116" s="126"/>
      <c r="D116" s="127" t="s">
        <v>68</v>
      </c>
      <c r="E116" s="128" t="s">
        <v>14</v>
      </c>
      <c r="F116" s="129" t="s">
        <v>169</v>
      </c>
      <c r="G116" s="126"/>
      <c r="H116" s="130">
        <v>6</v>
      </c>
      <c r="I116" s="41"/>
      <c r="J116" s="131"/>
      <c r="K116" s="131"/>
      <c r="L116" s="33"/>
      <c r="M116" s="35"/>
      <c r="N116" s="35"/>
      <c r="O116" s="35"/>
      <c r="P116" s="35"/>
      <c r="Q116" s="35"/>
      <c r="R116" s="35"/>
      <c r="S116" s="36"/>
      <c r="AS116" s="37" t="s">
        <v>68</v>
      </c>
      <c r="AT116" s="37" t="s">
        <v>8</v>
      </c>
      <c r="AU116" s="34" t="s">
        <v>8</v>
      </c>
      <c r="AV116" s="34" t="s">
        <v>69</v>
      </c>
      <c r="AW116" s="34" t="s">
        <v>64</v>
      </c>
      <c r="AX116" s="37" t="s">
        <v>61</v>
      </c>
    </row>
    <row r="117" spans="2:64" s="8" customFormat="1" ht="22.5" customHeight="1" x14ac:dyDescent="0.35">
      <c r="B117" s="52"/>
      <c r="C117" s="118">
        <v>19</v>
      </c>
      <c r="D117" s="118" t="s">
        <v>65</v>
      </c>
      <c r="E117" s="119" t="s">
        <v>145</v>
      </c>
      <c r="F117" s="120" t="s">
        <v>163</v>
      </c>
      <c r="G117" s="121" t="s">
        <v>66</v>
      </c>
      <c r="H117" s="122">
        <v>9</v>
      </c>
      <c r="I117" s="40">
        <v>0</v>
      </c>
      <c r="J117" s="123">
        <f>ROUND(I117*H117,2)</f>
        <v>0</v>
      </c>
      <c r="K117" s="124" t="s">
        <v>14</v>
      </c>
      <c r="L117" s="9"/>
      <c r="M117" s="29" t="s">
        <v>31</v>
      </c>
      <c r="N117" s="30">
        <v>0</v>
      </c>
      <c r="O117" s="30">
        <f>N117*H117</f>
        <v>0</v>
      </c>
      <c r="P117" s="30">
        <v>0</v>
      </c>
      <c r="Q117" s="30">
        <f>P117*H117</f>
        <v>0</v>
      </c>
      <c r="R117" s="30">
        <v>0</v>
      </c>
      <c r="S117" s="31">
        <f>R117*H117</f>
        <v>0</v>
      </c>
      <c r="AQ117" s="7" t="s">
        <v>67</v>
      </c>
      <c r="AS117" s="7" t="s">
        <v>65</v>
      </c>
      <c r="AT117" s="7" t="s">
        <v>8</v>
      </c>
      <c r="AX117" s="7" t="s">
        <v>61</v>
      </c>
      <c r="BD117" s="32">
        <f>IF(M117="základní",J117,0)</f>
        <v>0</v>
      </c>
      <c r="BE117" s="32">
        <f>IF(M117="snížená",J117,0)</f>
        <v>0</v>
      </c>
      <c r="BF117" s="32">
        <f>IF(M117="zákl. přenesená",J117,0)</f>
        <v>0</v>
      </c>
      <c r="BG117" s="32">
        <f>IF(M117="sníž. přenesená",J117,0)</f>
        <v>0</v>
      </c>
      <c r="BH117" s="32">
        <f>IF(M117="nulová",J117,0)</f>
        <v>0</v>
      </c>
      <c r="BI117" s="7" t="s">
        <v>64</v>
      </c>
      <c r="BJ117" s="32">
        <f>ROUND(I117*H117,2)</f>
        <v>0</v>
      </c>
      <c r="BK117" s="7" t="s">
        <v>67</v>
      </c>
      <c r="BL117" s="7" t="s">
        <v>85</v>
      </c>
    </row>
    <row r="118" spans="2:64" s="34" customFormat="1" x14ac:dyDescent="0.35">
      <c r="B118" s="125"/>
      <c r="C118" s="126"/>
      <c r="D118" s="127" t="s">
        <v>68</v>
      </c>
      <c r="E118" s="128" t="s">
        <v>14</v>
      </c>
      <c r="F118" s="129" t="s">
        <v>146</v>
      </c>
      <c r="G118" s="126"/>
      <c r="H118" s="130">
        <v>9</v>
      </c>
      <c r="I118" s="41"/>
      <c r="J118" s="131"/>
      <c r="K118" s="131"/>
      <c r="L118" s="33"/>
      <c r="M118" s="35"/>
      <c r="N118" s="35"/>
      <c r="O118" s="35"/>
      <c r="P118" s="35"/>
      <c r="Q118" s="35"/>
      <c r="R118" s="35"/>
      <c r="S118" s="36"/>
      <c r="AS118" s="37" t="s">
        <v>68</v>
      </c>
      <c r="AT118" s="37" t="s">
        <v>8</v>
      </c>
      <c r="AU118" s="34" t="s">
        <v>8</v>
      </c>
      <c r="AV118" s="34" t="s">
        <v>69</v>
      </c>
      <c r="AW118" s="34" t="s">
        <v>64</v>
      </c>
      <c r="AX118" s="37" t="s">
        <v>61</v>
      </c>
    </row>
    <row r="119" spans="2:64" s="8" customFormat="1" ht="22.5" customHeight="1" x14ac:dyDescent="0.35">
      <c r="B119" s="52"/>
      <c r="C119" s="118">
        <v>20</v>
      </c>
      <c r="D119" s="118" t="s">
        <v>65</v>
      </c>
      <c r="E119" s="119" t="s">
        <v>147</v>
      </c>
      <c r="F119" s="120" t="s">
        <v>148</v>
      </c>
      <c r="G119" s="121" t="s">
        <v>66</v>
      </c>
      <c r="H119" s="122">
        <v>15</v>
      </c>
      <c r="I119" s="40">
        <v>0</v>
      </c>
      <c r="J119" s="123">
        <f>ROUND(I119*H119,2)</f>
        <v>0</v>
      </c>
      <c r="K119" s="124" t="s">
        <v>14</v>
      </c>
      <c r="L119" s="9"/>
      <c r="M119" s="29" t="s">
        <v>31</v>
      </c>
      <c r="N119" s="30">
        <v>0</v>
      </c>
      <c r="O119" s="30">
        <f>N119*H119</f>
        <v>0</v>
      </c>
      <c r="P119" s="30">
        <v>0</v>
      </c>
      <c r="Q119" s="30">
        <f>P119*H119</f>
        <v>0</v>
      </c>
      <c r="R119" s="30">
        <v>0</v>
      </c>
      <c r="S119" s="31">
        <f>R119*H119</f>
        <v>0</v>
      </c>
      <c r="AQ119" s="7" t="s">
        <v>67</v>
      </c>
      <c r="AS119" s="7" t="s">
        <v>65</v>
      </c>
      <c r="AT119" s="7" t="s">
        <v>8</v>
      </c>
      <c r="AX119" s="7" t="s">
        <v>61</v>
      </c>
      <c r="BD119" s="32">
        <f>IF(M119="základní",J119,0)</f>
        <v>0</v>
      </c>
      <c r="BE119" s="32">
        <f>IF(M119="snížená",J119,0)</f>
        <v>0</v>
      </c>
      <c r="BF119" s="32">
        <f>IF(M119="zákl. přenesená",J119,0)</f>
        <v>0</v>
      </c>
      <c r="BG119" s="32">
        <f>IF(M119="sníž. přenesená",J119,0)</f>
        <v>0</v>
      </c>
      <c r="BH119" s="32">
        <f>IF(M119="nulová",J119,0)</f>
        <v>0</v>
      </c>
      <c r="BI119" s="7" t="s">
        <v>64</v>
      </c>
      <c r="BJ119" s="32">
        <f>ROUND(I119*H119,2)</f>
        <v>0</v>
      </c>
      <c r="BK119" s="7" t="s">
        <v>67</v>
      </c>
      <c r="BL119" s="7" t="s">
        <v>86</v>
      </c>
    </row>
    <row r="120" spans="2:64" s="34" customFormat="1" x14ac:dyDescent="0.35">
      <c r="B120" s="125"/>
      <c r="C120" s="126"/>
      <c r="D120" s="127" t="s">
        <v>68</v>
      </c>
      <c r="E120" s="128" t="s">
        <v>14</v>
      </c>
      <c r="F120" s="129" t="s">
        <v>149</v>
      </c>
      <c r="G120" s="126"/>
      <c r="H120" s="130">
        <v>15</v>
      </c>
      <c r="I120" s="41"/>
      <c r="J120" s="131"/>
      <c r="K120" s="131"/>
      <c r="L120" s="33"/>
      <c r="M120" s="35"/>
      <c r="N120" s="35"/>
      <c r="O120" s="35"/>
      <c r="P120" s="35"/>
      <c r="Q120" s="35"/>
      <c r="R120" s="35"/>
      <c r="S120" s="36"/>
      <c r="AS120" s="37" t="s">
        <v>68</v>
      </c>
      <c r="AT120" s="37" t="s">
        <v>8</v>
      </c>
      <c r="AU120" s="34" t="s">
        <v>8</v>
      </c>
      <c r="AV120" s="34" t="s">
        <v>69</v>
      </c>
      <c r="AW120" s="34" t="s">
        <v>64</v>
      </c>
      <c r="AX120" s="37" t="s">
        <v>61</v>
      </c>
    </row>
    <row r="121" spans="2:64" s="8" customFormat="1" ht="22.5" customHeight="1" x14ac:dyDescent="0.35">
      <c r="B121" s="52"/>
      <c r="C121" s="118">
        <v>21</v>
      </c>
      <c r="D121" s="118" t="s">
        <v>65</v>
      </c>
      <c r="E121" s="119" t="s">
        <v>150</v>
      </c>
      <c r="F121" s="120" t="s">
        <v>151</v>
      </c>
      <c r="G121" s="121" t="s">
        <v>66</v>
      </c>
      <c r="H121" s="122">
        <v>44</v>
      </c>
      <c r="I121" s="40">
        <v>0</v>
      </c>
      <c r="J121" s="123">
        <f>ROUND(I121*H121,2)</f>
        <v>0</v>
      </c>
      <c r="K121" s="124" t="s">
        <v>14</v>
      </c>
      <c r="L121" s="9"/>
      <c r="M121" s="29" t="s">
        <v>31</v>
      </c>
      <c r="N121" s="30">
        <v>0</v>
      </c>
      <c r="O121" s="30">
        <f>N121*H121</f>
        <v>0</v>
      </c>
      <c r="P121" s="30">
        <v>0</v>
      </c>
      <c r="Q121" s="30">
        <f>P121*H121</f>
        <v>0</v>
      </c>
      <c r="R121" s="30">
        <v>0</v>
      </c>
      <c r="S121" s="31">
        <f>R121*H121</f>
        <v>0</v>
      </c>
      <c r="AQ121" s="7" t="s">
        <v>67</v>
      </c>
      <c r="AS121" s="7" t="s">
        <v>65</v>
      </c>
      <c r="AT121" s="7" t="s">
        <v>8</v>
      </c>
      <c r="AX121" s="7" t="s">
        <v>61</v>
      </c>
      <c r="BD121" s="32">
        <f>IF(M121="základní",J121,0)</f>
        <v>0</v>
      </c>
      <c r="BE121" s="32">
        <f>IF(M121="snížená",J121,0)</f>
        <v>0</v>
      </c>
      <c r="BF121" s="32">
        <f>IF(M121="zákl. přenesená",J121,0)</f>
        <v>0</v>
      </c>
      <c r="BG121" s="32">
        <f>IF(M121="sníž. přenesená",J121,0)</f>
        <v>0</v>
      </c>
      <c r="BH121" s="32">
        <f>IF(M121="nulová",J121,0)</f>
        <v>0</v>
      </c>
      <c r="BI121" s="7" t="s">
        <v>64</v>
      </c>
      <c r="BJ121" s="32">
        <f>ROUND(I121*H121,2)</f>
        <v>0</v>
      </c>
      <c r="BK121" s="7" t="s">
        <v>67</v>
      </c>
      <c r="BL121" s="7" t="s">
        <v>87</v>
      </c>
    </row>
    <row r="122" spans="2:64" s="34" customFormat="1" x14ac:dyDescent="0.35">
      <c r="B122" s="125"/>
      <c r="C122" s="126"/>
      <c r="D122" s="127" t="s">
        <v>68</v>
      </c>
      <c r="E122" s="128" t="s">
        <v>14</v>
      </c>
      <c r="F122" s="129" t="s">
        <v>152</v>
      </c>
      <c r="G122" s="126"/>
      <c r="H122" s="130">
        <v>44</v>
      </c>
      <c r="I122" s="41"/>
      <c r="J122" s="131"/>
      <c r="K122" s="131"/>
      <c r="L122" s="33"/>
      <c r="M122" s="35"/>
      <c r="N122" s="35"/>
      <c r="O122" s="35"/>
      <c r="P122" s="35"/>
      <c r="Q122" s="35"/>
      <c r="R122" s="35"/>
      <c r="S122" s="36"/>
      <c r="AS122" s="37" t="s">
        <v>68</v>
      </c>
      <c r="AT122" s="37" t="s">
        <v>8</v>
      </c>
      <c r="AU122" s="34" t="s">
        <v>8</v>
      </c>
      <c r="AV122" s="34" t="s">
        <v>69</v>
      </c>
      <c r="AW122" s="34" t="s">
        <v>64</v>
      </c>
      <c r="AX122" s="37" t="s">
        <v>61</v>
      </c>
    </row>
    <row r="123" spans="2:64" s="8" customFormat="1" ht="22.5" customHeight="1" x14ac:dyDescent="0.35">
      <c r="B123" s="52"/>
      <c r="C123" s="118">
        <v>22</v>
      </c>
      <c r="D123" s="118" t="s">
        <v>65</v>
      </c>
      <c r="E123" s="119" t="s">
        <v>153</v>
      </c>
      <c r="F123" s="120" t="s">
        <v>154</v>
      </c>
      <c r="G123" s="121" t="s">
        <v>66</v>
      </c>
      <c r="H123" s="122">
        <v>3</v>
      </c>
      <c r="I123" s="40">
        <v>0</v>
      </c>
      <c r="J123" s="123">
        <f>ROUND(I123*H123,2)</f>
        <v>0</v>
      </c>
      <c r="K123" s="124" t="s">
        <v>14</v>
      </c>
      <c r="L123" s="9"/>
      <c r="M123" s="29" t="s">
        <v>31</v>
      </c>
      <c r="N123" s="30">
        <v>0</v>
      </c>
      <c r="O123" s="30">
        <f>N123*H123</f>
        <v>0</v>
      </c>
      <c r="P123" s="30">
        <v>0</v>
      </c>
      <c r="Q123" s="30">
        <f>P123*H123</f>
        <v>0</v>
      </c>
      <c r="R123" s="30">
        <v>0</v>
      </c>
      <c r="S123" s="31">
        <f>R123*H123</f>
        <v>0</v>
      </c>
      <c r="AQ123" s="7" t="s">
        <v>67</v>
      </c>
      <c r="AS123" s="7" t="s">
        <v>65</v>
      </c>
      <c r="AT123" s="7" t="s">
        <v>8</v>
      </c>
      <c r="AX123" s="7" t="s">
        <v>61</v>
      </c>
      <c r="BD123" s="32">
        <f>IF(M123="základní",J123,0)</f>
        <v>0</v>
      </c>
      <c r="BE123" s="32">
        <f>IF(M123="snížená",J123,0)</f>
        <v>0</v>
      </c>
      <c r="BF123" s="32">
        <f>IF(M123="zákl. přenesená",J123,0)</f>
        <v>0</v>
      </c>
      <c r="BG123" s="32">
        <f>IF(M123="sníž. přenesená",J123,0)</f>
        <v>0</v>
      </c>
      <c r="BH123" s="32">
        <f>IF(M123="nulová",J123,0)</f>
        <v>0</v>
      </c>
      <c r="BI123" s="7" t="s">
        <v>64</v>
      </c>
      <c r="BJ123" s="32">
        <f>ROUND(I123*H123,2)</f>
        <v>0</v>
      </c>
      <c r="BK123" s="7" t="s">
        <v>67</v>
      </c>
      <c r="BL123" s="7" t="s">
        <v>88</v>
      </c>
    </row>
    <row r="124" spans="2:64" s="34" customFormat="1" x14ac:dyDescent="0.35">
      <c r="B124" s="125"/>
      <c r="C124" s="126"/>
      <c r="D124" s="127" t="s">
        <v>68</v>
      </c>
      <c r="E124" s="128" t="s">
        <v>14</v>
      </c>
      <c r="F124" s="129" t="s">
        <v>155</v>
      </c>
      <c r="G124" s="126"/>
      <c r="H124" s="130">
        <v>3</v>
      </c>
      <c r="I124" s="41"/>
      <c r="J124" s="131"/>
      <c r="K124" s="131"/>
      <c r="L124" s="33"/>
      <c r="M124" s="35"/>
      <c r="N124" s="35"/>
      <c r="O124" s="35"/>
      <c r="P124" s="35"/>
      <c r="Q124" s="35"/>
      <c r="R124" s="35"/>
      <c r="S124" s="36"/>
      <c r="AS124" s="37" t="s">
        <v>68</v>
      </c>
      <c r="AT124" s="37" t="s">
        <v>8</v>
      </c>
      <c r="AU124" s="34" t="s">
        <v>8</v>
      </c>
      <c r="AV124" s="34" t="s">
        <v>69</v>
      </c>
      <c r="AW124" s="34" t="s">
        <v>64</v>
      </c>
      <c r="AX124" s="37" t="s">
        <v>61</v>
      </c>
    </row>
    <row r="125" spans="2:64" s="8" customFormat="1" ht="22.5" customHeight="1" x14ac:dyDescent="0.35">
      <c r="B125" s="52"/>
      <c r="C125" s="118">
        <v>23</v>
      </c>
      <c r="D125" s="118" t="s">
        <v>65</v>
      </c>
      <c r="E125" s="119" t="s">
        <v>156</v>
      </c>
      <c r="F125" s="120" t="s">
        <v>157</v>
      </c>
      <c r="G125" s="121" t="s">
        <v>66</v>
      </c>
      <c r="H125" s="122">
        <v>4</v>
      </c>
      <c r="I125" s="40">
        <v>0</v>
      </c>
      <c r="J125" s="123">
        <f>ROUND(I125*H125,2)</f>
        <v>0</v>
      </c>
      <c r="K125" s="124" t="s">
        <v>14</v>
      </c>
      <c r="L125" s="9"/>
      <c r="M125" s="29" t="s">
        <v>31</v>
      </c>
      <c r="N125" s="30">
        <v>0</v>
      </c>
      <c r="O125" s="30">
        <f>N125*H125</f>
        <v>0</v>
      </c>
      <c r="P125" s="30">
        <v>0</v>
      </c>
      <c r="Q125" s="30">
        <f>P125*H125</f>
        <v>0</v>
      </c>
      <c r="R125" s="30">
        <v>0</v>
      </c>
      <c r="S125" s="31">
        <f>R125*H125</f>
        <v>0</v>
      </c>
      <c r="AQ125" s="7" t="s">
        <v>67</v>
      </c>
      <c r="AS125" s="7" t="s">
        <v>65</v>
      </c>
      <c r="AT125" s="7" t="s">
        <v>8</v>
      </c>
      <c r="AX125" s="7" t="s">
        <v>61</v>
      </c>
      <c r="BD125" s="32">
        <f>IF(M125="základní",J125,0)</f>
        <v>0</v>
      </c>
      <c r="BE125" s="32">
        <f>IF(M125="snížená",J125,0)</f>
        <v>0</v>
      </c>
      <c r="BF125" s="32">
        <f>IF(M125="zákl. přenesená",J125,0)</f>
        <v>0</v>
      </c>
      <c r="BG125" s="32">
        <f>IF(M125="sníž. přenesená",J125,0)</f>
        <v>0</v>
      </c>
      <c r="BH125" s="32">
        <f>IF(M125="nulová",J125,0)</f>
        <v>0</v>
      </c>
      <c r="BI125" s="7" t="s">
        <v>64</v>
      </c>
      <c r="BJ125" s="32">
        <f>ROUND(I125*H125,2)</f>
        <v>0</v>
      </c>
      <c r="BK125" s="7" t="s">
        <v>67</v>
      </c>
      <c r="BL125" s="7" t="s">
        <v>89</v>
      </c>
    </row>
    <row r="126" spans="2:64" s="34" customFormat="1" x14ac:dyDescent="0.35">
      <c r="B126" s="125"/>
      <c r="C126" s="126"/>
      <c r="D126" s="127" t="s">
        <v>68</v>
      </c>
      <c r="E126" s="128" t="s">
        <v>14</v>
      </c>
      <c r="F126" s="129" t="s">
        <v>158</v>
      </c>
      <c r="G126" s="126"/>
      <c r="H126" s="130">
        <v>4</v>
      </c>
      <c r="I126" s="41"/>
      <c r="J126" s="131"/>
      <c r="K126" s="131"/>
      <c r="L126" s="33"/>
      <c r="M126" s="35"/>
      <c r="N126" s="35"/>
      <c r="O126" s="35"/>
      <c r="P126" s="35"/>
      <c r="Q126" s="35"/>
      <c r="R126" s="35"/>
      <c r="S126" s="36"/>
      <c r="AS126" s="37" t="s">
        <v>68</v>
      </c>
      <c r="AT126" s="37" t="s">
        <v>8</v>
      </c>
      <c r="AU126" s="34" t="s">
        <v>8</v>
      </c>
      <c r="AV126" s="34" t="s">
        <v>69</v>
      </c>
      <c r="AW126" s="34" t="s">
        <v>64</v>
      </c>
      <c r="AX126" s="37" t="s">
        <v>61</v>
      </c>
    </row>
    <row r="127" spans="2:64" s="8" customFormat="1" ht="22.5" customHeight="1" x14ac:dyDescent="0.35">
      <c r="B127" s="52"/>
      <c r="C127" s="118">
        <v>24</v>
      </c>
      <c r="D127" s="118" t="s">
        <v>65</v>
      </c>
      <c r="E127" s="119" t="s">
        <v>159</v>
      </c>
      <c r="F127" s="120" t="s">
        <v>160</v>
      </c>
      <c r="G127" s="121" t="s">
        <v>66</v>
      </c>
      <c r="H127" s="122">
        <v>32</v>
      </c>
      <c r="I127" s="40">
        <v>0</v>
      </c>
      <c r="J127" s="123">
        <f>ROUND(I127*H127,2)</f>
        <v>0</v>
      </c>
      <c r="K127" s="124" t="s">
        <v>14</v>
      </c>
      <c r="L127" s="9"/>
      <c r="M127" s="29" t="s">
        <v>31</v>
      </c>
      <c r="N127" s="30">
        <v>0</v>
      </c>
      <c r="O127" s="30">
        <f>N127*H127</f>
        <v>0</v>
      </c>
      <c r="P127" s="30">
        <v>0</v>
      </c>
      <c r="Q127" s="30">
        <f>P127*H127</f>
        <v>0</v>
      </c>
      <c r="R127" s="30">
        <v>0</v>
      </c>
      <c r="S127" s="31">
        <f>R127*H127</f>
        <v>0</v>
      </c>
      <c r="AQ127" s="7" t="s">
        <v>67</v>
      </c>
      <c r="AS127" s="7" t="s">
        <v>65</v>
      </c>
      <c r="AT127" s="7" t="s">
        <v>8</v>
      </c>
      <c r="AX127" s="7" t="s">
        <v>61</v>
      </c>
      <c r="BD127" s="32">
        <f>IF(M127="základní",J127,0)</f>
        <v>0</v>
      </c>
      <c r="BE127" s="32">
        <f>IF(M127="snížená",J127,0)</f>
        <v>0</v>
      </c>
      <c r="BF127" s="32">
        <f>IF(M127="zákl. přenesená",J127,0)</f>
        <v>0</v>
      </c>
      <c r="BG127" s="32">
        <f>IF(M127="sníž. přenesená",J127,0)</f>
        <v>0</v>
      </c>
      <c r="BH127" s="32">
        <f>IF(M127="nulová",J127,0)</f>
        <v>0</v>
      </c>
      <c r="BI127" s="7" t="s">
        <v>64</v>
      </c>
      <c r="BJ127" s="32">
        <f>ROUND(I127*H127,2)</f>
        <v>0</v>
      </c>
      <c r="BK127" s="7" t="s">
        <v>67</v>
      </c>
      <c r="BL127" s="7" t="s">
        <v>90</v>
      </c>
    </row>
    <row r="128" spans="2:64" s="34" customFormat="1" x14ac:dyDescent="0.35">
      <c r="B128" s="125"/>
      <c r="C128" s="126"/>
      <c r="D128" s="127" t="s">
        <v>68</v>
      </c>
      <c r="E128" s="128" t="s">
        <v>14</v>
      </c>
      <c r="F128" s="129" t="s">
        <v>161</v>
      </c>
      <c r="G128" s="126"/>
      <c r="H128" s="130">
        <v>32</v>
      </c>
      <c r="I128" s="131"/>
      <c r="J128" s="131"/>
      <c r="K128" s="131"/>
      <c r="L128" s="33"/>
      <c r="M128" s="35"/>
      <c r="N128" s="35"/>
      <c r="O128" s="35"/>
      <c r="P128" s="35"/>
      <c r="Q128" s="35"/>
      <c r="R128" s="35"/>
      <c r="S128" s="36"/>
      <c r="AS128" s="37" t="s">
        <v>68</v>
      </c>
      <c r="AT128" s="37" t="s">
        <v>8</v>
      </c>
      <c r="AU128" s="34" t="s">
        <v>8</v>
      </c>
      <c r="AV128" s="34" t="s">
        <v>69</v>
      </c>
      <c r="AW128" s="34" t="s">
        <v>64</v>
      </c>
      <c r="AX128" s="37" t="s">
        <v>61</v>
      </c>
    </row>
    <row r="129" spans="2:50" s="34" customFormat="1" x14ac:dyDescent="0.35">
      <c r="B129" s="125"/>
      <c r="C129" s="135"/>
      <c r="D129" s="136"/>
      <c r="E129" s="137" t="s">
        <v>168</v>
      </c>
      <c r="F129" s="138"/>
      <c r="G129" s="135"/>
      <c r="H129" s="139"/>
      <c r="I129" s="135"/>
      <c r="J129" s="135"/>
      <c r="K129" s="135"/>
      <c r="L129" s="33"/>
      <c r="M129" s="38"/>
      <c r="N129" s="38"/>
      <c r="O129" s="38"/>
      <c r="P129" s="38"/>
      <c r="Q129" s="38"/>
      <c r="R129" s="38"/>
      <c r="S129" s="39"/>
      <c r="AS129" s="37" t="s">
        <v>68</v>
      </c>
      <c r="AT129" s="37" t="s">
        <v>8</v>
      </c>
      <c r="AU129" s="34" t="s">
        <v>8</v>
      </c>
      <c r="AV129" s="34" t="s">
        <v>69</v>
      </c>
      <c r="AW129" s="34" t="s">
        <v>64</v>
      </c>
      <c r="AX129" s="37" t="s">
        <v>61</v>
      </c>
    </row>
    <row r="130" spans="2:50" s="8" customFormat="1" ht="7" customHeight="1" x14ac:dyDescent="0.35">
      <c r="B130" s="74"/>
      <c r="C130" s="75"/>
      <c r="D130" s="75"/>
      <c r="E130" s="75"/>
      <c r="F130" s="75"/>
      <c r="G130" s="75"/>
      <c r="H130" s="75"/>
      <c r="I130" s="75"/>
      <c r="J130" s="75"/>
      <c r="K130" s="75"/>
      <c r="L130" s="9"/>
    </row>
  </sheetData>
  <sheetProtection algorithmName="SHA-512" hashValue="lS+pfTrbOXb4pJgXBeldOdBnXVmt9+r9rTnCMrg+nPJCbk7ii/3fnjlP+wNIJBqsOk9eo+9agMhyxLdFgydcNw==" saltValue="qms6D0O7h+8jSXQ+OPgBKw==" spinCount="100000" sheet="1" objects="1" scenarios="1"/>
  <mergeCells count="9">
    <mergeCell ref="E47:H47"/>
    <mergeCell ref="E68:H68"/>
    <mergeCell ref="E70:H70"/>
    <mergeCell ref="G1:H1"/>
    <mergeCell ref="L2:U2"/>
    <mergeCell ref="E7:H7"/>
    <mergeCell ref="E9:H9"/>
    <mergeCell ref="E24:H24"/>
    <mergeCell ref="E45:H45"/>
  </mergeCells>
  <hyperlinks>
    <hyperlink ref="F1:G1" location="C2" display="1) Krycí list soupisu" xr:uid="{00000000-0004-0000-0000-000000000000}"/>
    <hyperlink ref="G1:H1" location="C54" display="2) Rekapitulace" xr:uid="{00000000-0004-0000-0000-000001000000}"/>
    <hyperlink ref="J1" location="C77" display="3) Soupis prací" xr:uid="{00000000-0004-0000-0000-000002000000}"/>
    <hyperlink ref="L1:U1" location="'Rekapitulace stavby'!C2" display="Rekapitulace stavby" xr:uid="{00000000-0004-0000-0000-000003000000}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 20001.17-soupis </vt:lpstr>
      <vt:lpstr>' 20001.17-soupis '!Názvy_tisku</vt:lpstr>
      <vt:lpstr>' 20001.17-soupis 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2020-04-01T13:10:19Z</cp:lastPrinted>
  <dcterms:created xsi:type="dcterms:W3CDTF">2020-02-13T07:39:10Z</dcterms:created>
  <dcterms:modified xsi:type="dcterms:W3CDTF">2020-08-31T14:55:18Z</dcterms:modified>
</cp:coreProperties>
</file>