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/>
  <mc:AlternateContent xmlns:mc="http://schemas.openxmlformats.org/markup-compatibility/2006">
    <mc:Choice Requires="x15">
      <x15ac:absPath xmlns:x15ac="http://schemas.microsoft.com/office/spreadsheetml/2010/11/ac" url="C:\Users\661\#\ONN - Soutěžení zdravotnické techniky\11 Lůžka\00 MM\03 Kojenecké a dětské postýlky\"/>
    </mc:Choice>
  </mc:AlternateContent>
  <xr:revisionPtr revIDLastSave="0" documentId="13_ncr:1_{FF875A5F-DDB1-46EA-ADDB-3A8B5ED088DF}" xr6:coauthVersionLast="36" xr6:coauthVersionMax="36" xr10:uidLastSave="{00000000-0000-0000-0000-000000000000}"/>
  <bookViews>
    <workbookView xWindow="0" yWindow="0" windowWidth="7470" windowHeight="2970" activeTab="1" xr2:uid="{00000000-000D-0000-FFFF-FFFF00000000}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dodávek'!$B$1:$M$14</definedName>
    <definedName name="_xlnm.Print_Area" localSheetId="2">'B - servisní práce'!$B$1:$N$16</definedName>
    <definedName name="_xlnm.Print_Area" localSheetId="0">'Souhrnný list'!$B$1:$H$13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2" l="1"/>
  <c r="L11" i="2"/>
  <c r="I11" i="2"/>
  <c r="I9" i="1"/>
  <c r="J9" i="1" s="1"/>
  <c r="M9" i="1" s="1"/>
  <c r="N12" i="2" l="1"/>
  <c r="L12" i="2"/>
  <c r="I12" i="2"/>
  <c r="N10" i="2"/>
  <c r="L10" i="2"/>
  <c r="I10" i="2"/>
  <c r="I8" i="1" l="1"/>
  <c r="J8" i="1" s="1"/>
  <c r="M8" i="1" s="1"/>
  <c r="I10" i="1"/>
  <c r="J10" i="1" s="1"/>
  <c r="M10" i="1" s="1"/>
  <c r="I13" i="2" l="1"/>
  <c r="N13" i="2" l="1"/>
  <c r="L13" i="2"/>
  <c r="D2" i="2" l="1"/>
  <c r="D2" i="1"/>
  <c r="L4" i="2" l="1"/>
  <c r="E4" i="2"/>
  <c r="E4" i="1"/>
  <c r="I4" i="1"/>
  <c r="F4" i="2"/>
  <c r="D4" i="2"/>
  <c r="M4" i="1"/>
  <c r="D4" i="1"/>
  <c r="E10" i="3" l="1"/>
  <c r="F10" i="3" s="1"/>
  <c r="E11" i="3"/>
  <c r="F11" i="3" s="1"/>
  <c r="J11" i="1"/>
  <c r="E9" i="3" l="1"/>
  <c r="F9" i="3" s="1"/>
  <c r="I16" i="2"/>
  <c r="E8" i="3" s="1"/>
  <c r="E7" i="3"/>
  <c r="M11" i="1" l="1"/>
  <c r="F7" i="3" s="1"/>
  <c r="F8" i="3"/>
  <c r="E12" i="3"/>
  <c r="F12" i="3" s="1"/>
</calcChain>
</file>

<file path=xl/sharedStrings.xml><?xml version="1.0" encoding="utf-8"?>
<sst xmlns="http://schemas.openxmlformats.org/spreadsheetml/2006/main" count="93" uniqueCount="63">
  <si>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</si>
  <si>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</si>
  <si>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</si>
  <si>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</si>
  <si>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</si>
  <si>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</si>
  <si>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</si>
  <si>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</si>
  <si>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</si>
  <si>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</si>
  <si>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</si>
  <si>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</si>
  <si>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</si>
  <si>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</si>
  <si>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</si>
  <si>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</si>
  <si>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</si>
  <si>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</si>
  <si>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</si>
  <si>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</si>
  <si>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Roční náklady na pravidelnou bezpečnostní technickou kontrolu (BTK) za předmět plnění</t>
  </si>
  <si>
    <t>PRO HODNOCENÍ</t>
  </si>
  <si>
    <r>
      <t xml:space="preserve">Pozn.: </t>
    </r>
    <r>
      <rPr>
        <sz val="11"/>
        <rFont val="Calibri Light"/>
        <family val="2"/>
        <charset val="238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</si>
  <si>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</si>
  <si>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</si>
  <si>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</si>
  <si>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</si>
  <si>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r>
      <rPr>
        <b/>
        <sz val="14"/>
        <color theme="0"/>
        <rFont val="Calibri Light"/>
        <family val="2"/>
        <charset val="238"/>
        <scheme val="major"/>
      </rPr>
      <t>Celková nabídková cena B</t>
    </r>
    <r>
      <rPr>
        <b/>
        <sz val="12"/>
        <color theme="0"/>
        <rFont val="Calibri Light"/>
        <family val="2"/>
        <charset val="238"/>
        <scheme val="major"/>
      </rPr>
      <t xml:space="preserve"> (součet pro účely hodnocení) - BTK + servisní práce v pozáruční době:</t>
    </r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</si>
  <si>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</si>
  <si>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</si>
  <si>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</si>
  <si>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charset val="238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</si>
  <si>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</si>
  <si>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</si>
  <si>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</si>
  <si>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Uvedené ceny platí pro servisní práce na 1 ks daného zařízení.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</si>
  <si>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</si>
  <si>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</si>
  <si>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</si>
  <si>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charset val="238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</si>
  <si>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</si>
  <si>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</si>
  <si>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</si>
  <si>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</si>
  <si>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</si>
  <si>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</si>
  <si>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</si>
  <si>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</si>
  <si>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</si>
  <si>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t>Uvedené ceny obsahují veškeré náklady dodavatele nezbytné pro řádnou a včasnou realizaci předmětu plnění včetně nákladů souvisejících. Ceny budou konstantní po celou dobu platnosti smluv.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</si>
  <si>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charset val="238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</si>
  <si>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charset val="238"/>
        <scheme val="major"/>
      </rPr>
      <t>Cena za 1 km dopravy a čas strávený na cestě tam a zpět v případě  servisu nebo pozáruční opravy.</t>
    </r>
  </si>
  <si>
    <t>T-6101</t>
  </si>
  <si>
    <t>T-6103</t>
  </si>
  <si>
    <t>Jednotková cena bez DPH [CZK]</t>
  </si>
  <si>
    <t>Za samostatné lůžko</t>
  </si>
  <si>
    <t>Za pasivní matraci</t>
  </si>
  <si>
    <t>postýlka kojenecká, vč. pasivní matrace</t>
  </si>
  <si>
    <t>postýlka dětská polohovatelná, postranice, lož.plocha 700/1400 mm, vč. pasivní matrace</t>
  </si>
  <si>
    <t>Jednotková cena celkem</t>
  </si>
  <si>
    <t>Kojenecké a dětské postýlky pro Oblastní nemocnici Náchod</t>
  </si>
  <si>
    <t>T-6102</t>
  </si>
  <si>
    <t>postýlka dětská polohovatelná, postranice, lož.plocha 800/1700 mm, vč. pasivní matrace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</si>
</sst>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b/>
      <sz val="11"/>
      <color theme="0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b/>
      <sz val="20"/>
      <color theme="1"/>
      <name val="Calibri"/>
      <family val="2"/>
      <charset val="238"/>
      <scheme val="minor"/>
    </font>
    <font>
      <b/>
      <sz val="11"/>
      <color theme="1"/>
      <name val="Calibri Light"/>
      <family val="2"/>
      <charset val="238"/>
      <scheme val="major"/>
    </font>
    <font>
      <b/>
      <sz val="11"/>
      <color rgb="FFC00000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  <font>
      <b/>
      <sz val="14"/>
      <color theme="1"/>
      <name val="Calibri Light"/>
      <family val="2"/>
      <charset val="238"/>
      <scheme val="major"/>
    </font>
    <font>
      <b/>
      <sz val="14"/>
      <color theme="0"/>
      <name val="Calibri Light"/>
      <family val="2"/>
      <charset val="238"/>
      <scheme val="major"/>
    </font>
    <font>
      <b/>
      <sz val="14"/>
      <color rgb="FFC00000"/>
      <name val="Calibri Light"/>
      <family val="2"/>
      <charset val="238"/>
      <scheme val="major"/>
    </font>
    <font>
      <b/>
      <sz val="12"/>
      <color theme="0"/>
      <name val="Calibri Light"/>
      <family val="2"/>
      <charset val="238"/>
      <scheme val="major"/>
    </font>
    <font>
      <b/>
      <sz val="14"/>
      <name val="Calibri Light"/>
      <family val="2"/>
      <charset val="238"/>
      <scheme val="major"/>
    </font>
    <font>
      <sz val="11"/>
      <color theme="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theme="0" tint="-0.14996795556505021"/>
      </left>
      <right style="dotted">
        <color theme="0" tint="-0.14996795556505021"/>
      </right>
      <top style="dotted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/>
      <top style="dotted">
        <color theme="0" tint="-0.14996795556505021"/>
      </top>
      <bottom style="dotted">
        <color theme="0" tint="-0.14996795556505021"/>
      </bottom>
      <diagonal/>
    </border>
    <border>
      <left/>
      <right style="dotted">
        <color theme="0" tint="-0.14996795556505021"/>
      </right>
      <top style="dotted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 style="dotted">
        <color theme="0" tint="-0.14996795556505021"/>
      </bottom>
      <diagonal/>
    </border>
    <border>
      <left style="dotted">
        <color theme="0" tint="-0.14996795556505021"/>
      </left>
      <right/>
      <top/>
      <bottom style="dotted">
        <color theme="0" tint="-0.14996795556505021"/>
      </bottom>
      <diagonal/>
    </border>
    <border>
      <left/>
      <right style="dotted">
        <color theme="0" tint="-0.14996795556505021"/>
      </right>
      <top/>
      <bottom style="dotted">
        <color theme="0" tint="-0.14996795556505021"/>
      </bottom>
      <diagonal/>
    </border>
    <border>
      <left style="dotted">
        <color theme="0" tint="-0.14993743705557422"/>
      </left>
      <right/>
      <top style="dotted">
        <color theme="0" tint="-0.14993743705557422"/>
      </top>
      <bottom style="dotted">
        <color theme="0" tint="-0.14993743705557422"/>
      </bottom>
      <diagonal/>
    </border>
    <border>
      <left/>
      <right/>
      <top style="dotted">
        <color theme="0" tint="-0.14993743705557422"/>
      </top>
      <bottom style="dotted">
        <color theme="0" tint="-0.14993743705557422"/>
      </bottom>
      <diagonal/>
    </border>
    <border>
      <left/>
      <right style="dotted">
        <color theme="0" tint="-0.14993743705557422"/>
      </right>
      <top style="dotted">
        <color theme="0" tint="-0.14993743705557422"/>
      </top>
      <bottom style="dotted">
        <color theme="0" tint="-0.14993743705557422"/>
      </bottom>
      <diagonal/>
    </border>
    <border>
      <left style="dotted">
        <color theme="0" tint="-0.1499679555650502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tted">
        <color theme="0" tint="-0.14993743705557422"/>
      </left>
      <right/>
      <top/>
      <bottom style="dotted">
        <color theme="0" tint="-0.14993743705557422"/>
      </bottom>
      <diagonal/>
    </border>
    <border>
      <left/>
      <right/>
      <top/>
      <bottom style="dotted">
        <color theme="0" tint="-0.14993743705557422"/>
      </bottom>
      <diagonal/>
    </border>
    <border>
      <left/>
      <right style="dotted">
        <color theme="0" tint="-0.14993743705557422"/>
      </right>
      <top/>
      <bottom style="dotted">
        <color theme="0" tint="-0.14993743705557422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right" vertical="center"/>
    </xf>
    <xf numFmtId="4" fontId="6" fillId="5" borderId="8" xfId="0" applyNumberFormat="1" applyFont="1" applyFill="1" applyBorder="1" applyAlignment="1">
      <alignment vertical="center"/>
    </xf>
    <xf numFmtId="4" fontId="6" fillId="3" borderId="9" xfId="0" applyNumberFormat="1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6" fillId="5" borderId="18" xfId="0" applyNumberFormat="1" applyFont="1" applyFill="1" applyBorder="1" applyAlignment="1">
      <alignment vertical="center"/>
    </xf>
    <xf numFmtId="0" fontId="2" fillId="5" borderId="19" xfId="0" applyFont="1" applyFill="1" applyBorder="1" applyAlignment="1">
      <alignment vertical="center"/>
    </xf>
    <xf numFmtId="4" fontId="6" fillId="5" borderId="25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1" fontId="3" fillId="6" borderId="12" xfId="0" applyNumberFormat="1" applyFont="1" applyFill="1" applyBorder="1" applyAlignment="1">
      <alignment horizontal="center" vertical="center" wrapText="1"/>
    </xf>
    <xf numFmtId="4" fontId="4" fillId="3" borderId="21" xfId="0" applyNumberFormat="1" applyFont="1" applyFill="1" applyBorder="1" applyAlignment="1">
      <alignment vertical="center"/>
    </xf>
    <xf numFmtId="4" fontId="8" fillId="7" borderId="22" xfId="0" applyNumberFormat="1" applyFont="1" applyFill="1" applyBorder="1" applyAlignment="1">
      <alignment vertical="center"/>
    </xf>
    <xf numFmtId="0" fontId="8" fillId="7" borderId="2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vertical="center"/>
    </xf>
    <xf numFmtId="0" fontId="11" fillId="3" borderId="0" xfId="0" applyFont="1" applyFill="1" applyAlignment="1"/>
    <xf numFmtId="1" fontId="3" fillId="6" borderId="21" xfId="0" applyNumberFormat="1" applyFont="1" applyFill="1" applyBorder="1" applyAlignment="1">
      <alignment horizontal="center" vertical="center" wrapText="1"/>
    </xf>
    <xf numFmtId="1" fontId="3" fillId="3" borderId="0" xfId="0" applyNumberFormat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1" fontId="3" fillId="3" borderId="28" xfId="0" applyNumberFormat="1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wrapText="1"/>
    </xf>
    <xf numFmtId="1" fontId="3" fillId="3" borderId="29" xfId="0" applyNumberFormat="1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vertical="center"/>
    </xf>
    <xf numFmtId="0" fontId="13" fillId="3" borderId="0" xfId="0" applyFont="1" applyFill="1" applyAlignment="1">
      <alignment horizontal="left" vertical="center"/>
    </xf>
    <xf numFmtId="4" fontId="12" fillId="6" borderId="18" xfId="0" applyNumberFormat="1" applyFont="1" applyFill="1" applyBorder="1" applyAlignment="1">
      <alignment vertical="center"/>
    </xf>
    <xf numFmtId="0" fontId="12" fillId="6" borderId="35" xfId="0" applyFont="1" applyFill="1" applyBorder="1" applyAlignment="1">
      <alignment vertical="center"/>
    </xf>
    <xf numFmtId="4" fontId="12" fillId="6" borderId="19" xfId="0" applyNumberFormat="1" applyFont="1" applyFill="1" applyBorder="1" applyAlignment="1">
      <alignment vertical="center"/>
    </xf>
    <xf numFmtId="0" fontId="2" fillId="3" borderId="31" xfId="0" applyFont="1" applyFill="1" applyBorder="1" applyAlignment="1">
      <alignment vertical="center"/>
    </xf>
    <xf numFmtId="14" fontId="2" fillId="3" borderId="31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/>
    </xf>
    <xf numFmtId="14" fontId="2" fillId="3" borderId="2" xfId="0" applyNumberFormat="1" applyFont="1" applyFill="1" applyBorder="1" applyAlignment="1">
      <alignment horizontal="left" vertical="center"/>
    </xf>
    <xf numFmtId="0" fontId="2" fillId="3" borderId="30" xfId="0" applyFont="1" applyFill="1" applyBorder="1" applyAlignment="1">
      <alignment vertical="center"/>
    </xf>
    <xf numFmtId="0" fontId="2" fillId="3" borderId="36" xfId="0" applyFont="1" applyFill="1" applyBorder="1" applyAlignment="1">
      <alignment vertical="center"/>
    </xf>
    <xf numFmtId="0" fontId="2" fillId="3" borderId="39" xfId="0" applyFont="1" applyFill="1" applyBorder="1" applyAlignment="1">
      <alignment vertical="center"/>
    </xf>
    <xf numFmtId="4" fontId="9" fillId="3" borderId="38" xfId="0" applyNumberFormat="1" applyFont="1" applyFill="1" applyBorder="1" applyAlignment="1">
      <alignment vertical="center"/>
    </xf>
    <xf numFmtId="4" fontId="2" fillId="3" borderId="36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3" fillId="2" borderId="30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justify" vertical="center"/>
    </xf>
    <xf numFmtId="4" fontId="9" fillId="3" borderId="36" xfId="0" applyNumberFormat="1" applyFont="1" applyFill="1" applyBorder="1" applyAlignment="1">
      <alignment horizontal="right" vertical="center"/>
    </xf>
    <xf numFmtId="4" fontId="9" fillId="5" borderId="38" xfId="0" applyNumberFormat="1" applyFont="1" applyFill="1" applyBorder="1" applyAlignment="1">
      <alignment vertical="center"/>
    </xf>
    <xf numFmtId="0" fontId="2" fillId="4" borderId="2" xfId="0" applyFont="1" applyFill="1" applyBorder="1" applyAlignment="1" applyProtection="1">
      <alignment vertical="center"/>
      <protection locked="0"/>
    </xf>
    <xf numFmtId="0" fontId="2" fillId="4" borderId="3" xfId="0" applyFont="1" applyFill="1" applyBorder="1" applyAlignment="1" applyProtection="1">
      <alignment horizontal="left" vertical="center"/>
      <protection locked="0"/>
    </xf>
    <xf numFmtId="14" fontId="2" fillId="4" borderId="2" xfId="0" applyNumberFormat="1" applyFont="1" applyFill="1" applyBorder="1" applyAlignment="1" applyProtection="1">
      <alignment horizontal="left" vertical="center"/>
      <protection locked="0"/>
    </xf>
    <xf numFmtId="4" fontId="2" fillId="4" borderId="1" xfId="0" applyNumberFormat="1" applyFont="1" applyFill="1" applyBorder="1" applyAlignment="1" applyProtection="1">
      <alignment horizontal="right" vertical="center"/>
      <protection locked="0"/>
    </xf>
    <xf numFmtId="4" fontId="4" fillId="4" borderId="16" xfId="0" applyNumberFormat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Alignment="1">
      <alignment vertical="center"/>
    </xf>
    <xf numFmtId="0" fontId="12" fillId="6" borderId="19" xfId="0" applyFont="1" applyFill="1" applyBorder="1" applyAlignment="1">
      <alignment horizontal="left" vertical="center"/>
    </xf>
    <xf numFmtId="0" fontId="2" fillId="3" borderId="32" xfId="0" applyFont="1" applyFill="1" applyBorder="1" applyAlignment="1">
      <alignment vertical="center"/>
    </xf>
    <xf numFmtId="0" fontId="2" fillId="3" borderId="33" xfId="0" applyFont="1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8" fillId="7" borderId="52" xfId="0" applyFont="1" applyFill="1" applyBorder="1" applyAlignment="1">
      <alignment horizontal="center" wrapText="1"/>
    </xf>
    <xf numFmtId="4" fontId="4" fillId="4" borderId="53" xfId="0" applyNumberFormat="1" applyFont="1" applyFill="1" applyBorder="1" applyAlignment="1" applyProtection="1">
      <alignment horizontal="right" vertical="center"/>
      <protection locked="0"/>
    </xf>
    <xf numFmtId="2" fontId="4" fillId="4" borderId="6" xfId="0" applyNumberFormat="1" applyFont="1" applyFill="1" applyBorder="1" applyAlignment="1" applyProtection="1">
      <alignment horizontal="right" vertical="center" wrapText="1"/>
    </xf>
    <xf numFmtId="2" fontId="4" fillId="4" borderId="7" xfId="0" applyNumberFormat="1" applyFont="1" applyFill="1" applyBorder="1" applyAlignment="1" applyProtection="1">
      <alignment horizontal="right" vertical="center" wrapText="1"/>
      <protection locked="0"/>
    </xf>
    <xf numFmtId="2" fontId="4" fillId="4" borderId="8" xfId="0" applyNumberFormat="1" applyFont="1" applyFill="1" applyBorder="1" applyAlignment="1" applyProtection="1">
      <alignment horizontal="left" vertical="center" wrapText="1"/>
    </xf>
    <xf numFmtId="4" fontId="4" fillId="3" borderId="54" xfId="0" applyNumberFormat="1" applyFont="1" applyFill="1" applyBorder="1" applyAlignment="1">
      <alignment vertical="center"/>
    </xf>
    <xf numFmtId="4" fontId="4" fillId="3" borderId="28" xfId="0" applyNumberFormat="1" applyFont="1" applyFill="1" applyBorder="1" applyAlignment="1">
      <alignment vertical="center"/>
    </xf>
    <xf numFmtId="4" fontId="8" fillId="3" borderId="28" xfId="0" applyNumberFormat="1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5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 applyProtection="1">
      <alignment horizontal="right" vertical="center"/>
    </xf>
    <xf numFmtId="4" fontId="4" fillId="4" borderId="1" xfId="0" applyNumberFormat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9" fillId="5" borderId="48" xfId="0" applyFont="1" applyFill="1" applyBorder="1" applyAlignment="1">
      <alignment vertical="center"/>
    </xf>
    <xf numFmtId="0" fontId="9" fillId="5" borderId="49" xfId="0" applyFont="1" applyFill="1" applyBorder="1" applyAlignment="1">
      <alignment vertical="center"/>
    </xf>
    <xf numFmtId="0" fontId="9" fillId="5" borderId="5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9" fillId="3" borderId="42" xfId="0" applyFont="1" applyFill="1" applyBorder="1" applyAlignment="1">
      <alignment vertical="center"/>
    </xf>
    <xf numFmtId="0" fontId="9" fillId="3" borderId="43" xfId="0" applyFont="1" applyFill="1" applyBorder="1" applyAlignment="1">
      <alignment vertical="center"/>
    </xf>
    <xf numFmtId="0" fontId="9" fillId="3" borderId="44" xfId="0" applyFont="1" applyFill="1" applyBorder="1" applyAlignment="1">
      <alignment vertical="center"/>
    </xf>
    <xf numFmtId="0" fontId="2" fillId="3" borderId="40" xfId="0" applyFont="1" applyFill="1" applyBorder="1" applyAlignment="1">
      <alignment vertical="center"/>
    </xf>
    <xf numFmtId="0" fontId="2" fillId="3" borderId="41" xfId="0" applyFont="1" applyFill="1" applyBorder="1" applyAlignment="1">
      <alignment vertical="center"/>
    </xf>
    <xf numFmtId="0" fontId="2" fillId="3" borderId="37" xfId="0" applyFont="1" applyFill="1" applyBorder="1" applyAlignment="1">
      <alignment vertical="center"/>
    </xf>
    <xf numFmtId="0" fontId="2" fillId="3" borderId="38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5" fillId="3" borderId="0" xfId="0" applyFont="1" applyFill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left" vertical="center"/>
    </xf>
    <xf numFmtId="0" fontId="9" fillId="5" borderId="7" xfId="0" applyFont="1" applyFill="1" applyBorder="1" applyAlignment="1">
      <alignment horizontal="left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12" fillId="6" borderId="18" xfId="0" applyFont="1" applyFill="1" applyBorder="1" applyAlignment="1">
      <alignment horizontal="left" vertical="center"/>
    </xf>
    <xf numFmtId="0" fontId="12" fillId="6" borderId="1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justify" vertical="center" wrapText="1"/>
    </xf>
    <xf numFmtId="0" fontId="8" fillId="5" borderId="27" xfId="0" applyFont="1" applyFill="1" applyBorder="1" applyAlignment="1">
      <alignment horizontal="justify" vertic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wrapText="1"/>
    </xf>
    <xf numFmtId="0" fontId="3" fillId="2" borderId="47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1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justify" vertical="center" wrapText="1"/>
    </xf>
    <xf numFmtId="0" fontId="6" fillId="5" borderId="18" xfId="0" applyFont="1" applyFill="1" applyBorder="1" applyAlignment="1">
      <alignment horizontal="left" vertical="center"/>
    </xf>
    <xf numFmtId="0" fontId="6" fillId="5" borderId="1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3" borderId="32" xfId="0" applyFont="1" applyFill="1" applyBorder="1" applyAlignment="1">
      <alignment vertical="center"/>
    </xf>
    <xf numFmtId="0" fontId="2" fillId="3" borderId="34" xfId="0" applyFont="1" applyFill="1" applyBorder="1" applyAlignment="1">
      <alignment vertical="center"/>
    </xf>
    <xf numFmtId="0" fontId="2" fillId="3" borderId="3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  <color rgb="FF005828"/>
      <color rgb="FF79FFB6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"/>
  <sheetViews>
    <sheetView zoomScaleNormal="100" workbookViewId="0">
      <selection activeCell="D5" sqref="D5"/>
    </sheetView>
  </sheetViews>
  <sheetFormatPr defaultColWidth="8.81640625" defaultRowHeight="14.5" x14ac:dyDescent="0.35"/>
  <cols>
    <col min="1" max="1" width="2.7265625" style="2" customWidth="1"/>
    <col min="2" max="2" width="3.26953125" style="1" customWidth="1"/>
    <col min="3" max="3" width="10" style="1" customWidth="1"/>
    <col min="4" max="4" width="70.54296875" style="1" customWidth="1"/>
    <col min="5" max="5" width="23.26953125" style="1" customWidth="1"/>
    <col min="6" max="6" width="23.26953125" style="5" customWidth="1"/>
    <col min="7" max="7" width="7.54296875" style="1" bestFit="1" customWidth="1"/>
    <col min="8" max="8" width="14.453125" style="1" customWidth="1"/>
    <col min="9" max="9" width="53.54296875" style="2" customWidth="1"/>
    <col min="10" max="16384" width="8.81640625" style="1"/>
  </cols>
  <sheetData>
    <row r="1" spans="2:8" s="2" customFormat="1" ht="45" customHeight="1" x14ac:dyDescent="0.35">
      <c r="B1" s="92" t="s">
        <v>29</v>
      </c>
      <c r="C1" s="92"/>
      <c r="D1" s="92"/>
      <c r="E1" s="92"/>
      <c r="F1" s="92"/>
      <c r="G1" s="92"/>
      <c r="H1" s="92"/>
    </row>
    <row r="2" spans="2:8" s="2" customFormat="1" ht="30" customHeight="1" x14ac:dyDescent="0.35">
      <c r="B2" s="91" t="s">
        <v>4</v>
      </c>
      <c r="C2" s="91"/>
      <c r="D2" s="93" t="s">
        <v>60</v>
      </c>
      <c r="E2" s="93"/>
      <c r="F2" s="93"/>
      <c r="G2" s="93"/>
      <c r="H2" s="93"/>
    </row>
    <row r="3" spans="2:8" s="2" customFormat="1" x14ac:dyDescent="0.35">
      <c r="B3" s="91" t="s">
        <v>0</v>
      </c>
      <c r="C3" s="91"/>
      <c r="D3" s="94" t="s">
        <v>1</v>
      </c>
      <c r="E3" s="94"/>
      <c r="F3" s="94"/>
      <c r="G3" s="94"/>
      <c r="H3" s="94"/>
    </row>
    <row r="4" spans="2:8" s="2" customFormat="1" x14ac:dyDescent="0.35">
      <c r="B4" s="91" t="s">
        <v>25</v>
      </c>
      <c r="C4" s="91"/>
      <c r="D4" s="55"/>
      <c r="E4" s="56" t="s">
        <v>7</v>
      </c>
      <c r="F4" s="56" t="s">
        <v>8</v>
      </c>
      <c r="G4" s="26" t="s">
        <v>5</v>
      </c>
      <c r="H4" s="57"/>
    </row>
    <row r="5" spans="2:8" s="2" customFormat="1" ht="24" customHeight="1" x14ac:dyDescent="0.35">
      <c r="B5" s="44"/>
      <c r="C5" s="44"/>
      <c r="D5" s="44"/>
      <c r="G5" s="44"/>
      <c r="H5" s="44"/>
    </row>
    <row r="6" spans="2:8" s="2" customFormat="1" ht="21" customHeight="1" x14ac:dyDescent="0.35">
      <c r="B6" s="49"/>
      <c r="C6" s="49"/>
      <c r="D6" s="49"/>
      <c r="E6" s="50" t="s">
        <v>37</v>
      </c>
      <c r="F6" s="50" t="s">
        <v>38</v>
      </c>
      <c r="G6" s="21"/>
      <c r="H6" s="21"/>
    </row>
    <row r="7" spans="2:8" s="2" customFormat="1" ht="21" customHeight="1" x14ac:dyDescent="0.35">
      <c r="B7" s="84" t="s">
        <v>30</v>
      </c>
      <c r="C7" s="85"/>
      <c r="D7" s="86"/>
      <c r="E7" s="47">
        <f>'A - soupis dodávek'!J11</f>
        <v>0</v>
      </c>
      <c r="F7" s="53">
        <f>'A - soupis dodávek'!M11</f>
        <v>0</v>
      </c>
      <c r="G7" s="51"/>
      <c r="H7" s="52"/>
    </row>
    <row r="8" spans="2:8" s="2" customFormat="1" ht="21" customHeight="1" x14ac:dyDescent="0.35">
      <c r="B8" s="84" t="s">
        <v>31</v>
      </c>
      <c r="C8" s="85"/>
      <c r="D8" s="86"/>
      <c r="E8" s="47">
        <f>'B - servisní práce'!I16</f>
        <v>0</v>
      </c>
      <c r="F8" s="53">
        <f>E8*1.21</f>
        <v>0</v>
      </c>
      <c r="G8" s="51"/>
      <c r="H8" s="52"/>
    </row>
    <row r="9" spans="2:8" s="2" customFormat="1" ht="21" customHeight="1" x14ac:dyDescent="0.35">
      <c r="B9" s="46"/>
      <c r="C9" s="87" t="s">
        <v>36</v>
      </c>
      <c r="D9" s="88"/>
      <c r="E9" s="48">
        <f>'B - servisní práce'!I13</f>
        <v>0</v>
      </c>
      <c r="F9" s="48">
        <f t="shared" ref="F9:F12" si="0">E9*1.21</f>
        <v>0</v>
      </c>
      <c r="G9" s="51"/>
      <c r="H9" s="52"/>
    </row>
    <row r="10" spans="2:8" s="2" customFormat="1" ht="21" customHeight="1" x14ac:dyDescent="0.35">
      <c r="B10" s="45"/>
      <c r="C10" s="89" t="s">
        <v>47</v>
      </c>
      <c r="D10" s="90"/>
      <c r="E10" s="48">
        <f>'B - servisní práce'!L13</f>
        <v>0</v>
      </c>
      <c r="F10" s="48">
        <f t="shared" si="0"/>
        <v>0</v>
      </c>
      <c r="G10" s="51"/>
      <c r="H10" s="52"/>
    </row>
    <row r="11" spans="2:8" s="2" customFormat="1" ht="21" customHeight="1" x14ac:dyDescent="0.35">
      <c r="B11" s="45"/>
      <c r="C11" s="89" t="s">
        <v>48</v>
      </c>
      <c r="D11" s="90"/>
      <c r="E11" s="48">
        <f>'B - servisní práce'!N13</f>
        <v>0</v>
      </c>
      <c r="F11" s="48">
        <f t="shared" si="0"/>
        <v>0</v>
      </c>
      <c r="G11" s="51"/>
      <c r="H11" s="52"/>
    </row>
    <row r="12" spans="2:8" s="2" customFormat="1" ht="36" customHeight="1" x14ac:dyDescent="0.35">
      <c r="B12" s="80" t="s">
        <v>39</v>
      </c>
      <c r="C12" s="81"/>
      <c r="D12" s="82"/>
      <c r="E12" s="54">
        <f>E7+E8</f>
        <v>0</v>
      </c>
      <c r="F12" s="54">
        <f t="shared" si="0"/>
        <v>0</v>
      </c>
      <c r="G12" s="51"/>
      <c r="H12" s="52"/>
    </row>
    <row r="13" spans="2:8" ht="30.65" customHeight="1" x14ac:dyDescent="0.35">
      <c r="B13" s="2"/>
      <c r="C13" s="83"/>
      <c r="D13" s="83"/>
      <c r="E13" s="2"/>
      <c r="F13" s="4"/>
      <c r="G13" s="2"/>
      <c r="H13" s="2"/>
    </row>
    <row r="14" spans="2:8" x14ac:dyDescent="0.35">
      <c r="B14" s="2"/>
      <c r="C14" s="83"/>
      <c r="D14" s="83"/>
      <c r="E14" s="2"/>
      <c r="F14" s="4"/>
      <c r="G14" s="2"/>
      <c r="H14" s="2"/>
    </row>
  </sheetData>
  <sheetProtection algorithmName="SHA-512" hashValue="rq8lUAnCyE4ohWTCr4JsA1zQG/lYZ0gUQO25ivJR6GpcsHICPznB06Yge7tzgxt78S571iKhOFYLltqetd3JEQ==" saltValue="rkA7Z46VsxUs6H8ASQwf9g==" spinCount="100000" sheet="1" formatColumns="0" formatRows="0"/>
  <mergeCells count="14">
    <mergeCell ref="B4:C4"/>
    <mergeCell ref="B1:H1"/>
    <mergeCell ref="B2:C2"/>
    <mergeCell ref="D2:H2"/>
    <mergeCell ref="B3:C3"/>
    <mergeCell ref="D3:H3"/>
    <mergeCell ref="B12:D12"/>
    <mergeCell ref="C13:D13"/>
    <mergeCell ref="C14:D14"/>
    <mergeCell ref="B7:D7"/>
    <mergeCell ref="B8:D8"/>
    <mergeCell ref="C9:D9"/>
    <mergeCell ref="C10:D10"/>
    <mergeCell ref="C11:D11"/>
  </mergeCells>
  <pageMargins left="0.39370078740157483" right="0.39370078740157483" top="0.59055118110236227" bottom="0.59055118110236227" header="0.31496062992125984" footer="0.31496062992125984"/>
  <pageSetup paperSize="9" scale="91" fitToHeight="0" orientation="landscape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5"/>
  <sheetViews>
    <sheetView tabSelected="1" topLeftCell="A2" zoomScaleNormal="100" workbookViewId="0">
      <selection activeCell="B11" sqref="B11:D11"/>
    </sheetView>
  </sheetViews>
  <sheetFormatPr defaultColWidth="8.81640625" defaultRowHeight="14.5" x14ac:dyDescent="0.35"/>
  <cols>
    <col min="1" max="1" width="2.7265625" style="2" customWidth="1"/>
    <col min="2" max="2" width="6.7265625" style="1" customWidth="1"/>
    <col min="3" max="3" width="10" style="1" customWidth="1"/>
    <col min="4" max="4" width="50.7265625" style="1" bestFit="1" customWidth="1"/>
    <col min="5" max="5" width="5.26953125" style="1" customWidth="1"/>
    <col min="6" max="6" width="10" style="1" customWidth="1"/>
    <col min="7" max="8" width="16.453125" style="1" customWidth="1"/>
    <col min="9" max="9" width="16.453125" style="5" customWidth="1"/>
    <col min="10" max="10" width="17.26953125" style="1" customWidth="1"/>
    <col min="11" max="11" width="1.7265625" style="1" customWidth="1"/>
    <col min="12" max="12" width="13.26953125" style="1" bestFit="1" customWidth="1"/>
    <col min="13" max="13" width="17.26953125" style="1" customWidth="1"/>
    <col min="14" max="14" width="9.08984375" style="2" customWidth="1"/>
    <col min="15" max="16384" width="8.81640625" style="1"/>
  </cols>
  <sheetData>
    <row r="1" spans="1:14" ht="45" customHeight="1" x14ac:dyDescent="0.35">
      <c r="B1" s="92" t="s">
        <v>19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4" ht="30" customHeight="1" x14ac:dyDescent="0.35">
      <c r="B2" s="91" t="s">
        <v>4</v>
      </c>
      <c r="C2" s="91"/>
      <c r="D2" s="93" t="str">
        <f>'Souhrnný list'!D2:H2</f>
        <v>Kojenecké a dětské postýlky pro Oblastní nemocnici Náchod</v>
      </c>
      <c r="E2" s="93"/>
      <c r="F2" s="93"/>
      <c r="G2" s="93"/>
      <c r="H2" s="93"/>
      <c r="I2" s="93"/>
      <c r="J2" s="93"/>
      <c r="K2" s="93"/>
      <c r="L2" s="93"/>
      <c r="M2" s="93"/>
    </row>
    <row r="3" spans="1:14" x14ac:dyDescent="0.35">
      <c r="B3" s="91" t="s">
        <v>0</v>
      </c>
      <c r="C3" s="91"/>
      <c r="D3" s="94" t="s">
        <v>1</v>
      </c>
      <c r="E3" s="94"/>
      <c r="F3" s="94"/>
      <c r="G3" s="94"/>
      <c r="H3" s="94"/>
      <c r="I3" s="94"/>
      <c r="J3" s="94"/>
      <c r="K3" s="94"/>
      <c r="L3" s="94"/>
      <c r="M3" s="94"/>
    </row>
    <row r="4" spans="1:14" x14ac:dyDescent="0.35">
      <c r="B4" s="91" t="s">
        <v>25</v>
      </c>
      <c r="C4" s="91"/>
      <c r="D4" s="42">
        <f>'Souhrnný list'!D4</f>
        <v>0</v>
      </c>
      <c r="E4" s="104" t="str">
        <f>'Souhrnný list'!E4</f>
        <v>IČO:</v>
      </c>
      <c r="F4" s="105"/>
      <c r="G4" s="74"/>
      <c r="H4" s="74"/>
      <c r="I4" s="104" t="str">
        <f>'Souhrnný list'!F4</f>
        <v>DIČ:</v>
      </c>
      <c r="J4" s="105"/>
      <c r="K4" s="106"/>
      <c r="L4" s="3" t="s">
        <v>5</v>
      </c>
      <c r="M4" s="43">
        <f>'Souhrnný list'!H4</f>
        <v>0</v>
      </c>
    </row>
    <row r="5" spans="1:14" ht="30" customHeight="1" x14ac:dyDescent="0.35">
      <c r="B5" s="2"/>
      <c r="C5" s="2"/>
      <c r="D5" s="2"/>
      <c r="E5" s="2"/>
      <c r="F5" s="2"/>
      <c r="G5" s="73"/>
      <c r="H5" s="73"/>
      <c r="I5" s="4"/>
      <c r="J5" s="2"/>
      <c r="K5" s="2"/>
      <c r="L5" s="2"/>
      <c r="M5" s="2"/>
    </row>
    <row r="6" spans="1:14" ht="18.75" customHeight="1" x14ac:dyDescent="0.35">
      <c r="B6" s="98" t="s">
        <v>2</v>
      </c>
      <c r="C6" s="102" t="s">
        <v>3</v>
      </c>
      <c r="D6" s="102" t="s">
        <v>6</v>
      </c>
      <c r="E6" s="102" t="s">
        <v>9</v>
      </c>
      <c r="F6" s="98" t="s">
        <v>11</v>
      </c>
      <c r="G6" s="95" t="s">
        <v>54</v>
      </c>
      <c r="H6" s="96"/>
      <c r="I6" s="97"/>
      <c r="J6" s="98" t="s">
        <v>12</v>
      </c>
      <c r="K6" s="15"/>
      <c r="L6" s="98" t="s">
        <v>13</v>
      </c>
      <c r="M6" s="98" t="s">
        <v>17</v>
      </c>
    </row>
    <row r="7" spans="1:14" ht="30" customHeight="1" x14ac:dyDescent="0.35">
      <c r="A7" s="73"/>
      <c r="B7" s="99"/>
      <c r="C7" s="103"/>
      <c r="D7" s="103"/>
      <c r="E7" s="103"/>
      <c r="F7" s="99"/>
      <c r="G7" s="6" t="s">
        <v>55</v>
      </c>
      <c r="H7" s="6" t="s">
        <v>56</v>
      </c>
      <c r="I7" s="6" t="s">
        <v>59</v>
      </c>
      <c r="J7" s="99"/>
      <c r="K7" s="15"/>
      <c r="L7" s="99"/>
      <c r="M7" s="99"/>
      <c r="N7" s="73"/>
    </row>
    <row r="8" spans="1:14" ht="30" customHeight="1" x14ac:dyDescent="0.35">
      <c r="A8" s="73"/>
      <c r="B8" s="8">
        <v>1</v>
      </c>
      <c r="C8" s="7" t="s">
        <v>52</v>
      </c>
      <c r="D8" s="75" t="s">
        <v>57</v>
      </c>
      <c r="E8" s="8" t="s">
        <v>10</v>
      </c>
      <c r="F8" s="9">
        <v>23</v>
      </c>
      <c r="G8" s="77"/>
      <c r="H8" s="77">
        <v>0</v>
      </c>
      <c r="I8" s="76">
        <f t="shared" ref="I8:I10" si="0">G8+H8</f>
        <v>0</v>
      </c>
      <c r="J8" s="10">
        <f t="shared" ref="J8:J10" si="1">F8*I8</f>
        <v>0</v>
      </c>
      <c r="K8" s="16"/>
      <c r="L8" s="58">
        <v>21</v>
      </c>
      <c r="M8" s="10">
        <f t="shared" ref="M8:M10" si="2">J8*((100+L8)/100)</f>
        <v>0</v>
      </c>
      <c r="N8" s="73"/>
    </row>
    <row r="9" spans="1:14" ht="30" customHeight="1" x14ac:dyDescent="0.35">
      <c r="A9" s="78"/>
      <c r="B9" s="8">
        <v>2</v>
      </c>
      <c r="C9" s="7" t="s">
        <v>61</v>
      </c>
      <c r="D9" s="75" t="s">
        <v>62</v>
      </c>
      <c r="E9" s="8" t="s">
        <v>10</v>
      </c>
      <c r="F9" s="9">
        <v>4</v>
      </c>
      <c r="G9" s="77"/>
      <c r="H9" s="77">
        <v>0</v>
      </c>
      <c r="I9" s="76">
        <f t="shared" si="0"/>
        <v>0</v>
      </c>
      <c r="J9" s="10">
        <f t="shared" si="1"/>
        <v>0</v>
      </c>
      <c r="K9" s="16"/>
      <c r="L9" s="58">
        <v>21</v>
      </c>
      <c r="M9" s="10">
        <f t="shared" si="2"/>
        <v>0</v>
      </c>
      <c r="N9" s="79"/>
    </row>
    <row r="10" spans="1:14" ht="30" customHeight="1" x14ac:dyDescent="0.35">
      <c r="A10" s="73"/>
      <c r="B10" s="8">
        <v>3</v>
      </c>
      <c r="C10" s="7" t="s">
        <v>53</v>
      </c>
      <c r="D10" s="75" t="s">
        <v>58</v>
      </c>
      <c r="E10" s="8" t="s">
        <v>10</v>
      </c>
      <c r="F10" s="9">
        <v>3</v>
      </c>
      <c r="G10" s="77"/>
      <c r="H10" s="77">
        <v>0</v>
      </c>
      <c r="I10" s="76">
        <f t="shared" si="0"/>
        <v>0</v>
      </c>
      <c r="J10" s="10">
        <f t="shared" si="1"/>
        <v>0</v>
      </c>
      <c r="K10" s="16"/>
      <c r="L10" s="58">
        <v>21</v>
      </c>
      <c r="M10" s="10">
        <f t="shared" si="2"/>
        <v>0</v>
      </c>
      <c r="N10" s="73"/>
    </row>
    <row r="11" spans="1:14" ht="30" customHeight="1" x14ac:dyDescent="0.35">
      <c r="B11" s="100" t="s">
        <v>14</v>
      </c>
      <c r="C11" s="101"/>
      <c r="D11" s="101"/>
      <c r="E11" s="11"/>
      <c r="F11" s="11"/>
      <c r="G11" s="11"/>
      <c r="H11" s="11"/>
      <c r="I11" s="12" t="s">
        <v>15</v>
      </c>
      <c r="J11" s="13">
        <f>SUM(J8:J10)</f>
        <v>0</v>
      </c>
      <c r="K11" s="14"/>
      <c r="L11" s="12" t="s">
        <v>16</v>
      </c>
      <c r="M11" s="13">
        <f>SUM(M8:M10)</f>
        <v>0</v>
      </c>
    </row>
    <row r="12" spans="1:14" x14ac:dyDescent="0.35">
      <c r="B12" s="2"/>
      <c r="C12" s="2"/>
      <c r="D12" s="2"/>
      <c r="E12" s="2"/>
      <c r="F12" s="2"/>
      <c r="G12" s="73"/>
      <c r="H12" s="73"/>
      <c r="I12" s="4"/>
      <c r="J12" s="2"/>
      <c r="K12" s="2"/>
      <c r="L12" s="2"/>
      <c r="M12" s="2"/>
    </row>
    <row r="13" spans="1:14" ht="18" customHeight="1" x14ac:dyDescent="0.35">
      <c r="B13" s="2" t="s">
        <v>18</v>
      </c>
      <c r="C13" s="2"/>
      <c r="D13" s="2"/>
      <c r="E13" s="2"/>
      <c r="F13" s="2"/>
      <c r="G13" s="73"/>
      <c r="H13" s="73"/>
      <c r="I13" s="4"/>
      <c r="J13" s="2"/>
      <c r="K13" s="2"/>
      <c r="L13" s="2"/>
      <c r="M13" s="2"/>
    </row>
    <row r="14" spans="1:14" ht="18" customHeight="1" x14ac:dyDescent="0.35">
      <c r="B14" s="2" t="s">
        <v>49</v>
      </c>
      <c r="C14" s="2"/>
      <c r="D14" s="2"/>
      <c r="E14" s="2"/>
      <c r="F14" s="2"/>
      <c r="G14" s="73"/>
      <c r="H14" s="73"/>
      <c r="I14" s="4"/>
      <c r="J14" s="2"/>
      <c r="K14" s="2"/>
      <c r="L14" s="2"/>
      <c r="M14" s="2"/>
    </row>
    <row r="15" spans="1:14" ht="30" customHeight="1" x14ac:dyDescent="0.35">
      <c r="B15" s="2"/>
      <c r="C15" s="2"/>
      <c r="D15" s="2"/>
      <c r="E15" s="2"/>
      <c r="F15" s="2"/>
      <c r="G15" s="73"/>
      <c r="H15" s="73"/>
      <c r="I15" s="4"/>
      <c r="J15" s="2"/>
      <c r="K15" s="2"/>
      <c r="L15" s="2"/>
      <c r="M15" s="2"/>
    </row>
  </sheetData>
  <sheetProtection algorithmName="SHA-512" hashValue="EIAF7DjRdgSPEiqbB5YuJcwSHXW3DEB/tR5vkGtQmALBqgEaHiQts1Kiv7gFF3Os4VPQLvlJHUCretQk/pd84g==" saltValue="kVNZLZDcnT/+Eepm0iGbUA==" spinCount="100000" sheet="1" formatColumns="0" formatRows="0"/>
  <mergeCells count="18">
    <mergeCell ref="I4:K4"/>
    <mergeCell ref="B1:M1"/>
    <mergeCell ref="B2:C2"/>
    <mergeCell ref="B3:C3"/>
    <mergeCell ref="D2:M2"/>
    <mergeCell ref="D3:M3"/>
    <mergeCell ref="B4:C4"/>
    <mergeCell ref="E4:F4"/>
    <mergeCell ref="G6:I6"/>
    <mergeCell ref="J6:J7"/>
    <mergeCell ref="L6:L7"/>
    <mergeCell ref="M6:M7"/>
    <mergeCell ref="B11:D11"/>
    <mergeCell ref="B6:B7"/>
    <mergeCell ref="C6:C7"/>
    <mergeCell ref="D6:D7"/>
    <mergeCell ref="E6:E7"/>
    <mergeCell ref="F6:F7"/>
  </mergeCells>
  <pageMargins left="0.39370078740157483" right="0.39370078740157483" top="0.59055118110236227" bottom="0.59055118110236227" header="0.31496062992125984" footer="0.31496062992125984"/>
  <pageSetup paperSize="9" scale="76" fitToHeight="0" orientation="landscape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0"/>
  <sheetViews>
    <sheetView zoomScaleNormal="100" workbookViewId="0">
      <selection activeCell="D11" sqref="D11"/>
    </sheetView>
  </sheetViews>
  <sheetFormatPr defaultColWidth="8.81640625" defaultRowHeight="14.5" x14ac:dyDescent="0.35"/>
  <cols>
    <col min="1" max="1" width="2.7265625" style="2" customWidth="1"/>
    <col min="2" max="2" width="6.7265625" style="1" customWidth="1"/>
    <col min="3" max="3" width="10" style="1" customWidth="1"/>
    <col min="4" max="4" width="67.7265625" style="1" customWidth="1"/>
    <col min="5" max="5" width="14.453125" style="1" customWidth="1"/>
    <col min="6" max="6" width="5" style="1" bestFit="1" customWidth="1"/>
    <col min="7" max="7" width="4.26953125" style="1" customWidth="1"/>
    <col min="8" max="8" width="5.26953125" style="1" bestFit="1" customWidth="1"/>
    <col min="9" max="9" width="17.26953125" style="1" customWidth="1"/>
    <col min="10" max="10" width="1.1796875" style="1" customWidth="1"/>
    <col min="11" max="11" width="14.453125" style="1" customWidth="1"/>
    <col min="12" max="12" width="17.26953125" style="5" customWidth="1"/>
    <col min="13" max="13" width="14.453125" style="1" customWidth="1"/>
    <col min="14" max="14" width="17.26953125" style="1" customWidth="1"/>
    <col min="15" max="15" width="9.08984375" style="2" customWidth="1"/>
    <col min="16" max="16384" width="8.81640625" style="1"/>
  </cols>
  <sheetData>
    <row r="1" spans="2:14" ht="45" customHeight="1" x14ac:dyDescent="0.35">
      <c r="B1" s="92" t="s">
        <v>26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2:14" ht="30" customHeight="1" x14ac:dyDescent="0.35">
      <c r="B2" s="91" t="s">
        <v>4</v>
      </c>
      <c r="C2" s="91"/>
      <c r="D2" s="127" t="str">
        <f>'Souhrnný list'!D2:H2</f>
        <v>Kojenecké a dětské postýlky pro Oblastní nemocnici Náchod</v>
      </c>
      <c r="E2" s="128"/>
      <c r="F2" s="128"/>
      <c r="G2" s="128"/>
      <c r="H2" s="128"/>
      <c r="I2" s="128"/>
      <c r="J2" s="128"/>
      <c r="K2" s="128"/>
      <c r="L2" s="128"/>
      <c r="M2" s="128"/>
      <c r="N2" s="129"/>
    </row>
    <row r="3" spans="2:14" x14ac:dyDescent="0.35">
      <c r="B3" s="91" t="s">
        <v>0</v>
      </c>
      <c r="C3" s="91"/>
      <c r="D3" s="130" t="s">
        <v>1</v>
      </c>
      <c r="E3" s="131"/>
      <c r="F3" s="131"/>
      <c r="G3" s="131"/>
      <c r="H3" s="131"/>
      <c r="I3" s="131"/>
      <c r="J3" s="131"/>
      <c r="K3" s="131"/>
      <c r="L3" s="131"/>
      <c r="M3" s="131"/>
      <c r="N3" s="132"/>
    </row>
    <row r="4" spans="2:14" x14ac:dyDescent="0.35">
      <c r="B4" s="91" t="s">
        <v>25</v>
      </c>
      <c r="C4" s="91"/>
      <c r="D4" s="40">
        <f>'Souhrnný list'!D4</f>
        <v>0</v>
      </c>
      <c r="E4" s="62" t="str">
        <f>'Souhrnný list'!E4</f>
        <v>IČO:</v>
      </c>
      <c r="F4" s="133" t="str">
        <f>'Souhrnný list'!F4</f>
        <v>DIČ:</v>
      </c>
      <c r="G4" s="135"/>
      <c r="H4" s="135"/>
      <c r="I4" s="135"/>
      <c r="J4" s="63"/>
      <c r="K4" s="35" t="s">
        <v>5</v>
      </c>
      <c r="L4" s="41">
        <f>'Souhrnný list'!H4</f>
        <v>0</v>
      </c>
      <c r="M4" s="133"/>
      <c r="N4" s="134"/>
    </row>
    <row r="5" spans="2:14" ht="14.5" customHeight="1" thickBot="1" x14ac:dyDescent="0.4">
      <c r="B5" s="2"/>
      <c r="C5" s="2"/>
      <c r="D5" s="2"/>
      <c r="E5" s="2"/>
      <c r="F5" s="2"/>
      <c r="G5" s="60"/>
      <c r="H5" s="60"/>
      <c r="I5" s="2"/>
      <c r="J5" s="2"/>
      <c r="K5" s="2"/>
      <c r="L5" s="4"/>
      <c r="M5" s="2"/>
      <c r="N5" s="2"/>
    </row>
    <row r="6" spans="2:14" s="2" customFormat="1" ht="30" customHeight="1" x14ac:dyDescent="0.45">
      <c r="B6" s="27"/>
      <c r="E6" s="109" t="s">
        <v>20</v>
      </c>
      <c r="F6" s="136"/>
      <c r="G6" s="136"/>
      <c r="H6" s="136"/>
      <c r="I6" s="110"/>
      <c r="J6" s="30"/>
      <c r="K6" s="109" t="s">
        <v>33</v>
      </c>
      <c r="L6" s="110"/>
      <c r="M6" s="109" t="s">
        <v>34</v>
      </c>
      <c r="N6" s="110"/>
    </row>
    <row r="7" spans="2:14" s="2" customFormat="1" ht="45" customHeight="1" x14ac:dyDescent="0.35">
      <c r="B7" s="36" t="s">
        <v>35</v>
      </c>
      <c r="E7" s="111" t="s">
        <v>50</v>
      </c>
      <c r="F7" s="122"/>
      <c r="G7" s="122"/>
      <c r="H7" s="122"/>
      <c r="I7" s="112"/>
      <c r="J7" s="31"/>
      <c r="K7" s="111" t="s">
        <v>22</v>
      </c>
      <c r="L7" s="112"/>
      <c r="M7" s="111" t="s">
        <v>51</v>
      </c>
      <c r="N7" s="112"/>
    </row>
    <row r="8" spans="2:14" s="2" customFormat="1" ht="15" customHeight="1" x14ac:dyDescent="0.35">
      <c r="B8" s="115" t="s">
        <v>2</v>
      </c>
      <c r="C8" s="125" t="s">
        <v>3</v>
      </c>
      <c r="D8" s="126" t="s">
        <v>6</v>
      </c>
      <c r="E8" s="113" t="s">
        <v>44</v>
      </c>
      <c r="F8" s="116" t="s">
        <v>40</v>
      </c>
      <c r="G8" s="117"/>
      <c r="H8" s="118"/>
      <c r="I8" s="28" t="s">
        <v>21</v>
      </c>
      <c r="J8" s="32"/>
      <c r="K8" s="113" t="s">
        <v>23</v>
      </c>
      <c r="L8" s="28" t="s">
        <v>21</v>
      </c>
      <c r="M8" s="113" t="s">
        <v>24</v>
      </c>
      <c r="N8" s="28" t="s">
        <v>21</v>
      </c>
    </row>
    <row r="9" spans="2:14" s="2" customFormat="1" ht="57" customHeight="1" thickBot="1" x14ac:dyDescent="0.4">
      <c r="B9" s="115"/>
      <c r="C9" s="125"/>
      <c r="D9" s="126"/>
      <c r="E9" s="113"/>
      <c r="F9" s="119"/>
      <c r="G9" s="120"/>
      <c r="H9" s="121"/>
      <c r="I9" s="65" t="s">
        <v>43</v>
      </c>
      <c r="J9" s="33"/>
      <c r="K9" s="114"/>
      <c r="L9" s="25" t="s">
        <v>45</v>
      </c>
      <c r="M9" s="114"/>
      <c r="N9" s="25" t="s">
        <v>46</v>
      </c>
    </row>
    <row r="10" spans="2:14" s="73" customFormat="1" ht="30" customHeight="1" x14ac:dyDescent="0.35">
      <c r="B10" s="8">
        <v>1</v>
      </c>
      <c r="C10" s="7" t="s">
        <v>52</v>
      </c>
      <c r="D10" s="75" t="s">
        <v>57</v>
      </c>
      <c r="E10" s="66"/>
      <c r="F10" s="67" t="s">
        <v>41</v>
      </c>
      <c r="G10" s="68"/>
      <c r="H10" s="69" t="s">
        <v>42</v>
      </c>
      <c r="I10" s="70">
        <f t="shared" ref="I10:I12" si="0">IFERROR((1/G10)*5*E10,0)</f>
        <v>0</v>
      </c>
      <c r="J10" s="71"/>
      <c r="K10" s="59"/>
      <c r="L10" s="23">
        <f t="shared" ref="L10:L12" si="1">K10*200</f>
        <v>0</v>
      </c>
      <c r="M10" s="59"/>
      <c r="N10" s="23">
        <f t="shared" ref="N10:N12" si="2">M10*8000</f>
        <v>0</v>
      </c>
    </row>
    <row r="11" spans="2:14" s="78" customFormat="1" ht="30" customHeight="1" x14ac:dyDescent="0.35">
      <c r="B11" s="8">
        <v>2</v>
      </c>
      <c r="C11" s="7" t="s">
        <v>61</v>
      </c>
      <c r="D11" s="75" t="s">
        <v>62</v>
      </c>
      <c r="E11" s="66"/>
      <c r="F11" s="67" t="s">
        <v>41</v>
      </c>
      <c r="G11" s="68"/>
      <c r="H11" s="69" t="s">
        <v>42</v>
      </c>
      <c r="I11" s="70">
        <f t="shared" si="0"/>
        <v>0</v>
      </c>
      <c r="J11" s="71"/>
      <c r="K11" s="59"/>
      <c r="L11" s="23">
        <f t="shared" si="1"/>
        <v>0</v>
      </c>
      <c r="M11" s="59"/>
      <c r="N11" s="23">
        <f t="shared" si="2"/>
        <v>0</v>
      </c>
    </row>
    <row r="12" spans="2:14" s="73" customFormat="1" ht="30" customHeight="1" thickBot="1" x14ac:dyDescent="0.4">
      <c r="B12" s="8">
        <v>3</v>
      </c>
      <c r="C12" s="7" t="s">
        <v>53</v>
      </c>
      <c r="D12" s="75" t="s">
        <v>58</v>
      </c>
      <c r="E12" s="66"/>
      <c r="F12" s="67" t="s">
        <v>41</v>
      </c>
      <c r="G12" s="68"/>
      <c r="H12" s="69" t="s">
        <v>42</v>
      </c>
      <c r="I12" s="70">
        <f t="shared" si="0"/>
        <v>0</v>
      </c>
      <c r="J12" s="71"/>
      <c r="K12" s="59"/>
      <c r="L12" s="23">
        <f t="shared" si="1"/>
        <v>0</v>
      </c>
      <c r="M12" s="59"/>
      <c r="N12" s="23">
        <f t="shared" si="2"/>
        <v>0</v>
      </c>
    </row>
    <row r="13" spans="2:14" s="2" customFormat="1" ht="30" customHeight="1" thickBot="1" x14ac:dyDescent="0.4">
      <c r="B13" s="123" t="s">
        <v>32</v>
      </c>
      <c r="C13" s="124"/>
      <c r="D13" s="124"/>
      <c r="E13" s="20"/>
      <c r="F13" s="19"/>
      <c r="G13" s="19"/>
      <c r="H13" s="19"/>
      <c r="I13" s="24">
        <f>SUM(I10:I12)</f>
        <v>0</v>
      </c>
      <c r="J13" s="72"/>
      <c r="K13" s="18"/>
      <c r="L13" s="24">
        <f>SUM(L10:L12)</f>
        <v>0</v>
      </c>
      <c r="M13" s="18"/>
      <c r="N13" s="24">
        <f>SUM(N10:N12)</f>
        <v>0</v>
      </c>
    </row>
    <row r="14" spans="2:14" ht="15" thickBot="1" x14ac:dyDescent="0.4">
      <c r="B14" s="2"/>
      <c r="C14" s="2"/>
      <c r="D14" s="2"/>
      <c r="E14" s="2"/>
      <c r="F14" s="2"/>
      <c r="G14" s="60"/>
      <c r="H14" s="60"/>
      <c r="I14" s="22" t="s">
        <v>21</v>
      </c>
      <c r="J14" s="34"/>
      <c r="L14" s="22" t="s">
        <v>21</v>
      </c>
      <c r="M14" s="64"/>
      <c r="N14" s="22" t="s">
        <v>21</v>
      </c>
    </row>
    <row r="15" spans="2:14" ht="15" thickBot="1" x14ac:dyDescent="0.4">
      <c r="B15" s="2"/>
      <c r="C15" s="2"/>
      <c r="D15" s="2"/>
      <c r="E15" s="2"/>
      <c r="F15" s="2"/>
      <c r="G15" s="60"/>
      <c r="H15" s="60"/>
      <c r="I15" s="29"/>
      <c r="J15" s="29"/>
      <c r="K15" s="2"/>
      <c r="L15" s="29"/>
      <c r="M15" s="2"/>
      <c r="N15" s="29"/>
    </row>
    <row r="16" spans="2:14" s="2" customFormat="1" ht="30" customHeight="1" thickBot="1" x14ac:dyDescent="0.4">
      <c r="B16" s="107" t="s">
        <v>27</v>
      </c>
      <c r="C16" s="108"/>
      <c r="D16" s="108"/>
      <c r="E16" s="108"/>
      <c r="F16" s="108"/>
      <c r="G16" s="61"/>
      <c r="H16" s="61"/>
      <c r="I16" s="37">
        <f>I13+L13+N13</f>
        <v>0</v>
      </c>
      <c r="J16" s="39"/>
      <c r="K16" s="38" t="s">
        <v>28</v>
      </c>
      <c r="L16" s="4"/>
    </row>
    <row r="17" spans="2:14" s="2" customFormat="1" ht="30.65" customHeight="1" x14ac:dyDescent="0.35">
      <c r="G17" s="60"/>
      <c r="H17" s="60"/>
      <c r="L17" s="4"/>
    </row>
    <row r="18" spans="2:14" s="2" customFormat="1" ht="18" customHeight="1" x14ac:dyDescent="0.35">
      <c r="B18" s="17"/>
      <c r="C18" s="1"/>
      <c r="D18" s="1"/>
      <c r="E18" s="1"/>
      <c r="F18" s="1"/>
      <c r="G18" s="1"/>
      <c r="H18" s="1"/>
      <c r="I18" s="1"/>
      <c r="J18" s="1"/>
      <c r="K18" s="1"/>
      <c r="L18" s="5"/>
      <c r="M18" s="1"/>
      <c r="N18" s="1"/>
    </row>
    <row r="19" spans="2:14" s="2" customFormat="1" ht="18" customHeight="1" x14ac:dyDescent="0.35">
      <c r="B19" s="1"/>
      <c r="C19" s="1"/>
      <c r="D19" s="1"/>
      <c r="E19" s="1"/>
      <c r="F19" s="1"/>
      <c r="G19" s="1"/>
      <c r="H19" s="1"/>
      <c r="I19" s="1"/>
      <c r="J19" s="1"/>
      <c r="K19" s="1"/>
      <c r="L19" s="5"/>
      <c r="M19" s="1"/>
      <c r="N19" s="1"/>
    </row>
    <row r="20" spans="2:14" ht="18" customHeight="1" x14ac:dyDescent="0.35"/>
  </sheetData>
  <sheetProtection algorithmName="SHA-512" hashValue="Iz5/Wp/QvJmm36K3yyRLs9uNIS98TZv4KAeBmOkzJ9OfL2kEZKmb62ow5Cprx666HRG/V7ZCIV4QDRrNMue6mQ==" saltValue="nJDp7HrxA3xaqrHGXOP1og==" spinCount="100000" sheet="1" formatColumns="0" formatRows="0"/>
  <mergeCells count="23">
    <mergeCell ref="B4:C4"/>
    <mergeCell ref="B13:D13"/>
    <mergeCell ref="C8:C9"/>
    <mergeCell ref="D8:D9"/>
    <mergeCell ref="B1:N1"/>
    <mergeCell ref="B2:C2"/>
    <mergeCell ref="B3:C3"/>
    <mergeCell ref="D2:N2"/>
    <mergeCell ref="D3:N3"/>
    <mergeCell ref="M4:N4"/>
    <mergeCell ref="F4:I4"/>
    <mergeCell ref="K7:L7"/>
    <mergeCell ref="K8:K9"/>
    <mergeCell ref="K6:L6"/>
    <mergeCell ref="E6:I6"/>
    <mergeCell ref="B16:F16"/>
    <mergeCell ref="M6:N6"/>
    <mergeCell ref="M7:N7"/>
    <mergeCell ref="M8:M9"/>
    <mergeCell ref="E8:E9"/>
    <mergeCell ref="B8:B9"/>
    <mergeCell ref="F8:H9"/>
    <mergeCell ref="E7:I7"/>
  </mergeCells>
  <pageMargins left="0.39370078740157483" right="0.39370078740157483" top="0.59055118110236227" bottom="0.59055118110236227" header="0.31496062992125984" footer="0.31496062992125984"/>
  <pageSetup paperSize="9" scale="71" fitToHeight="0" orientation="landscape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Souhrnný list</vt:lpstr>
      <vt:lpstr>A - soupis dodávek</vt:lpstr>
      <vt:lpstr>B - servisní práce</vt:lpstr>
      <vt:lpstr>'A - soupis dodávek'!Oblast_tisku</vt:lpstr>
      <vt:lpstr>'B - servisní práce'!Oblast_tisku</vt:lpstr>
      <vt:lpstr>'Souhrnný list'!Oblast_tisku</vt:lpstr>
    </vt:vector>
  </TitlesOfParts>
  <Company>Krajský úřad Královéhradeckého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Michl Miroslav Ing.</dc:creator>
  <cp:lastModifiedBy>Michl Miroslav Ing.</cp:lastModifiedBy>
  <cp:lastPrinted>2020-07-22T15:44:01Z</cp:lastPrinted>
  <dcterms:created xsi:type="dcterms:W3CDTF">2019-10-21T13:53:46Z</dcterms:created>
  <dcterms:modified xsi:type="dcterms:W3CDTF">2020-08-21T14:19:57Z</dcterms:modified>
</cp:coreProperties>
</file>